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05" yWindow="-105" windowWidth="20730" windowHeight="11760"/>
  </bookViews>
  <sheets>
    <sheet name="Sheet1" sheetId="9" r:id="rId1"/>
    <sheet name="Sheet2" sheetId="10" r:id="rId2"/>
    <sheet name="Sheet3" sheetId="11" r:id="rId3"/>
  </sheets>
  <definedNames>
    <definedName name="_xlnm.Print_Area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9"/>
  <c r="G14"/>
  <c r="G17" l="1"/>
  <c r="F17"/>
  <c r="E17"/>
  <c r="G13"/>
  <c r="F13"/>
  <c r="E13"/>
  <c r="G12"/>
  <c r="F12"/>
  <c r="E12"/>
  <c r="G15"/>
  <c r="F15"/>
  <c r="E15"/>
  <c r="G11"/>
  <c r="F11"/>
  <c r="E11"/>
  <c r="G10"/>
  <c r="F10"/>
  <c r="E10"/>
  <c r="E9"/>
  <c r="G8"/>
  <c r="F8"/>
  <c r="E8"/>
  <c r="P13" l="1"/>
  <c r="Q13" s="1"/>
  <c r="P10"/>
  <c r="Q10" s="1"/>
  <c r="P15"/>
  <c r="Q15" s="1"/>
  <c r="P8"/>
  <c r="Q8" s="1"/>
  <c r="P11"/>
  <c r="Q11" s="1"/>
  <c r="P12"/>
  <c r="Q12" s="1"/>
  <c r="P17"/>
  <c r="Q17" s="1"/>
  <c r="G18"/>
  <c r="F18"/>
  <c r="E18"/>
  <c r="G16"/>
  <c r="F16"/>
  <c r="E16"/>
  <c r="E14"/>
  <c r="P16" l="1"/>
  <c r="Q16" s="1"/>
  <c r="P18"/>
  <c r="Q18" s="1"/>
  <c r="O19"/>
  <c r="N19"/>
  <c r="M19"/>
  <c r="L19"/>
  <c r="K19"/>
  <c r="J19"/>
  <c r="D19"/>
  <c r="C19"/>
  <c r="E19" l="1"/>
  <c r="P14" l="1"/>
  <c r="Q14" l="1"/>
  <c r="H19"/>
  <c r="I19"/>
  <c r="G9"/>
  <c r="G19" s="1"/>
  <c r="F9"/>
  <c r="F19" s="1"/>
  <c r="P9" l="1"/>
  <c r="Q9" l="1"/>
  <c r="Q19" s="1"/>
  <c r="P19"/>
</calcChain>
</file>

<file path=xl/sharedStrings.xml><?xml version="1.0" encoding="utf-8"?>
<sst xmlns="http://schemas.openxmlformats.org/spreadsheetml/2006/main" count="69" uniqueCount="41">
  <si>
    <t>N</t>
  </si>
  <si>
    <t xml:space="preserve">Համայնքի անվանումը </t>
  </si>
  <si>
    <t>փաստ</t>
  </si>
  <si>
    <t>հաշվարկ</t>
  </si>
  <si>
    <t>հազար դրամ</t>
  </si>
  <si>
    <t>Ընդամենը</t>
  </si>
  <si>
    <t>ՏԵՂԵԿԱՏՎՈՒԹՅՈՒՆ</t>
  </si>
  <si>
    <t>Այդ թվում` մանկապարտեզներ</t>
  </si>
  <si>
    <t>հաշվարկ
(5=7+9+11)</t>
  </si>
  <si>
    <t>փաստ
(6=8+10+12)</t>
  </si>
  <si>
    <t>Վանաձոր</t>
  </si>
  <si>
    <t>Լերմոնտովո</t>
  </si>
  <si>
    <t>Ֆիոլետովո</t>
  </si>
  <si>
    <t>Փամբակ</t>
  </si>
  <si>
    <t>Սպիտակ</t>
  </si>
  <si>
    <t>Տաշիր</t>
  </si>
  <si>
    <t>Ալավերդի</t>
  </si>
  <si>
    <t>Թումանյան</t>
  </si>
  <si>
    <t>Ստեփանավան</t>
  </si>
  <si>
    <t>Գյուլագարակ</t>
  </si>
  <si>
    <t>Լոռի Բերդ</t>
  </si>
  <si>
    <t>Այդ թվում` ՀՈԱԿ-ների աշխատողների աշխատավարձերը 2022թ.  հունվարի 31-ի                 դրությամբ</t>
  </si>
  <si>
    <t>16.n23112a</t>
  </si>
  <si>
    <t>tashirhamaynq@mail.ru</t>
  </si>
  <si>
    <t>tumanyan.city@mail.ru</t>
  </si>
  <si>
    <t>municipalityspitak@gmail.com</t>
  </si>
  <si>
    <t>alaverdimunicipality@gmail.com</t>
  </si>
  <si>
    <t>gyulagarakhamaynq@gmail.com</t>
  </si>
  <si>
    <t>stepanavan.hamaynqapetaran@mail.ru</t>
  </si>
  <si>
    <t>loriberdhamaynq2017@mail.ru</t>
  </si>
  <si>
    <t>pam-bak@mail.ru</t>
  </si>
  <si>
    <t>cityvanadzor@gmail.com</t>
  </si>
  <si>
    <t>Նախորդ տարիների
 պարտքը /31.12.2024թ. դրությամբ/</t>
  </si>
  <si>
    <t xml:space="preserve"> Նախորդ տարիների պարտքի  մարումը
2025թ.
   Ընթացքում</t>
  </si>
  <si>
    <t>ՀՀ  Լոռու  մարզի համայնքների համայնքապետարանների , ՏԻՄ-երին ենթակա բյուջետային հիմնարկների, ՀՈԱԿ-ների աշխատողների աշխատավարձերի վերաբերյալ  2025թ.սեպտեմբերի «30»-ի  դրությամբ</t>
  </si>
  <si>
    <t xml:space="preserve"> Նախորդ տարիների պարտքի  մնացորդը
 2025թ.  սեպտեմբերի 30-ի   դրությամբ     4=2-3</t>
  </si>
  <si>
    <t>Ընդամենը
համայնքապետարանների, ՏԻՄ -երին ենթակա բյուջետային հիմնարկների, ՀՈԱԿ-ների աշխատողների աշխատավարձերը 
 2025թ.սեպտեմբերի  30-ի     դրությամբ</t>
  </si>
  <si>
    <t xml:space="preserve"> Այդ թվում` համայնքապետարանների աշխատողների  աշխատավարձերը  
 2025թ.սեպտեմբերի 30-ի     դրությամբ</t>
  </si>
  <si>
    <t>Այդ թվում` ՏԻՄ-երին ենթակա  բյուջետային հիմնարկների աշխատողների աշխատավարձերը 
   2025թ.սեպտեմբերի  30-ի     դրությամբ</t>
  </si>
  <si>
    <t>2025թ. ընթացիկ տարվա աշխատավարձի պարտքը
  2025թ.սեպտեմբերի 30-ի     դրությամբ(15=5-6)</t>
  </si>
  <si>
    <t>Ընդամենը աշխատավարձի պարտքը
 2025թ.սեպտեմբերի 30-ի     դրությամբ      (16=4+15)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</si>
</sst>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25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9"/>
      <name val="GHEA Grapalat"/>
      <family val="3"/>
    </font>
    <font>
      <sz val="9"/>
      <name val="Arial"/>
      <family val="2"/>
    </font>
    <font>
      <sz val="11"/>
      <color theme="1"/>
      <name val="Calibri"/>
      <family val="2"/>
      <charset val="204"/>
      <scheme val="minor"/>
    </font>
    <font>
      <sz val="9"/>
      <color theme="1" tint="0.34998626667073579"/>
      <name val="GHEA Grapalat"/>
      <family val="3"/>
    </font>
    <font>
      <sz val="8"/>
      <name val="GHEA Grapalat"/>
      <family val="3"/>
    </font>
    <font>
      <sz val="12"/>
      <name val="Times Armenian"/>
      <family val="1"/>
    </font>
    <font>
      <sz val="10"/>
      <name val="Arial"/>
      <family val="2"/>
    </font>
    <font>
      <sz val="10"/>
      <name val="Arial LatArm"/>
      <family val="2"/>
    </font>
    <font>
      <sz val="10"/>
      <name val="Arial"/>
      <family val="2"/>
      <charset val="204"/>
    </font>
    <font>
      <sz val="11"/>
      <color rgb="FF2C2D2E"/>
      <name val="Arial"/>
      <family val="2"/>
    </font>
    <font>
      <sz val="12"/>
      <name val="Arial"/>
      <family val="2"/>
    </font>
    <font>
      <sz val="9"/>
      <name val="GHEA Grapalat"/>
      <family val="3"/>
      <charset val="204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1"/>
      <color theme="1"/>
      <name val="Arial Armenian"/>
      <family val="2"/>
    </font>
    <font>
      <b/>
      <sz val="9"/>
      <name val="Arial"/>
      <family val="2"/>
    </font>
    <font>
      <sz val="9"/>
      <color indexed="8"/>
      <name val="GHEA Grapalat"/>
      <family val="3"/>
      <charset val="204"/>
    </font>
    <font>
      <sz val="9"/>
      <name val="Arial"/>
      <family val="2"/>
      <charset val="204"/>
    </font>
    <font>
      <sz val="9"/>
      <color indexed="8"/>
      <name val="GHEA Grapalat"/>
      <family val="3"/>
    </font>
    <font>
      <b/>
      <sz val="9"/>
      <color theme="1"/>
      <name val="GHEA Grapalat"/>
      <family val="3"/>
    </font>
    <font>
      <sz val="9"/>
      <color rgb="FFFF0000"/>
      <name val="GHEA Grapalat"/>
      <family val="3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/>
    <xf numFmtId="0" fontId="2" fillId="0" borderId="0"/>
    <xf numFmtId="0" fontId="8" fillId="0" borderId="0"/>
    <xf numFmtId="0" fontId="9" fillId="0" borderId="0"/>
    <xf numFmtId="4" fontId="10" fillId="0" borderId="13" applyFill="0" applyProtection="0">
      <alignment horizontal="right" vertical="center"/>
    </xf>
    <xf numFmtId="0" fontId="11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6" fillId="2" borderId="0" xfId="0" applyFont="1" applyFill="1"/>
    <xf numFmtId="0" fontId="3" fillId="2" borderId="0" xfId="0" applyFont="1" applyFill="1" applyAlignment="1">
      <alignment wrapText="1"/>
    </xf>
    <xf numFmtId="0" fontId="3" fillId="2" borderId="2" xfId="0" applyFont="1" applyFill="1" applyBorder="1" applyAlignment="1">
      <alignment horizontal="center"/>
    </xf>
    <xf numFmtId="164" fontId="3" fillId="2" borderId="0" xfId="0" applyNumberFormat="1" applyFont="1" applyFill="1" applyAlignment="1">
      <alignment wrapText="1"/>
    </xf>
    <xf numFmtId="0" fontId="4" fillId="0" borderId="0" xfId="0" applyFont="1"/>
    <xf numFmtId="0" fontId="7" fillId="2" borderId="0" xfId="0" applyFont="1" applyFill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/>
    </xf>
    <xf numFmtId="0" fontId="12" fillId="0" borderId="0" xfId="0" applyFont="1" applyAlignment="1">
      <alignment wrapText="1"/>
    </xf>
    <xf numFmtId="0" fontId="13" fillId="0" borderId="0" xfId="0" applyFont="1"/>
    <xf numFmtId="164" fontId="14" fillId="0" borderId="1" xfId="0" applyNumberFormat="1" applyFont="1" applyBorder="1" applyAlignment="1">
      <alignment horizontal="left" vertical="center"/>
    </xf>
    <xf numFmtId="164" fontId="14" fillId="2" borderId="1" xfId="0" applyNumberFormat="1" applyFont="1" applyFill="1" applyBorder="1" applyAlignment="1">
      <alignment horizontal="left" vertical="center"/>
    </xf>
    <xf numFmtId="0" fontId="15" fillId="0" borderId="0" xfId="0" applyFont="1"/>
    <xf numFmtId="0" fontId="0" fillId="0" borderId="1" xfId="0" applyBorder="1"/>
    <xf numFmtId="0" fontId="9" fillId="0" borderId="0" xfId="0" applyFont="1"/>
    <xf numFmtId="0" fontId="17" fillId="0" borderId="1" xfId="8" applyFont="1" applyBorder="1" applyAlignment="1" applyProtection="1"/>
    <xf numFmtId="164" fontId="4" fillId="0" borderId="0" xfId="0" applyNumberFormat="1" applyFont="1"/>
    <xf numFmtId="0" fontId="18" fillId="0" borderId="0" xfId="0" applyFont="1"/>
    <xf numFmtId="164" fontId="18" fillId="0" borderId="0" xfId="0" applyNumberFormat="1" applyFont="1"/>
    <xf numFmtId="165" fontId="4" fillId="3" borderId="1" xfId="0" applyNumberFormat="1" applyFont="1" applyFill="1" applyBorder="1"/>
    <xf numFmtId="165" fontId="4" fillId="0" borderId="0" xfId="0" applyNumberFormat="1" applyFont="1"/>
    <xf numFmtId="165" fontId="19" fillId="3" borderId="1" xfId="0" applyNumberFormat="1" applyFont="1" applyFill="1" applyBorder="1"/>
    <xf numFmtId="165" fontId="19" fillId="0" borderId="0" xfId="0" applyNumberFormat="1" applyFont="1"/>
    <xf numFmtId="0" fontId="19" fillId="0" borderId="0" xfId="0" applyFont="1"/>
    <xf numFmtId="3" fontId="20" fillId="0" borderId="1" xfId="0" applyNumberFormat="1" applyFont="1" applyBorder="1" applyAlignment="1">
      <alignment horizontal="center" vertical="center"/>
    </xf>
    <xf numFmtId="164" fontId="20" fillId="2" borderId="1" xfId="7" applyNumberFormat="1" applyFont="1" applyFill="1" applyBorder="1" applyAlignment="1">
      <alignment horizontal="center" vertical="center"/>
    </xf>
    <xf numFmtId="165" fontId="21" fillId="3" borderId="1" xfId="0" applyNumberFormat="1" applyFont="1" applyFill="1" applyBorder="1"/>
    <xf numFmtId="165" fontId="20" fillId="0" borderId="1" xfId="7" applyNumberFormat="1" applyFont="1" applyBorder="1" applyAlignment="1">
      <alignment horizontal="center" vertical="center"/>
    </xf>
    <xf numFmtId="164" fontId="22" fillId="2" borderId="1" xfId="7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 wrapText="1"/>
    </xf>
    <xf numFmtId="165" fontId="3" fillId="5" borderId="2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/>
    <xf numFmtId="0" fontId="21" fillId="0" borderId="0" xfId="0" applyFont="1"/>
    <xf numFmtId="3" fontId="22" fillId="0" borderId="1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164" fontId="23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164" fontId="24" fillId="0" borderId="1" xfId="0" applyNumberFormat="1" applyFont="1" applyBorder="1" applyAlignment="1">
      <alignment horizontal="left" vertical="center"/>
    </xf>
    <xf numFmtId="3" fontId="0" fillId="0" borderId="1" xfId="0" applyNumberFormat="1" applyBorder="1"/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9">
    <cellStyle name="Hyperlink" xfId="8" builtinId="8"/>
    <cellStyle name="Normal" xfId="0" builtinId="0"/>
    <cellStyle name="Normal 2" xfId="1"/>
    <cellStyle name="Normal 2 2" xfId="7"/>
    <cellStyle name="Normal 3" xfId="3"/>
    <cellStyle name="Normal 4" xfId="2"/>
    <cellStyle name="Normal 5" xfId="4"/>
    <cellStyle name="Normal 6" xfId="6"/>
    <cellStyle name="rgt_arm14_Money_900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am-bak@mail.ru" TargetMode="External"/><Relationship Id="rId3" Type="http://schemas.openxmlformats.org/officeDocument/2006/relationships/hyperlink" Target="mailto:tashirhamaynq@mail.ru" TargetMode="External"/><Relationship Id="rId7" Type="http://schemas.openxmlformats.org/officeDocument/2006/relationships/hyperlink" Target="mailto:loriberdhamaynq2017@mail.ru" TargetMode="External"/><Relationship Id="rId2" Type="http://schemas.openxmlformats.org/officeDocument/2006/relationships/hyperlink" Target="mailto:municipalityspitak@gmail.com" TargetMode="External"/><Relationship Id="rId1" Type="http://schemas.openxmlformats.org/officeDocument/2006/relationships/hyperlink" Target="mailto:alaverdimunicipality@gmail.com" TargetMode="External"/><Relationship Id="rId6" Type="http://schemas.openxmlformats.org/officeDocument/2006/relationships/hyperlink" Target="mailto:stepanavan.hamaynqapetaran@mail.ru" TargetMode="External"/><Relationship Id="rId5" Type="http://schemas.openxmlformats.org/officeDocument/2006/relationships/hyperlink" Target="mailto:gyulagarakhamaynq@gmail.com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tumanyan.city@mail.ru" TargetMode="External"/><Relationship Id="rId9" Type="http://schemas.openxmlformats.org/officeDocument/2006/relationships/hyperlink" Target="mailto:cityvanadzor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4"/>
  <sheetViews>
    <sheetView tabSelected="1" workbookViewId="0">
      <selection activeCell="C1" sqref="A1:Q3"/>
    </sheetView>
  </sheetViews>
  <sheetFormatPr defaultColWidth="9.140625" defaultRowHeight="12"/>
  <cols>
    <col min="1" max="1" width="3.85546875" style="5" customWidth="1"/>
    <col min="2" max="2" width="15.42578125" style="5" customWidth="1"/>
    <col min="3" max="3" width="9.85546875" style="5" customWidth="1"/>
    <col min="4" max="4" width="9.5703125" style="5" customWidth="1"/>
    <col min="5" max="6" width="10.85546875" style="5" customWidth="1"/>
    <col min="7" max="7" width="11.28515625" style="5" customWidth="1"/>
    <col min="8" max="8" width="9.42578125" style="5" customWidth="1"/>
    <col min="9" max="9" width="10" style="5" customWidth="1"/>
    <col min="10" max="10" width="8.85546875" style="5" customWidth="1"/>
    <col min="11" max="11" width="9.42578125" style="5" customWidth="1"/>
    <col min="12" max="14" width="10.85546875" style="5" customWidth="1"/>
    <col min="15" max="15" width="10" style="5" customWidth="1"/>
    <col min="16" max="16" width="12" style="5" customWidth="1"/>
    <col min="17" max="17" width="12.5703125" style="5" customWidth="1"/>
    <col min="18" max="18" width="10.42578125" style="5" bestFit="1" customWidth="1"/>
    <col min="19" max="16384" width="9.140625" style="5"/>
  </cols>
  <sheetData>
    <row r="1" spans="1:19" s="1" customFormat="1" ht="13.5">
      <c r="C1" s="44" t="s">
        <v>6</v>
      </c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9" s="1" customFormat="1" ht="13.5" customHeight="1">
      <c r="A2" s="2"/>
      <c r="B2" s="71" t="s">
        <v>34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spans="1:19" s="1" customFormat="1" ht="13.5">
      <c r="A3" s="45"/>
      <c r="B3" s="46"/>
      <c r="C3" s="46"/>
      <c r="D3" s="46"/>
      <c r="E3" s="46"/>
      <c r="F3" s="2"/>
      <c r="H3" s="4"/>
      <c r="I3" s="2"/>
      <c r="J3" s="2"/>
      <c r="K3" s="2"/>
      <c r="L3" s="2"/>
      <c r="M3" s="2"/>
      <c r="N3" s="2"/>
      <c r="O3" s="2"/>
      <c r="P3" s="6" t="s">
        <v>4</v>
      </c>
      <c r="Q3" s="2"/>
    </row>
    <row r="4" spans="1:19" s="1" customFormat="1" ht="13.5">
      <c r="A4" s="47" t="s">
        <v>0</v>
      </c>
      <c r="B4" s="47" t="s">
        <v>1</v>
      </c>
      <c r="C4" s="48" t="s">
        <v>32</v>
      </c>
      <c r="D4" s="48" t="s">
        <v>33</v>
      </c>
      <c r="E4" s="51" t="s">
        <v>35</v>
      </c>
      <c r="F4" s="54" t="s">
        <v>36</v>
      </c>
      <c r="G4" s="55"/>
      <c r="H4" s="58" t="s">
        <v>37</v>
      </c>
      <c r="I4" s="59"/>
      <c r="J4" s="58" t="s">
        <v>38</v>
      </c>
      <c r="K4" s="59"/>
      <c r="L4" s="62" t="s">
        <v>21</v>
      </c>
      <c r="M4" s="63"/>
      <c r="N4" s="63"/>
      <c r="O4" s="63"/>
      <c r="P4" s="64" t="s">
        <v>39</v>
      </c>
      <c r="Q4" s="67" t="s">
        <v>40</v>
      </c>
    </row>
    <row r="5" spans="1:19" s="1" customFormat="1" ht="110.25" customHeight="1">
      <c r="A5" s="47"/>
      <c r="B5" s="47"/>
      <c r="C5" s="49"/>
      <c r="D5" s="49"/>
      <c r="E5" s="52"/>
      <c r="F5" s="56"/>
      <c r="G5" s="57"/>
      <c r="H5" s="60"/>
      <c r="I5" s="61"/>
      <c r="J5" s="60"/>
      <c r="K5" s="61"/>
      <c r="L5" s="48" t="s">
        <v>3</v>
      </c>
      <c r="M5" s="48" t="s">
        <v>2</v>
      </c>
      <c r="N5" s="62" t="s">
        <v>7</v>
      </c>
      <c r="O5" s="70"/>
      <c r="P5" s="65"/>
      <c r="Q5" s="68"/>
    </row>
    <row r="6" spans="1:19" s="1" customFormat="1" ht="40.5" customHeight="1">
      <c r="A6" s="47"/>
      <c r="B6" s="47"/>
      <c r="C6" s="50"/>
      <c r="D6" s="50"/>
      <c r="E6" s="53"/>
      <c r="F6" s="9" t="s">
        <v>8</v>
      </c>
      <c r="G6" s="9" t="s">
        <v>9</v>
      </c>
      <c r="H6" s="9" t="s">
        <v>3</v>
      </c>
      <c r="I6" s="9" t="s">
        <v>2</v>
      </c>
      <c r="J6" s="9" t="s">
        <v>3</v>
      </c>
      <c r="K6" s="9" t="s">
        <v>2</v>
      </c>
      <c r="L6" s="50"/>
      <c r="M6" s="50"/>
      <c r="N6" s="9" t="s">
        <v>3</v>
      </c>
      <c r="O6" s="9" t="s">
        <v>2</v>
      </c>
      <c r="P6" s="66"/>
      <c r="Q6" s="69"/>
    </row>
    <row r="7" spans="1:19" s="1" customFormat="1" ht="13.5">
      <c r="A7" s="3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8">
        <v>7</v>
      </c>
      <c r="I7" s="8">
        <v>8</v>
      </c>
      <c r="J7" s="8">
        <v>9</v>
      </c>
      <c r="K7" s="8">
        <v>9</v>
      </c>
      <c r="L7" s="8">
        <v>11</v>
      </c>
      <c r="M7" s="8">
        <v>12</v>
      </c>
      <c r="N7" s="8">
        <v>13</v>
      </c>
      <c r="O7" s="8">
        <v>14</v>
      </c>
      <c r="P7" s="10">
        <v>15</v>
      </c>
      <c r="Q7" s="7">
        <v>16</v>
      </c>
    </row>
    <row r="8" spans="1:19" s="36" customFormat="1" ht="13.5">
      <c r="A8" s="28">
        <v>1</v>
      </c>
      <c r="B8" s="14" t="s">
        <v>10</v>
      </c>
      <c r="C8" s="29">
        <v>0</v>
      </c>
      <c r="D8" s="29">
        <v>0</v>
      </c>
      <c r="E8" s="30">
        <f t="shared" ref="E8:E13" si="0">C8-D8</f>
        <v>0</v>
      </c>
      <c r="F8" s="31">
        <f>H8+J8+L8</f>
        <v>1779909.5</v>
      </c>
      <c r="G8" s="31">
        <f>I8+K8+M8</f>
        <v>1779909.5</v>
      </c>
      <c r="H8" s="32">
        <v>383292.3</v>
      </c>
      <c r="I8" s="32">
        <v>383292.3</v>
      </c>
      <c r="J8" s="31">
        <v>36519.199999999997</v>
      </c>
      <c r="K8" s="31">
        <v>36519.199999999997</v>
      </c>
      <c r="L8" s="32">
        <v>1360098</v>
      </c>
      <c r="M8" s="32">
        <v>1360098</v>
      </c>
      <c r="N8" s="31">
        <v>407375.3</v>
      </c>
      <c r="O8" s="31">
        <v>407375.3</v>
      </c>
      <c r="P8" s="33">
        <f t="shared" ref="P8:P13" si="1">F8-G8</f>
        <v>0</v>
      </c>
      <c r="Q8" s="34">
        <f t="shared" ref="Q8:Q13" si="2">P8+E8</f>
        <v>0</v>
      </c>
      <c r="R8" s="35"/>
      <c r="S8" s="35"/>
    </row>
    <row r="9" spans="1:19" s="36" customFormat="1" ht="13.5">
      <c r="A9" s="28">
        <v>2</v>
      </c>
      <c r="B9" s="14" t="s">
        <v>11</v>
      </c>
      <c r="C9" s="29">
        <v>0</v>
      </c>
      <c r="D9" s="29">
        <v>0</v>
      </c>
      <c r="E9" s="30">
        <f t="shared" si="0"/>
        <v>0</v>
      </c>
      <c r="F9" s="31">
        <f t="shared" ref="F9:G14" si="3">H9+J9+L9</f>
        <v>25144</v>
      </c>
      <c r="G9" s="31">
        <f t="shared" si="3"/>
        <v>25144</v>
      </c>
      <c r="H9" s="32">
        <v>18882.3</v>
      </c>
      <c r="I9" s="32">
        <v>18882.3</v>
      </c>
      <c r="J9" s="31">
        <v>1870.1</v>
      </c>
      <c r="K9" s="31">
        <v>1870.1</v>
      </c>
      <c r="L9" s="32">
        <v>4391.6000000000004</v>
      </c>
      <c r="M9" s="29">
        <v>4391.6000000000004</v>
      </c>
      <c r="N9" s="31">
        <v>4391.6000000000004</v>
      </c>
      <c r="O9" s="31">
        <v>4391.6000000000004</v>
      </c>
      <c r="P9" s="33">
        <f t="shared" si="1"/>
        <v>0</v>
      </c>
      <c r="Q9" s="34">
        <f t="shared" si="2"/>
        <v>0</v>
      </c>
      <c r="R9" s="35"/>
      <c r="S9" s="35"/>
    </row>
    <row r="10" spans="1:19" s="36" customFormat="1" ht="13.5">
      <c r="A10" s="28">
        <v>3</v>
      </c>
      <c r="B10" s="14" t="s">
        <v>12</v>
      </c>
      <c r="C10" s="29">
        <v>0</v>
      </c>
      <c r="D10" s="29">
        <v>0</v>
      </c>
      <c r="E10" s="30">
        <f t="shared" si="0"/>
        <v>0</v>
      </c>
      <c r="F10" s="31">
        <f t="shared" si="3"/>
        <v>20522.099999999999</v>
      </c>
      <c r="G10" s="31">
        <f t="shared" si="3"/>
        <v>20522.099999999999</v>
      </c>
      <c r="H10" s="32">
        <v>20522.099999999999</v>
      </c>
      <c r="I10" s="32">
        <v>20522.099999999999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  <c r="P10" s="33">
        <f t="shared" si="1"/>
        <v>0</v>
      </c>
      <c r="Q10" s="34">
        <f t="shared" si="2"/>
        <v>0</v>
      </c>
      <c r="R10" s="35"/>
      <c r="S10" s="35"/>
    </row>
    <row r="11" spans="1:19" s="36" customFormat="1" ht="13.5">
      <c r="A11" s="28">
        <v>4</v>
      </c>
      <c r="B11" s="14" t="s">
        <v>13</v>
      </c>
      <c r="C11" s="29">
        <v>0</v>
      </c>
      <c r="D11" s="29">
        <v>0</v>
      </c>
      <c r="E11" s="30">
        <f t="shared" si="0"/>
        <v>0</v>
      </c>
      <c r="F11" s="31">
        <f t="shared" si="3"/>
        <v>268538.09999999998</v>
      </c>
      <c r="G11" s="31">
        <f t="shared" si="3"/>
        <v>268538.09999999998</v>
      </c>
      <c r="H11" s="32">
        <v>142495.79999999999</v>
      </c>
      <c r="I11" s="32">
        <v>142495.79999999999</v>
      </c>
      <c r="J11" s="32">
        <v>0</v>
      </c>
      <c r="K11" s="32">
        <v>0</v>
      </c>
      <c r="L11" s="32">
        <v>126042.3</v>
      </c>
      <c r="M11" s="32">
        <v>126042.3</v>
      </c>
      <c r="N11" s="31">
        <v>48719.8</v>
      </c>
      <c r="O11" s="31">
        <v>48719.8</v>
      </c>
      <c r="P11" s="33">
        <f t="shared" si="1"/>
        <v>0</v>
      </c>
      <c r="Q11" s="34">
        <f t="shared" si="2"/>
        <v>0</v>
      </c>
      <c r="R11" s="35"/>
      <c r="S11" s="35"/>
    </row>
    <row r="12" spans="1:19" s="36" customFormat="1" ht="13.5">
      <c r="A12" s="28">
        <v>5</v>
      </c>
      <c r="B12" s="14" t="s">
        <v>14</v>
      </c>
      <c r="C12" s="29">
        <v>0</v>
      </c>
      <c r="D12" s="29">
        <v>0</v>
      </c>
      <c r="E12" s="30">
        <f t="shared" si="0"/>
        <v>0</v>
      </c>
      <c r="F12" s="31">
        <f t="shared" si="3"/>
        <v>498550.5</v>
      </c>
      <c r="G12" s="31">
        <f t="shared" si="3"/>
        <v>498550.5</v>
      </c>
      <c r="H12" s="32">
        <v>248715.8</v>
      </c>
      <c r="I12" s="32">
        <v>248715.8</v>
      </c>
      <c r="J12" s="32">
        <v>0</v>
      </c>
      <c r="K12" s="32">
        <v>0</v>
      </c>
      <c r="L12" s="32">
        <v>249834.7</v>
      </c>
      <c r="M12" s="32">
        <v>249834.7</v>
      </c>
      <c r="N12" s="31">
        <v>95021</v>
      </c>
      <c r="O12" s="31">
        <v>95021</v>
      </c>
      <c r="P12" s="33">
        <f t="shared" si="1"/>
        <v>0</v>
      </c>
      <c r="Q12" s="34">
        <f t="shared" si="2"/>
        <v>0</v>
      </c>
      <c r="R12" s="35"/>
      <c r="S12" s="35"/>
    </row>
    <row r="13" spans="1:19" s="36" customFormat="1" ht="12.75" customHeight="1">
      <c r="A13" s="28">
        <v>6</v>
      </c>
      <c r="B13" s="14" t="s">
        <v>15</v>
      </c>
      <c r="C13" s="29">
        <v>0</v>
      </c>
      <c r="D13" s="29">
        <v>0</v>
      </c>
      <c r="E13" s="30">
        <f t="shared" si="0"/>
        <v>0</v>
      </c>
      <c r="F13" s="31">
        <f t="shared" si="3"/>
        <v>346519.63399999996</v>
      </c>
      <c r="G13" s="31">
        <f t="shared" si="3"/>
        <v>346519.63399999996</v>
      </c>
      <c r="H13" s="32">
        <v>156381.201</v>
      </c>
      <c r="I13" s="32">
        <v>156381.201</v>
      </c>
      <c r="J13" s="32">
        <v>1581.424</v>
      </c>
      <c r="K13" s="32">
        <v>1581.424</v>
      </c>
      <c r="L13" s="32">
        <v>188557.00899999999</v>
      </c>
      <c r="M13" s="32">
        <v>188557.00899999999</v>
      </c>
      <c r="N13" s="31">
        <v>58459.749000000003</v>
      </c>
      <c r="O13" s="31">
        <v>58459.749000000003</v>
      </c>
      <c r="P13" s="33">
        <f t="shared" si="1"/>
        <v>0</v>
      </c>
      <c r="Q13" s="34">
        <f t="shared" si="2"/>
        <v>0</v>
      </c>
      <c r="R13" s="35"/>
      <c r="S13" s="35"/>
    </row>
    <row r="14" spans="1:19" ht="13.5">
      <c r="A14" s="37">
        <v>7</v>
      </c>
      <c r="B14" s="11" t="s">
        <v>16</v>
      </c>
      <c r="C14" s="29">
        <v>0</v>
      </c>
      <c r="D14" s="29">
        <v>0</v>
      </c>
      <c r="E14" s="23">
        <f t="shared" ref="E14:E18" si="4">C14-D14</f>
        <v>0</v>
      </c>
      <c r="F14" s="31">
        <f t="shared" si="3"/>
        <v>909338.3</v>
      </c>
      <c r="G14" s="31">
        <f t="shared" si="3"/>
        <v>909338.27500000002</v>
      </c>
      <c r="H14" s="32">
        <v>246353.5</v>
      </c>
      <c r="I14" s="32">
        <v>246353.5</v>
      </c>
      <c r="J14" s="32">
        <v>0</v>
      </c>
      <c r="K14" s="32">
        <v>0</v>
      </c>
      <c r="L14" s="32">
        <v>662984.80000000005</v>
      </c>
      <c r="M14" s="32">
        <v>662984.77500000002</v>
      </c>
      <c r="N14" s="31">
        <v>243335.7</v>
      </c>
      <c r="O14" s="31">
        <v>243335.7</v>
      </c>
      <c r="P14" s="33">
        <f t="shared" ref="P14:P18" si="5">F14-G14</f>
        <v>2.5000000023283064E-2</v>
      </c>
      <c r="Q14" s="34">
        <f t="shared" ref="Q14:Q18" si="6">P14+E14</f>
        <v>2.5000000023283064E-2</v>
      </c>
      <c r="R14" s="24"/>
      <c r="S14" s="24"/>
    </row>
    <row r="15" spans="1:19" s="36" customFormat="1" ht="13.5">
      <c r="A15" s="28">
        <v>8</v>
      </c>
      <c r="B15" s="15" t="s">
        <v>17</v>
      </c>
      <c r="C15" s="29">
        <v>0</v>
      </c>
      <c r="D15" s="29">
        <v>0</v>
      </c>
      <c r="E15" s="30">
        <f t="shared" si="4"/>
        <v>0</v>
      </c>
      <c r="F15" s="31">
        <f t="shared" ref="F15:G18" si="7">H15+J15+L15</f>
        <v>112384.6</v>
      </c>
      <c r="G15" s="31">
        <f t="shared" si="7"/>
        <v>112384.6</v>
      </c>
      <c r="H15" s="32">
        <v>55331.4</v>
      </c>
      <c r="I15" s="32">
        <v>55331.4</v>
      </c>
      <c r="J15" s="32">
        <v>0</v>
      </c>
      <c r="K15" s="32">
        <v>0</v>
      </c>
      <c r="L15" s="32">
        <v>57053.2</v>
      </c>
      <c r="M15" s="29">
        <v>57053.2</v>
      </c>
      <c r="N15" s="31">
        <v>26428</v>
      </c>
      <c r="O15" s="31">
        <v>26428</v>
      </c>
      <c r="P15" s="33">
        <f t="shared" si="5"/>
        <v>0</v>
      </c>
      <c r="Q15" s="34">
        <f t="shared" si="6"/>
        <v>0</v>
      </c>
      <c r="R15" s="35"/>
      <c r="S15" s="35"/>
    </row>
    <row r="16" spans="1:19" ht="13.5">
      <c r="A16" s="37">
        <v>9</v>
      </c>
      <c r="B16" s="11" t="s">
        <v>18</v>
      </c>
      <c r="C16" s="29">
        <v>0</v>
      </c>
      <c r="D16" s="29">
        <v>0</v>
      </c>
      <c r="E16" s="23">
        <f t="shared" si="4"/>
        <v>0</v>
      </c>
      <c r="F16" s="31">
        <f t="shared" si="7"/>
        <v>450178.44099999999</v>
      </c>
      <c r="G16" s="31">
        <f t="shared" si="7"/>
        <v>450178.4</v>
      </c>
      <c r="H16" s="32">
        <v>129140</v>
      </c>
      <c r="I16" s="32">
        <v>129140</v>
      </c>
      <c r="J16" s="32">
        <v>0</v>
      </c>
      <c r="K16" s="32">
        <v>0</v>
      </c>
      <c r="L16" s="32">
        <v>321038.44099999999</v>
      </c>
      <c r="M16" s="32">
        <v>321038.40000000002</v>
      </c>
      <c r="N16" s="31">
        <v>101410.65700000001</v>
      </c>
      <c r="O16" s="31">
        <v>101410.7</v>
      </c>
      <c r="P16" s="33">
        <f t="shared" si="5"/>
        <v>4.0999999968335032E-2</v>
      </c>
      <c r="Q16" s="34">
        <f t="shared" si="6"/>
        <v>4.0999999968335032E-2</v>
      </c>
      <c r="R16" s="24"/>
      <c r="S16" s="24"/>
    </row>
    <row r="17" spans="1:19" s="36" customFormat="1" ht="13.5">
      <c r="A17" s="28">
        <v>10</v>
      </c>
      <c r="B17" s="14" t="s">
        <v>19</v>
      </c>
      <c r="C17" s="29">
        <v>0</v>
      </c>
      <c r="D17" s="29">
        <v>0</v>
      </c>
      <c r="E17" s="30">
        <f t="shared" si="4"/>
        <v>0</v>
      </c>
      <c r="F17" s="31">
        <f t="shared" si="7"/>
        <v>185061.8</v>
      </c>
      <c r="G17" s="31">
        <f t="shared" si="7"/>
        <v>185061.8</v>
      </c>
      <c r="H17" s="32">
        <v>81853.100000000006</v>
      </c>
      <c r="I17" s="32">
        <v>81853.100000000006</v>
      </c>
      <c r="J17" s="32">
        <v>0</v>
      </c>
      <c r="K17" s="32">
        <v>0</v>
      </c>
      <c r="L17" s="32">
        <v>103208.7</v>
      </c>
      <c r="M17" s="32">
        <v>103208.7</v>
      </c>
      <c r="N17" s="31">
        <v>61883.6</v>
      </c>
      <c r="O17" s="31">
        <v>61883.6</v>
      </c>
      <c r="P17" s="33">
        <f t="shared" si="5"/>
        <v>0</v>
      </c>
      <c r="Q17" s="34">
        <f t="shared" si="6"/>
        <v>0</v>
      </c>
      <c r="R17" s="35"/>
      <c r="S17" s="35"/>
    </row>
    <row r="18" spans="1:19" ht="13.5">
      <c r="A18" s="37">
        <v>11</v>
      </c>
      <c r="B18" s="11" t="s">
        <v>20</v>
      </c>
      <c r="C18" s="32">
        <v>0</v>
      </c>
      <c r="D18" s="32">
        <v>0</v>
      </c>
      <c r="E18" s="23">
        <f t="shared" si="4"/>
        <v>0</v>
      </c>
      <c r="F18" s="31">
        <f t="shared" si="7"/>
        <v>76013.929000000004</v>
      </c>
      <c r="G18" s="31">
        <f t="shared" si="7"/>
        <v>76013.929000000004</v>
      </c>
      <c r="H18" s="32">
        <v>68773.5</v>
      </c>
      <c r="I18" s="32">
        <v>68773.5</v>
      </c>
      <c r="J18" s="32">
        <v>0</v>
      </c>
      <c r="K18" s="32">
        <v>0</v>
      </c>
      <c r="L18" s="32">
        <v>7240.4289999999992</v>
      </c>
      <c r="M18" s="29">
        <v>7240.4289999999992</v>
      </c>
      <c r="N18" s="31">
        <v>7240.4289999999992</v>
      </c>
      <c r="O18" s="31">
        <v>7240.4289999999992</v>
      </c>
      <c r="P18" s="33">
        <f t="shared" si="5"/>
        <v>0</v>
      </c>
      <c r="Q18" s="34">
        <f t="shared" si="6"/>
        <v>0</v>
      </c>
      <c r="R18" s="24"/>
      <c r="S18" s="24"/>
    </row>
    <row r="19" spans="1:19" s="27" customFormat="1" ht="13.5">
      <c r="A19" s="38"/>
      <c r="B19" s="39" t="s">
        <v>5</v>
      </c>
      <c r="C19" s="40">
        <f t="shared" ref="C19:Q19" si="8">SUM(C8:C18)</f>
        <v>0</v>
      </c>
      <c r="D19" s="40">
        <f t="shared" si="8"/>
        <v>0</v>
      </c>
      <c r="E19" s="40">
        <f t="shared" si="8"/>
        <v>0</v>
      </c>
      <c r="F19" s="25">
        <f t="shared" si="8"/>
        <v>4672160.904000001</v>
      </c>
      <c r="G19" s="25">
        <f t="shared" si="8"/>
        <v>4672160.8379999995</v>
      </c>
      <c r="H19" s="25">
        <f t="shared" si="8"/>
        <v>1551741.0010000002</v>
      </c>
      <c r="I19" s="25">
        <f t="shared" si="8"/>
        <v>1551741.0010000002</v>
      </c>
      <c r="J19" s="25">
        <f t="shared" si="8"/>
        <v>39970.723999999995</v>
      </c>
      <c r="K19" s="25">
        <f t="shared" si="8"/>
        <v>39970.723999999995</v>
      </c>
      <c r="L19" s="25">
        <f t="shared" si="8"/>
        <v>3080449.1790000005</v>
      </c>
      <c r="M19" s="25">
        <f t="shared" si="8"/>
        <v>3080449.1130000004</v>
      </c>
      <c r="N19" s="25">
        <f t="shared" si="8"/>
        <v>1054265.835</v>
      </c>
      <c r="O19" s="25">
        <f t="shared" si="8"/>
        <v>1054265.8779999998</v>
      </c>
      <c r="P19" s="25">
        <f t="shared" si="8"/>
        <v>6.5999999991618097E-2</v>
      </c>
      <c r="Q19" s="25">
        <f t="shared" si="8"/>
        <v>6.5999999991618097E-2</v>
      </c>
      <c r="R19" s="26"/>
      <c r="S19" s="26"/>
    </row>
    <row r="23" spans="1:19">
      <c r="F23" s="24"/>
      <c r="G23" s="24"/>
      <c r="H23" s="24"/>
      <c r="I23" s="24"/>
      <c r="J23" s="24"/>
      <c r="K23" s="24"/>
      <c r="L23" s="24"/>
      <c r="M23" s="24"/>
      <c r="N23" s="24"/>
      <c r="O23" s="24"/>
    </row>
    <row r="24" spans="1:19">
      <c r="F24" s="24"/>
      <c r="G24" s="24"/>
      <c r="H24" s="24"/>
      <c r="I24" s="24"/>
      <c r="J24" s="24"/>
      <c r="K24" s="24"/>
      <c r="L24" s="24"/>
      <c r="M24" s="24"/>
      <c r="N24" s="24"/>
      <c r="O24" s="24"/>
    </row>
    <row r="25" spans="1:19"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spans="1:19" ht="15">
      <c r="B26" s="21"/>
      <c r="D26" s="13"/>
      <c r="F26" s="12"/>
      <c r="I26" s="22"/>
      <c r="J26" s="20"/>
      <c r="L26" s="20"/>
    </row>
    <row r="27" spans="1:19"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9" ht="14.25">
      <c r="B28" s="21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spans="1:19" ht="14.25">
      <c r="H29" s="20"/>
      <c r="I29" s="21"/>
      <c r="L29" s="20"/>
    </row>
    <row r="30" spans="1:19" ht="14.25">
      <c r="H30" s="20"/>
      <c r="I30" s="21"/>
      <c r="L30" s="20"/>
    </row>
    <row r="31" spans="1:19" ht="14.25">
      <c r="H31" s="20"/>
      <c r="I31" s="21"/>
      <c r="L31" s="20"/>
    </row>
    <row r="32" spans="1:19" ht="14.25">
      <c r="I32" s="21"/>
      <c r="L32" s="20"/>
    </row>
    <row r="33" spans="9:12" ht="14.25">
      <c r="I33" s="21"/>
      <c r="L33" s="20"/>
    </row>
    <row r="34" spans="9:12" ht="14.25">
      <c r="I34" s="21"/>
      <c r="L34" s="20"/>
    </row>
  </sheetData>
  <mergeCells count="17">
    <mergeCell ref="Q4:Q6"/>
    <mergeCell ref="L5:L6"/>
    <mergeCell ref="M5:M6"/>
    <mergeCell ref="N5:O5"/>
    <mergeCell ref="B2:Q2"/>
    <mergeCell ref="C1:P1"/>
    <mergeCell ref="A3:E3"/>
    <mergeCell ref="A4:A6"/>
    <mergeCell ref="B4:B6"/>
    <mergeCell ref="C4:C6"/>
    <mergeCell ref="D4:D6"/>
    <mergeCell ref="E4:E6"/>
    <mergeCell ref="F4:G5"/>
    <mergeCell ref="H4:I5"/>
    <mergeCell ref="J4:K5"/>
    <mergeCell ref="L4:O4"/>
    <mergeCell ref="P4:P6"/>
  </mergeCells>
  <pageMargins left="0.2" right="0.2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M14"/>
  <sheetViews>
    <sheetView workbookViewId="0">
      <selection activeCell="A4" sqref="A4:B14"/>
    </sheetView>
  </sheetViews>
  <sheetFormatPr defaultRowHeight="12.75"/>
  <cols>
    <col min="1" max="1" width="16.85546875" customWidth="1"/>
    <col min="2" max="2" width="33.42578125" customWidth="1"/>
  </cols>
  <sheetData>
    <row r="4" spans="1:13" ht="13.5">
      <c r="A4" s="14" t="s">
        <v>10</v>
      </c>
      <c r="B4" s="19" t="s">
        <v>31</v>
      </c>
    </row>
    <row r="5" spans="1:13" ht="13.5">
      <c r="A5" s="14" t="s">
        <v>11</v>
      </c>
      <c r="B5" s="17"/>
      <c r="M5" s="18" t="s">
        <v>22</v>
      </c>
    </row>
    <row r="6" spans="1:13" ht="13.5">
      <c r="A6" s="14" t="s">
        <v>12</v>
      </c>
      <c r="B6" s="17"/>
    </row>
    <row r="7" spans="1:13" ht="13.5">
      <c r="A7" s="14" t="s">
        <v>13</v>
      </c>
      <c r="B7" s="19" t="s">
        <v>30</v>
      </c>
    </row>
    <row r="8" spans="1:13" ht="13.5">
      <c r="A8" s="14" t="s">
        <v>14</v>
      </c>
      <c r="B8" s="19" t="s">
        <v>25</v>
      </c>
    </row>
    <row r="9" spans="1:13" s="16" customFormat="1" ht="13.5">
      <c r="A9" s="11" t="s">
        <v>15</v>
      </c>
      <c r="B9" s="19" t="s">
        <v>23</v>
      </c>
    </row>
    <row r="10" spans="1:13" s="16" customFormat="1" ht="13.5">
      <c r="A10" s="11" t="s">
        <v>16</v>
      </c>
      <c r="B10" s="19" t="s">
        <v>26</v>
      </c>
    </row>
    <row r="11" spans="1:13" ht="13.5">
      <c r="A11" s="15" t="s">
        <v>17</v>
      </c>
      <c r="B11" s="19" t="s">
        <v>24</v>
      </c>
    </row>
    <row r="12" spans="1:13" ht="13.5">
      <c r="A12" s="11" t="s">
        <v>18</v>
      </c>
      <c r="B12" s="19" t="s">
        <v>28</v>
      </c>
    </row>
    <row r="13" spans="1:13" ht="13.5">
      <c r="A13" s="14" t="s">
        <v>19</v>
      </c>
      <c r="B13" s="19" t="s">
        <v>27</v>
      </c>
    </row>
    <row r="14" spans="1:13" ht="13.5">
      <c r="A14" s="11" t="s">
        <v>20</v>
      </c>
      <c r="B14" s="19" t="s">
        <v>29</v>
      </c>
    </row>
  </sheetData>
  <hyperlinks>
    <hyperlink ref="B10" r:id="rId1"/>
    <hyperlink ref="B8" r:id="rId2"/>
    <hyperlink ref="B9" r:id="rId3"/>
    <hyperlink ref="B11" r:id="rId4"/>
    <hyperlink ref="B13" r:id="rId5"/>
    <hyperlink ref="B12" r:id="rId6"/>
    <hyperlink ref="B14" r:id="rId7"/>
    <hyperlink ref="B7" r:id="rId8"/>
    <hyperlink ref="B4" r:id="rId9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>
  <dimension ref="D8:F18"/>
  <sheetViews>
    <sheetView workbookViewId="0">
      <selection activeCell="D8" sqref="D8:F18"/>
    </sheetView>
  </sheetViews>
  <sheetFormatPr defaultRowHeight="12.75"/>
  <cols>
    <col min="4" max="4" width="14.42578125" customWidth="1"/>
    <col min="5" max="5" width="9.85546875" customWidth="1"/>
    <col min="6" max="6" width="14" customWidth="1"/>
    <col min="11" max="11" width="10" bestFit="1" customWidth="1"/>
  </cols>
  <sheetData>
    <row r="8" spans="4:6" ht="13.5">
      <c r="D8" s="42" t="s">
        <v>10</v>
      </c>
      <c r="E8" s="41">
        <v>635250</v>
      </c>
      <c r="F8" s="43">
        <v>583400000</v>
      </c>
    </row>
    <row r="9" spans="4:6" ht="13.5">
      <c r="D9" s="42" t="s">
        <v>11</v>
      </c>
      <c r="E9" s="41">
        <v>31050</v>
      </c>
      <c r="F9">
        <v>27950</v>
      </c>
    </row>
    <row r="10" spans="4:6" ht="13.5">
      <c r="D10" s="14" t="s">
        <v>12</v>
      </c>
      <c r="E10" s="41">
        <v>29000</v>
      </c>
    </row>
    <row r="11" spans="4:6" ht="13.5">
      <c r="D11" s="14" t="s">
        <v>13</v>
      </c>
      <c r="E11" s="41">
        <v>249627.1</v>
      </c>
    </row>
    <row r="12" spans="4:6" ht="13.5">
      <c r="D12" s="14" t="s">
        <v>14</v>
      </c>
      <c r="E12" s="41">
        <v>449305.1</v>
      </c>
    </row>
    <row r="13" spans="4:6" ht="13.5">
      <c r="D13" s="42" t="s">
        <v>15</v>
      </c>
      <c r="E13" s="41">
        <v>316999</v>
      </c>
      <c r="F13" s="43">
        <v>288815540</v>
      </c>
    </row>
    <row r="14" spans="4:6" ht="13.5">
      <c r="D14" s="11" t="s">
        <v>16</v>
      </c>
      <c r="E14" s="41">
        <v>371224.5</v>
      </c>
    </row>
    <row r="15" spans="4:6" ht="13.5">
      <c r="D15" s="15" t="s">
        <v>17</v>
      </c>
      <c r="E15" s="41">
        <v>90000</v>
      </c>
    </row>
    <row r="16" spans="4:6" ht="13.5">
      <c r="D16" s="11" t="s">
        <v>18</v>
      </c>
      <c r="E16" s="41">
        <v>205816.5</v>
      </c>
    </row>
    <row r="17" spans="4:5" ht="13.5">
      <c r="D17" s="14" t="s">
        <v>19</v>
      </c>
      <c r="E17" s="41">
        <v>122238.8</v>
      </c>
    </row>
    <row r="18" spans="4:5" ht="13.5">
      <c r="D18" s="11" t="s">
        <v>20</v>
      </c>
      <c r="E18" s="41">
        <v>115389.4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2010-06-04T13:27:29Z</cp:lastPrinted>
  <dcterms:created xsi:type="dcterms:W3CDTF">2006-09-28T05:33:49Z</dcterms:created>
  <dcterms:modified xsi:type="dcterms:W3CDTF">2026-06-01T08:31:31Z</dcterms:modified>
</cp:coreProperties>
</file>