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</sheets>
  <definedNames>
    <definedName name="_xlnm.Print_Area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9"/>
  <c r="F17"/>
  <c r="E17"/>
  <c r="G13"/>
  <c r="F13"/>
  <c r="E13"/>
  <c r="G12"/>
  <c r="F12"/>
  <c r="E12"/>
  <c r="G15"/>
  <c r="F15"/>
  <c r="E15"/>
  <c r="G11"/>
  <c r="F11"/>
  <c r="E11"/>
  <c r="G10"/>
  <c r="F10"/>
  <c r="E10"/>
  <c r="G9"/>
  <c r="F9"/>
  <c r="E9"/>
  <c r="G8"/>
  <c r="F8"/>
  <c r="E8"/>
  <c r="P13" l="1"/>
  <c r="P10"/>
  <c r="Q10" s="1"/>
  <c r="P15"/>
  <c r="Q15" s="1"/>
  <c r="P8"/>
  <c r="Q8" s="1"/>
  <c r="Q13"/>
  <c r="P9"/>
  <c r="Q9" s="1"/>
  <c r="P11"/>
  <c r="Q11" s="1"/>
  <c r="P12"/>
  <c r="Q12" s="1"/>
  <c r="P17"/>
  <c r="Q17" s="1"/>
  <c r="G18"/>
  <c r="F18"/>
  <c r="E18"/>
  <c r="G16"/>
  <c r="F16"/>
  <c r="E16"/>
  <c r="G14"/>
  <c r="E14"/>
  <c r="P16" l="1"/>
  <c r="Q16" s="1"/>
  <c r="P18"/>
  <c r="Q18" s="1"/>
  <c r="O19"/>
  <c r="N19"/>
  <c r="M19"/>
  <c r="L19"/>
  <c r="K19"/>
  <c r="J19"/>
  <c r="I19"/>
  <c r="D19"/>
  <c r="C19"/>
  <c r="E19" l="1"/>
  <c r="G19"/>
  <c r="H19" l="1"/>
  <c r="F14"/>
  <c r="F19" s="1"/>
  <c r="P14" l="1"/>
  <c r="Q14" l="1"/>
  <c r="Q19" s="1"/>
  <c r="P19"/>
</calcChain>
</file>

<file path=xl/sharedStrings.xml><?xml version="1.0" encoding="utf-8"?>
<sst xmlns="http://schemas.openxmlformats.org/spreadsheetml/2006/main" count="58" uniqueCount="41">
  <si>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</si>
  <si>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</si>
  <si>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</si>
  <si>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</si>
  <si>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</si>
  <si>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</si>
  <si>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</si>
  <si>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</si>
  <si>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</si>
  <si>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</si>
  <si>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</si>
  <si>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</si>
  <si>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</si>
  <si>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</si>
  <si>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</si>
  <si>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</si>
  <si>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</si>
  <si>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</si>
  <si>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</si>
  <si>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</si>
  <si>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</si>
  <si>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</si>
  <si>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</si>
  <si>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</si>
  <si>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</si>
  <si>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</si>
  <si>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</si>
  <si>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</si>
  <si>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</si>
  <si>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</si>
  <si>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</si>
  <si>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</si>
  <si>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/31.12.2024թ. դրությամբ/</t>
  </si>
  <si>
    <t xml:space="preserve"> Նախորդ տարիների պարտքի  մարումը
2025թ.
   Ընթացքում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</si>
  <si>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2025թ.մայիսի «31»-ի  դրությամբ</t>
  </si>
  <si>
    <t xml:space="preserve"> Նախորդ տարիների պարտքի  մնացորդը
 2025թ.  մայիսի 31-ի   դրությամբ     4=2-3</t>
  </si>
  <si>
    <t>Ընդամենը
համայնքապետարանների, ՏԻՄ -երին ենթակա բյուջետային հիմնարկների, ՀՈԱԿ-ների աշխատողների աշխատավարձերը 
 2025թ.մայիսի  31-ի     դրությամբ</t>
  </si>
  <si>
    <t xml:space="preserve"> Այդ թվում` համայնքապետարանների աշխատողների  աշխատավարձերը  
 2025թ.մայիսի 31-ի     դրությամբ</t>
  </si>
  <si>
    <t>Այդ թվում` ՏԻՄ-երին ենթակա  բյուջետային հիմնարկների աշխատողների աշխատավարձերը 
   2025թ.մայիսի  31-ի     դրությամբ</t>
  </si>
  <si>
    <t>2025թ. ընթացիկ տարվա աշխատավարձի պարտքը
  2025թ.մայիսի 31-ի     դրությամբ(15=5-6)</t>
  </si>
  <si>
    <t>Ընդամենը աշխատավարձի պարտքը
 2025թ.մայիսի31-ի     դրությամբ      (16=4+15)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</si>
</sst>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9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9"/>
      <color indexed="8"/>
      <name val="GHEA Grapalat"/>
      <family val="3"/>
      <charset val="204"/>
    </font>
    <font>
      <sz val="11"/>
      <color rgb="FF2C2D2E"/>
      <name val="Arial"/>
      <family val="2"/>
    </font>
    <font>
      <sz val="12"/>
      <name val="Arial"/>
      <family val="2"/>
    </font>
    <font>
      <sz val="9"/>
      <name val="GHEA Grapalat"/>
      <family val="3"/>
      <charset val="204"/>
    </font>
    <font>
      <sz val="9"/>
      <name val="Arial"/>
      <family val="2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theme="1"/>
      <name val="Arial Armenian"/>
      <family val="2"/>
    </font>
    <font>
      <sz val="9"/>
      <color indexed="8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indexed="8"/>
      <name val="GHEA Grapalat"/>
      <family val="3"/>
      <charset val="204"/>
    </font>
    <font>
      <b/>
      <sz val="9"/>
      <name val="GHEA Grapalat"/>
      <family val="3"/>
      <charset val="204"/>
    </font>
    <font>
      <b/>
      <sz val="9"/>
      <name val="Arial"/>
      <family val="2"/>
      <charset val="204"/>
    </font>
    <font>
      <b/>
      <sz val="9"/>
      <name val="GHEA Grapalat"/>
      <family val="3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/>
    <xf numFmtId="0" fontId="2" fillId="0" borderId="0"/>
    <xf numFmtId="0" fontId="8" fillId="0" borderId="0"/>
    <xf numFmtId="0" fontId="9" fillId="0" borderId="0"/>
    <xf numFmtId="4" fontId="10" fillId="0" borderId="13" applyFill="0" applyProtection="0">
      <alignment horizontal="right" vertical="center"/>
    </xf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6" fillId="2" borderId="0" xfId="0" applyFont="1" applyFill="1"/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/>
    </xf>
    <xf numFmtId="164" fontId="3" fillId="2" borderId="0" xfId="0" applyNumberFormat="1" applyFont="1" applyFill="1" applyAlignment="1">
      <alignment wrapText="1"/>
    </xf>
    <xf numFmtId="0" fontId="4" fillId="0" borderId="0" xfId="0" applyFont="1"/>
    <xf numFmtId="0" fontId="7" fillId="2" borderId="0" xfId="0" applyFont="1" applyFill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5" fontId="12" fillId="0" borderId="1" xfId="7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0" applyFont="1"/>
    <xf numFmtId="164" fontId="15" fillId="0" borderId="1" xfId="0" applyNumberFormat="1" applyFont="1" applyBorder="1" applyAlignment="1">
      <alignment horizontal="left" vertical="center"/>
    </xf>
    <xf numFmtId="164" fontId="12" fillId="2" borderId="1" xfId="7" applyNumberFormat="1" applyFont="1" applyFill="1" applyBorder="1" applyAlignment="1">
      <alignment horizontal="center" vertical="center"/>
    </xf>
    <xf numFmtId="165" fontId="16" fillId="3" borderId="1" xfId="0" applyNumberFormat="1" applyFont="1" applyFill="1" applyBorder="1"/>
    <xf numFmtId="164" fontId="15" fillId="2" borderId="1" xfId="0" applyNumberFormat="1" applyFont="1" applyFill="1" applyBorder="1" applyAlignment="1">
      <alignment horizontal="left" vertical="center"/>
    </xf>
    <xf numFmtId="0" fontId="17" fillId="0" borderId="0" xfId="0" applyFont="1"/>
    <xf numFmtId="0" fontId="0" fillId="0" borderId="1" xfId="0" applyBorder="1"/>
    <xf numFmtId="0" fontId="9" fillId="0" borderId="0" xfId="0" applyFont="1"/>
    <xf numFmtId="0" fontId="19" fillId="0" borderId="1" xfId="8" applyFont="1" applyBorder="1" applyAlignment="1" applyProtection="1"/>
    <xf numFmtId="164" fontId="4" fillId="0" borderId="0" xfId="0" applyNumberFormat="1" applyFont="1"/>
    <xf numFmtId="0" fontId="20" fillId="0" borderId="0" xfId="0" applyFont="1"/>
    <xf numFmtId="164" fontId="20" fillId="0" borderId="0" xfId="0" applyNumberFormat="1" applyFont="1"/>
    <xf numFmtId="164" fontId="21" fillId="2" borderId="1" xfId="7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0" borderId="0" xfId="0" applyNumberFormat="1" applyFont="1"/>
    <xf numFmtId="0" fontId="22" fillId="2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left" vertical="center"/>
    </xf>
    <xf numFmtId="165" fontId="26" fillId="0" borderId="0" xfId="0" applyNumberFormat="1" applyFont="1"/>
    <xf numFmtId="0" fontId="26" fillId="0" borderId="0" xfId="0" applyFont="1"/>
    <xf numFmtId="3" fontId="23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left" vertical="center"/>
    </xf>
    <xf numFmtId="165" fontId="28" fillId="0" borderId="0" xfId="0" applyNumberFormat="1" applyFont="1"/>
    <xf numFmtId="0" fontId="28" fillId="0" borderId="0" xfId="0" applyFont="1"/>
    <xf numFmtId="164" fontId="25" fillId="2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9">
    <cellStyle name="Hyperlink" xfId="8" builtinId="8"/>
    <cellStyle name="Normal" xfId="0" builtinId="0"/>
    <cellStyle name="Normal 2" xfId="1"/>
    <cellStyle name="Normal 2 2" xfId="7"/>
    <cellStyle name="Normal 3" xfId="3"/>
    <cellStyle name="Normal 4" xfId="2"/>
    <cellStyle name="Normal 5" xfId="4"/>
    <cellStyle name="Normal 6" xfId="6"/>
    <cellStyle name="rgt_arm14_Money_90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C1" sqref="A1:Q3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9.42578125" style="5" customWidth="1"/>
    <col min="9" max="9" width="10" style="5" customWidth="1"/>
    <col min="10" max="10" width="8.85546875" style="5" customWidth="1"/>
    <col min="11" max="11" width="9.42578125" style="5" customWidth="1"/>
    <col min="12" max="12" width="10.85546875" style="5" customWidth="1"/>
    <col min="13" max="13" width="10.140625" style="5" customWidth="1"/>
    <col min="14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51" t="s">
        <v>6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9" s="1" customFormat="1" ht="13.5" customHeight="1">
      <c r="A2" s="2"/>
      <c r="B2" s="50" t="s">
        <v>34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9" s="1" customFormat="1" ht="13.5">
      <c r="A3" s="52"/>
      <c r="B3" s="53"/>
      <c r="C3" s="53"/>
      <c r="D3" s="53"/>
      <c r="E3" s="53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54" t="s">
        <v>0</v>
      </c>
      <c r="B4" s="54" t="s">
        <v>1</v>
      </c>
      <c r="C4" s="46" t="s">
        <v>32</v>
      </c>
      <c r="D4" s="46" t="s">
        <v>33</v>
      </c>
      <c r="E4" s="56" t="s">
        <v>35</v>
      </c>
      <c r="F4" s="59" t="s">
        <v>36</v>
      </c>
      <c r="G4" s="60"/>
      <c r="H4" s="63" t="s">
        <v>37</v>
      </c>
      <c r="I4" s="64"/>
      <c r="J4" s="63" t="s">
        <v>38</v>
      </c>
      <c r="K4" s="64"/>
      <c r="L4" s="48" t="s">
        <v>21</v>
      </c>
      <c r="M4" s="67"/>
      <c r="N4" s="67"/>
      <c r="O4" s="67"/>
      <c r="P4" s="68" t="s">
        <v>39</v>
      </c>
      <c r="Q4" s="43" t="s">
        <v>40</v>
      </c>
    </row>
    <row r="5" spans="1:19" s="1" customFormat="1" ht="110.25" customHeight="1">
      <c r="A5" s="54"/>
      <c r="B5" s="54"/>
      <c r="C5" s="55"/>
      <c r="D5" s="55"/>
      <c r="E5" s="57"/>
      <c r="F5" s="61"/>
      <c r="G5" s="62"/>
      <c r="H5" s="65"/>
      <c r="I5" s="66"/>
      <c r="J5" s="65"/>
      <c r="K5" s="66"/>
      <c r="L5" s="46" t="s">
        <v>3</v>
      </c>
      <c r="M5" s="46" t="s">
        <v>2</v>
      </c>
      <c r="N5" s="48" t="s">
        <v>7</v>
      </c>
      <c r="O5" s="49"/>
      <c r="P5" s="69"/>
      <c r="Q5" s="44"/>
    </row>
    <row r="6" spans="1:19" s="1" customFormat="1" ht="40.5" customHeight="1">
      <c r="A6" s="54"/>
      <c r="B6" s="54"/>
      <c r="C6" s="47"/>
      <c r="D6" s="47"/>
      <c r="E6" s="58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47"/>
      <c r="M6" s="47"/>
      <c r="N6" s="9" t="s">
        <v>3</v>
      </c>
      <c r="O6" s="9" t="s">
        <v>2</v>
      </c>
      <c r="P6" s="70"/>
      <c r="Q6" s="45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37" customFormat="1" ht="13.5">
      <c r="A8" s="34">
        <v>1</v>
      </c>
      <c r="B8" s="35" t="s">
        <v>10</v>
      </c>
      <c r="C8" s="16">
        <v>0</v>
      </c>
      <c r="D8" s="16">
        <v>0</v>
      </c>
      <c r="E8" s="17">
        <f t="shared" ref="E8:E13" si="0">C8-D8</f>
        <v>0</v>
      </c>
      <c r="F8" s="11">
        <f>H8+J8+L8</f>
        <v>891411.8</v>
      </c>
      <c r="G8" s="11">
        <f>I8+K8+M8</f>
        <v>891411.8</v>
      </c>
      <c r="H8" s="26">
        <v>169215.5</v>
      </c>
      <c r="I8" s="26">
        <v>169215.5</v>
      </c>
      <c r="J8" s="11">
        <v>19710.3</v>
      </c>
      <c r="K8" s="11">
        <v>19710.3</v>
      </c>
      <c r="L8" s="26">
        <v>702486</v>
      </c>
      <c r="M8" s="26">
        <v>702486</v>
      </c>
      <c r="N8" s="11">
        <v>214380.4</v>
      </c>
      <c r="O8" s="11">
        <v>214380.4</v>
      </c>
      <c r="P8" s="32">
        <f t="shared" ref="P8:P13" si="1">F8-G8</f>
        <v>0</v>
      </c>
      <c r="Q8" s="33">
        <f t="shared" ref="Q8:Q13" si="2">P8+E8</f>
        <v>0</v>
      </c>
      <c r="R8" s="36"/>
      <c r="S8" s="36"/>
    </row>
    <row r="9" spans="1:19" s="37" customFormat="1" ht="13.5">
      <c r="A9" s="34">
        <v>2</v>
      </c>
      <c r="B9" s="35" t="s">
        <v>11</v>
      </c>
      <c r="C9" s="16">
        <v>0</v>
      </c>
      <c r="D9" s="16">
        <v>0</v>
      </c>
      <c r="E9" s="17">
        <f t="shared" si="0"/>
        <v>0</v>
      </c>
      <c r="F9" s="11">
        <f t="shared" ref="F9:G13" si="3">H9+J9+L9</f>
        <v>13441.400000000001</v>
      </c>
      <c r="G9" s="11">
        <f t="shared" si="3"/>
        <v>13441.400000000001</v>
      </c>
      <c r="H9" s="26">
        <v>10005.700000000001</v>
      </c>
      <c r="I9" s="16">
        <v>10005.700000000001</v>
      </c>
      <c r="J9" s="11">
        <v>951.4</v>
      </c>
      <c r="K9" s="11">
        <v>951.4</v>
      </c>
      <c r="L9" s="26">
        <v>2484.3000000000002</v>
      </c>
      <c r="M9" s="16">
        <v>2484.3000000000002</v>
      </c>
      <c r="N9" s="11">
        <v>2484.3000000000002</v>
      </c>
      <c r="O9" s="11">
        <v>2484.3000000000002</v>
      </c>
      <c r="P9" s="32">
        <f t="shared" si="1"/>
        <v>0</v>
      </c>
      <c r="Q9" s="33">
        <f t="shared" si="2"/>
        <v>0</v>
      </c>
      <c r="R9" s="36"/>
      <c r="S9" s="36"/>
    </row>
    <row r="10" spans="1:19" s="37" customFormat="1" ht="13.5">
      <c r="A10" s="34">
        <v>3</v>
      </c>
      <c r="B10" s="35" t="s">
        <v>12</v>
      </c>
      <c r="C10" s="16">
        <v>0</v>
      </c>
      <c r="D10" s="16">
        <v>0</v>
      </c>
      <c r="E10" s="17">
        <f t="shared" si="0"/>
        <v>0</v>
      </c>
      <c r="F10" s="11">
        <f t="shared" si="3"/>
        <v>11615.656000000001</v>
      </c>
      <c r="G10" s="11">
        <f t="shared" si="3"/>
        <v>11615.656000000001</v>
      </c>
      <c r="H10" s="26">
        <v>11615.656000000001</v>
      </c>
      <c r="I10" s="26">
        <v>11615.656000000001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32">
        <f t="shared" si="1"/>
        <v>0</v>
      </c>
      <c r="Q10" s="33">
        <f t="shared" si="2"/>
        <v>0</v>
      </c>
      <c r="R10" s="36"/>
      <c r="S10" s="36"/>
    </row>
    <row r="11" spans="1:19" s="37" customFormat="1" ht="13.5">
      <c r="A11" s="34">
        <v>4</v>
      </c>
      <c r="B11" s="35" t="s">
        <v>13</v>
      </c>
      <c r="C11" s="16">
        <v>0</v>
      </c>
      <c r="D11" s="16">
        <v>0</v>
      </c>
      <c r="E11" s="17">
        <f t="shared" si="0"/>
        <v>0</v>
      </c>
      <c r="F11" s="11">
        <f t="shared" si="3"/>
        <v>146918.22099999999</v>
      </c>
      <c r="G11" s="11">
        <f t="shared" si="3"/>
        <v>146918.22099999999</v>
      </c>
      <c r="H11" s="26">
        <v>77701.820999999996</v>
      </c>
      <c r="I11" s="26">
        <v>77701.820999999996</v>
      </c>
      <c r="J11" s="26">
        <v>0</v>
      </c>
      <c r="K11" s="26">
        <v>0</v>
      </c>
      <c r="L11" s="26">
        <v>69216.399999999994</v>
      </c>
      <c r="M11" s="26">
        <v>69216.399999999994</v>
      </c>
      <c r="N11" s="11">
        <v>26709</v>
      </c>
      <c r="O11" s="11">
        <v>26709</v>
      </c>
      <c r="P11" s="32">
        <f t="shared" si="1"/>
        <v>0</v>
      </c>
      <c r="Q11" s="33">
        <f t="shared" si="2"/>
        <v>0</v>
      </c>
      <c r="R11" s="36"/>
      <c r="S11" s="36"/>
    </row>
    <row r="12" spans="1:19" s="37" customFormat="1" ht="13.5">
      <c r="A12" s="34">
        <v>5</v>
      </c>
      <c r="B12" s="35" t="s">
        <v>14</v>
      </c>
      <c r="C12" s="16">
        <v>0</v>
      </c>
      <c r="D12" s="16">
        <v>0</v>
      </c>
      <c r="E12" s="17">
        <f t="shared" si="0"/>
        <v>0</v>
      </c>
      <c r="F12" s="11">
        <f t="shared" si="3"/>
        <v>256471.28100000002</v>
      </c>
      <c r="G12" s="11">
        <f t="shared" si="3"/>
        <v>256471.28100000002</v>
      </c>
      <c r="H12" s="26">
        <v>133959.08100000001</v>
      </c>
      <c r="I12" s="26">
        <v>133959.08100000001</v>
      </c>
      <c r="J12" s="26">
        <v>0</v>
      </c>
      <c r="K12" s="26">
        <v>0</v>
      </c>
      <c r="L12" s="26">
        <v>122512.2</v>
      </c>
      <c r="M12" s="26">
        <v>122512.2</v>
      </c>
      <c r="N12" s="11">
        <v>43664.2</v>
      </c>
      <c r="O12" s="11">
        <v>43664.2</v>
      </c>
      <c r="P12" s="32">
        <f t="shared" si="1"/>
        <v>0</v>
      </c>
      <c r="Q12" s="33">
        <f t="shared" si="2"/>
        <v>0</v>
      </c>
      <c r="R12" s="36"/>
      <c r="S12" s="36"/>
    </row>
    <row r="13" spans="1:19" s="37" customFormat="1" ht="12.75" customHeight="1">
      <c r="A13" s="34">
        <v>6</v>
      </c>
      <c r="B13" s="35" t="s">
        <v>15</v>
      </c>
      <c r="C13" s="16">
        <v>0</v>
      </c>
      <c r="D13" s="16">
        <v>0</v>
      </c>
      <c r="E13" s="17">
        <f t="shared" si="0"/>
        <v>0</v>
      </c>
      <c r="F13" s="11">
        <f t="shared" si="3"/>
        <v>188867.05100000001</v>
      </c>
      <c r="G13" s="11">
        <f t="shared" si="3"/>
        <v>188867.05100000001</v>
      </c>
      <c r="H13" s="26">
        <v>84744.49</v>
      </c>
      <c r="I13" s="26">
        <v>84744.49</v>
      </c>
      <c r="J13" s="26">
        <v>874.54499999999996</v>
      </c>
      <c r="K13" s="11">
        <v>874.54499999999996</v>
      </c>
      <c r="L13" s="26">
        <v>103248.016</v>
      </c>
      <c r="M13" s="26">
        <v>103248.016</v>
      </c>
      <c r="N13" s="11">
        <v>32309.698</v>
      </c>
      <c r="O13" s="11">
        <v>32309.698</v>
      </c>
      <c r="P13" s="32">
        <f t="shared" si="1"/>
        <v>0</v>
      </c>
      <c r="Q13" s="33">
        <f t="shared" si="2"/>
        <v>0</v>
      </c>
      <c r="R13" s="36"/>
      <c r="S13" s="36"/>
    </row>
    <row r="14" spans="1:19" s="41" customFormat="1" ht="13.5">
      <c r="A14" s="38">
        <v>7</v>
      </c>
      <c r="B14" s="39" t="s">
        <v>16</v>
      </c>
      <c r="C14" s="16">
        <v>0</v>
      </c>
      <c r="D14" s="16">
        <v>0</v>
      </c>
      <c r="E14" s="27">
        <f t="shared" ref="E14:E18" si="4">C14-D14</f>
        <v>0</v>
      </c>
      <c r="F14" s="11">
        <f>H14+L14+N14</f>
        <v>661266.66300000006</v>
      </c>
      <c r="G14" s="11">
        <f>I14+M14+O14</f>
        <v>661266.66300000006</v>
      </c>
      <c r="H14" s="26">
        <v>137887.26300000001</v>
      </c>
      <c r="I14" s="26">
        <v>137887.26300000001</v>
      </c>
      <c r="J14" s="26">
        <v>0</v>
      </c>
      <c r="K14" s="26">
        <v>0</v>
      </c>
      <c r="L14" s="26">
        <v>380455.4</v>
      </c>
      <c r="M14" s="26">
        <v>380455.4</v>
      </c>
      <c r="N14" s="11">
        <v>142924</v>
      </c>
      <c r="O14" s="11">
        <v>142924</v>
      </c>
      <c r="P14" s="32">
        <f t="shared" ref="P14:P18" si="5">F14-G14</f>
        <v>0</v>
      </c>
      <c r="Q14" s="33">
        <f t="shared" ref="Q14:Q18" si="6">P14+E14</f>
        <v>0</v>
      </c>
      <c r="R14" s="40"/>
      <c r="S14" s="40"/>
    </row>
    <row r="15" spans="1:19" s="37" customFormat="1" ht="13.5">
      <c r="A15" s="34">
        <v>8</v>
      </c>
      <c r="B15" s="42" t="s">
        <v>17</v>
      </c>
      <c r="C15" s="16">
        <v>0</v>
      </c>
      <c r="D15" s="16">
        <v>0</v>
      </c>
      <c r="E15" s="17">
        <f t="shared" si="4"/>
        <v>0</v>
      </c>
      <c r="F15" s="11">
        <f t="shared" ref="F15:G18" si="7">H15+J15+L15</f>
        <v>61962.827999999994</v>
      </c>
      <c r="G15" s="11">
        <f t="shared" si="7"/>
        <v>61962.827999999994</v>
      </c>
      <c r="H15" s="26">
        <v>30560.227999999999</v>
      </c>
      <c r="I15" s="26">
        <v>30560.227999999999</v>
      </c>
      <c r="J15" s="26">
        <v>0</v>
      </c>
      <c r="K15" s="26">
        <v>0</v>
      </c>
      <c r="L15" s="26">
        <v>31402.6</v>
      </c>
      <c r="M15" s="16">
        <v>31402.6</v>
      </c>
      <c r="N15" s="11">
        <v>14051.5</v>
      </c>
      <c r="O15" s="11">
        <v>14051.5</v>
      </c>
      <c r="P15" s="32">
        <f t="shared" si="5"/>
        <v>0</v>
      </c>
      <c r="Q15" s="33">
        <f t="shared" si="6"/>
        <v>0</v>
      </c>
      <c r="R15" s="36"/>
      <c r="S15" s="36"/>
    </row>
    <row r="16" spans="1:19" s="41" customFormat="1" ht="13.5">
      <c r="A16" s="38">
        <v>9</v>
      </c>
      <c r="B16" s="39" t="s">
        <v>18</v>
      </c>
      <c r="C16" s="16">
        <v>0</v>
      </c>
      <c r="D16" s="16">
        <v>0</v>
      </c>
      <c r="E16" s="27">
        <f t="shared" si="4"/>
        <v>0</v>
      </c>
      <c r="F16" s="11">
        <f t="shared" si="7"/>
        <v>241776.484</v>
      </c>
      <c r="G16" s="11">
        <f t="shared" si="7"/>
        <v>241776.48499999999</v>
      </c>
      <c r="H16" s="26">
        <v>67531.294999999998</v>
      </c>
      <c r="I16" s="26">
        <v>67531.294999999998</v>
      </c>
      <c r="J16" s="26">
        <v>0</v>
      </c>
      <c r="K16" s="26">
        <v>0</v>
      </c>
      <c r="L16" s="26">
        <v>174245.18900000001</v>
      </c>
      <c r="M16" s="26">
        <v>174245.19</v>
      </c>
      <c r="N16" s="11">
        <v>53920.392999999996</v>
      </c>
      <c r="O16" s="11">
        <v>53920.392999999996</v>
      </c>
      <c r="P16" s="32">
        <f t="shared" si="5"/>
        <v>-9.9999998928979039E-4</v>
      </c>
      <c r="Q16" s="33">
        <f t="shared" si="6"/>
        <v>-9.9999998928979039E-4</v>
      </c>
      <c r="R16" s="40"/>
      <c r="S16" s="40"/>
    </row>
    <row r="17" spans="1:19" s="37" customFormat="1" ht="13.5">
      <c r="A17" s="34">
        <v>10</v>
      </c>
      <c r="B17" s="35" t="s">
        <v>19</v>
      </c>
      <c r="C17" s="16">
        <v>0</v>
      </c>
      <c r="D17" s="16">
        <v>0</v>
      </c>
      <c r="E17" s="17">
        <f t="shared" si="4"/>
        <v>0</v>
      </c>
      <c r="F17" s="11">
        <f t="shared" si="7"/>
        <v>107198.75099999999</v>
      </c>
      <c r="G17" s="11">
        <f t="shared" si="7"/>
        <v>107198.75099999999</v>
      </c>
      <c r="H17" s="26">
        <v>45786.050999999999</v>
      </c>
      <c r="I17" s="26">
        <v>45786.050999999999</v>
      </c>
      <c r="J17" s="26">
        <v>0</v>
      </c>
      <c r="K17" s="26">
        <v>0</v>
      </c>
      <c r="L17" s="26">
        <v>61412.7</v>
      </c>
      <c r="M17" s="26">
        <v>61412.7</v>
      </c>
      <c r="N17" s="11">
        <v>37451.9</v>
      </c>
      <c r="O17" s="11">
        <v>37451.9</v>
      </c>
      <c r="P17" s="32">
        <f t="shared" si="5"/>
        <v>0</v>
      </c>
      <c r="Q17" s="33">
        <f t="shared" si="6"/>
        <v>0</v>
      </c>
      <c r="R17" s="36"/>
      <c r="S17" s="36"/>
    </row>
    <row r="18" spans="1:19" s="41" customFormat="1" ht="13.5">
      <c r="A18" s="38">
        <v>11</v>
      </c>
      <c r="B18" s="39" t="s">
        <v>20</v>
      </c>
      <c r="C18" s="26">
        <v>0</v>
      </c>
      <c r="D18" s="26">
        <v>0</v>
      </c>
      <c r="E18" s="27">
        <f t="shared" si="4"/>
        <v>0</v>
      </c>
      <c r="F18" s="11">
        <f t="shared" si="7"/>
        <v>42163.191999999995</v>
      </c>
      <c r="G18" s="11">
        <f t="shared" si="7"/>
        <v>42163.191999999995</v>
      </c>
      <c r="H18" s="26">
        <v>38575.402999999998</v>
      </c>
      <c r="I18" s="26">
        <v>38575.402999999998</v>
      </c>
      <c r="J18" s="26">
        <v>0</v>
      </c>
      <c r="K18" s="26">
        <v>0</v>
      </c>
      <c r="L18" s="26">
        <v>3587.7889999999998</v>
      </c>
      <c r="M18" s="16">
        <v>3587.7889999999998</v>
      </c>
      <c r="N18" s="11">
        <v>3587.7889999999998</v>
      </c>
      <c r="O18" s="11">
        <v>3587.7889999999998</v>
      </c>
      <c r="P18" s="32">
        <f t="shared" si="5"/>
        <v>0</v>
      </c>
      <c r="Q18" s="33">
        <f t="shared" si="6"/>
        <v>0</v>
      </c>
      <c r="R18" s="40"/>
      <c r="S18" s="40"/>
    </row>
    <row r="19" spans="1:19" ht="13.5">
      <c r="A19" s="29"/>
      <c r="B19" s="30" t="s">
        <v>5</v>
      </c>
      <c r="C19" s="31">
        <f t="shared" ref="C19:Q19" si="8">SUM(C8:C18)</f>
        <v>0</v>
      </c>
      <c r="D19" s="31">
        <f t="shared" si="8"/>
        <v>0</v>
      </c>
      <c r="E19" s="31">
        <f t="shared" si="8"/>
        <v>0</v>
      </c>
      <c r="F19" s="27">
        <f t="shared" si="8"/>
        <v>2623093.3270000005</v>
      </c>
      <c r="G19" s="27">
        <f t="shared" si="8"/>
        <v>2623093.3280000002</v>
      </c>
      <c r="H19" s="27">
        <f t="shared" si="8"/>
        <v>807582.48800000013</v>
      </c>
      <c r="I19" s="27">
        <f t="shared" si="8"/>
        <v>807582.48800000013</v>
      </c>
      <c r="J19" s="27">
        <f t="shared" si="8"/>
        <v>21536.244999999999</v>
      </c>
      <c r="K19" s="27">
        <f t="shared" si="8"/>
        <v>21536.244999999999</v>
      </c>
      <c r="L19" s="27">
        <f t="shared" si="8"/>
        <v>1651050.5940000003</v>
      </c>
      <c r="M19" s="27">
        <f t="shared" si="8"/>
        <v>1651050.5950000002</v>
      </c>
      <c r="N19" s="27">
        <f t="shared" si="8"/>
        <v>571483.17999999993</v>
      </c>
      <c r="O19" s="27">
        <f t="shared" si="8"/>
        <v>571483.17999999993</v>
      </c>
      <c r="P19" s="27">
        <f t="shared" si="8"/>
        <v>-9.9999998928979039E-4</v>
      </c>
      <c r="Q19" s="27">
        <f t="shared" si="8"/>
        <v>-9.9999998928979039E-4</v>
      </c>
      <c r="R19" s="28"/>
      <c r="S19" s="28"/>
    </row>
    <row r="23" spans="1:19">
      <c r="G23" s="23"/>
      <c r="J23" s="23"/>
    </row>
    <row r="24" spans="1:19">
      <c r="K24" s="23"/>
      <c r="L24" s="23"/>
    </row>
    <row r="26" spans="1:19" ht="15">
      <c r="B26" s="24"/>
      <c r="D26" s="14"/>
      <c r="F26" s="13"/>
      <c r="I26" s="24"/>
      <c r="J26" s="23"/>
      <c r="L26" s="23"/>
    </row>
    <row r="27" spans="1:19" ht="14.25">
      <c r="H27" s="23"/>
      <c r="I27" s="25"/>
      <c r="L27" s="23"/>
    </row>
    <row r="28" spans="1:19" ht="14.25">
      <c r="B28" s="24"/>
      <c r="I28" s="24"/>
      <c r="L28" s="23"/>
    </row>
    <row r="29" spans="1:19" ht="14.25">
      <c r="I29" s="24"/>
      <c r="L29" s="23"/>
    </row>
    <row r="30" spans="1:19" ht="14.25">
      <c r="I30" s="24"/>
      <c r="L30" s="23"/>
    </row>
    <row r="31" spans="1:19" ht="14.25">
      <c r="I31" s="24"/>
      <c r="L31" s="23"/>
    </row>
    <row r="32" spans="1:19" ht="14.25">
      <c r="I32" s="24"/>
      <c r="L32" s="23"/>
    </row>
    <row r="33" spans="9:12" ht="14.25">
      <c r="I33" s="24"/>
      <c r="L33" s="23"/>
    </row>
    <row r="34" spans="9:12" ht="14.25">
      <c r="I34" s="24"/>
      <c r="L34" s="23"/>
    </row>
  </sheetData>
  <mergeCells count="17"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  <mergeCell ref="Q4:Q6"/>
    <mergeCell ref="L5:L6"/>
    <mergeCell ref="M5:M6"/>
    <mergeCell ref="N5:O5"/>
    <mergeCell ref="B2:Q2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5" t="s">
        <v>10</v>
      </c>
      <c r="B4" s="22" t="s">
        <v>31</v>
      </c>
    </row>
    <row r="5" spans="1:13" ht="13.5">
      <c r="A5" s="15" t="s">
        <v>11</v>
      </c>
      <c r="B5" s="20"/>
      <c r="M5" s="21" t="s">
        <v>22</v>
      </c>
    </row>
    <row r="6" spans="1:13" ht="13.5">
      <c r="A6" s="15" t="s">
        <v>12</v>
      </c>
      <c r="B6" s="20"/>
    </row>
    <row r="7" spans="1:13" ht="13.5">
      <c r="A7" s="15" t="s">
        <v>13</v>
      </c>
      <c r="B7" s="22" t="s">
        <v>30</v>
      </c>
    </row>
    <row r="8" spans="1:13" ht="13.5">
      <c r="A8" s="15" t="s">
        <v>14</v>
      </c>
      <c r="B8" s="22" t="s">
        <v>25</v>
      </c>
    </row>
    <row r="9" spans="1:13" s="19" customFormat="1" ht="13.5">
      <c r="A9" s="12" t="s">
        <v>15</v>
      </c>
      <c r="B9" s="22" t="s">
        <v>23</v>
      </c>
    </row>
    <row r="10" spans="1:13" s="19" customFormat="1" ht="13.5">
      <c r="A10" s="12" t="s">
        <v>16</v>
      </c>
      <c r="B10" s="22" t="s">
        <v>26</v>
      </c>
    </row>
    <row r="11" spans="1:13" ht="13.5">
      <c r="A11" s="18" t="s">
        <v>17</v>
      </c>
      <c r="B11" s="22" t="s">
        <v>24</v>
      </c>
    </row>
    <row r="12" spans="1:13" ht="13.5">
      <c r="A12" s="12" t="s">
        <v>18</v>
      </c>
      <c r="B12" s="22" t="s">
        <v>28</v>
      </c>
    </row>
    <row r="13" spans="1:13" ht="13.5">
      <c r="A13" s="15" t="s">
        <v>19</v>
      </c>
      <c r="B13" s="22" t="s">
        <v>27</v>
      </c>
    </row>
    <row r="14" spans="1:13" ht="13.5">
      <c r="A14" s="12" t="s">
        <v>20</v>
      </c>
      <c r="B14" s="22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2026-06-01T08:26:40Z</dcterms:modified>
</cp:coreProperties>
</file>