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 activeTab="2"/>
  </bookViews>
  <sheets>
    <sheet name="Sheet1" sheetId="9" r:id="rId1"/>
    <sheet name="Sheet2" sheetId="10" r:id="rId2"/>
    <sheet name="Sheet3" sheetId="11" r:id="rId3"/>
  </sheets>
  <definedNames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G9" i="11"/>
  <c r="G10"/>
  <c r="G11"/>
  <c r="G12"/>
  <c r="G13"/>
  <c r="G14"/>
  <c r="G15"/>
  <c r="G16"/>
  <c r="G17"/>
  <c r="G18"/>
  <c r="G19"/>
  <c r="G8"/>
  <c r="F9"/>
  <c r="F10"/>
  <c r="F11"/>
  <c r="F12"/>
  <c r="F13"/>
  <c r="F14"/>
  <c r="F15"/>
  <c r="F16"/>
  <c r="F17"/>
  <c r="F18"/>
  <c r="F19"/>
  <c r="F8"/>
  <c r="D19"/>
  <c r="E19"/>
  <c r="C19" l="1"/>
  <c r="F18" i="9"/>
  <c r="G1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P13" l="1"/>
  <c r="F8"/>
  <c r="E17"/>
  <c r="E13"/>
  <c r="E12"/>
  <c r="E15"/>
  <c r="E11"/>
  <c r="E10"/>
  <c r="E9"/>
  <c r="G8"/>
  <c r="E8"/>
  <c r="Q13" l="1"/>
  <c r="P10"/>
  <c r="Q10" s="1"/>
  <c r="P15"/>
  <c r="Q15" s="1"/>
  <c r="P8"/>
  <c r="Q8" s="1"/>
  <c r="P9"/>
  <c r="Q9" s="1"/>
  <c r="P11"/>
  <c r="Q11" s="1"/>
  <c r="P12"/>
  <c r="Q12" s="1"/>
  <c r="P17"/>
  <c r="Q17" s="1"/>
  <c r="E18"/>
  <c r="E16"/>
  <c r="E14"/>
  <c r="P14" l="1"/>
  <c r="Q14" s="1"/>
  <c r="P16"/>
  <c r="Q16" s="1"/>
  <c r="P18"/>
  <c r="Q18" s="1"/>
  <c r="O19"/>
  <c r="N19"/>
  <c r="M19"/>
  <c r="L19"/>
  <c r="K19"/>
  <c r="J19"/>
  <c r="I19"/>
  <c r="H19"/>
  <c r="D19"/>
  <c r="C19"/>
  <c r="F19" l="1"/>
  <c r="E19"/>
  <c r="G19"/>
  <c r="P19" l="1"/>
  <c r="Q19"/>
</calcChain>
</file>

<file path=xl/sharedStrings.xml><?xml version="1.0" encoding="utf-8"?>
<sst xmlns="http://schemas.openxmlformats.org/spreadsheetml/2006/main" count="77" uniqueCount="46">
  <si>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</si>
  <si>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</si>
  <si>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</si>
  <si>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</si>
  <si>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</si>
  <si>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</si>
  <si>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</si>
  <si>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</si>
  <si>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</si>
  <si>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</si>
  <si>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</si>
  <si>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</si>
  <si>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</si>
  <si>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</si>
  <si>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</si>
  <si>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</si>
  <si>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</si>
  <si>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</si>
  <si>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</si>
  <si>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</si>
  <si>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</si>
  <si>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</si>
  <si>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</si>
  <si>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</si>
  <si>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</si>
  <si>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</si>
  <si>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</si>
  <si>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</si>
  <si>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</si>
  <si>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</si>
  <si>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</si>
  <si>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</si>
  <si>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 xml:space="preserve"> Նախորդ տարիների պարտքի  մարումը
2023թ.
   Ընթացքում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</si>
  <si>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2024թ.նոյեմբերի 30-ի  դրությամբ</t>
  </si>
  <si>
    <t>Նախորդ տարիների
 պարտքը /30.11.2024թ. դրությամբ/</t>
  </si>
  <si>
    <t xml:space="preserve"> Նախորդ տարիների պարտքի  մնացորդը
 2024թ.նոյեմբերի 30-ի   դրությամբ     4=2-3</t>
  </si>
  <si>
    <t>Ընդամենը
համայնքապետարանների, ՏԻՄ -երին ենթակա բյուջետային հիմնարկների, ՀՈԱԿ-ների աշխատողների աշխատավարձերը 
 2024թ.նոյեմբերի 30-ի     դրությամբ</t>
  </si>
  <si>
    <t xml:space="preserve"> Այդ թվում` համայնքապետարանների աշխատողների  աշխատավարձերը  
2024թ.նոյեմբերի 30 -ի     դրությամբ</t>
  </si>
  <si>
    <t>Այդ թվում` ՏԻՄ-երին ենթակա  բյուջետային հիմնարկների աշխատողների աշխատավարձերը 
  2024թ. նոյեմբերի 30-ի        դրությամբ</t>
  </si>
  <si>
    <t>2024թ. ընթացիկ տարվա աշխատավարձի պարտքը
 2024թ նոյեմբերի 30-ի     դրությամբ  (15=5-6)</t>
  </si>
  <si>
    <t>Ընդամենը աշխատավարձի պարտքը
 2024թ.  նոյեմբերի 30-ի     դրությամբ        (16=4+15)</t>
  </si>
  <si>
    <t>դոտացիա</t>
  </si>
  <si>
    <t>աշխ.պլանի տեսակարար կշիռը դոտ. նկատմամբ</t>
  </si>
  <si>
    <t xml:space="preserve"> փաստ.աշխ. տեսակարար կշիռը դոտ. նկատմամբ</t>
  </si>
  <si>
    <t>աշխատավարձ պլան</t>
  </si>
  <si>
    <t>աշխատավարձ փաստ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</si>
</sst>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2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11"/>
      <color theme="1"/>
      <name val="Calibri"/>
      <family val="2"/>
      <charset val="204"/>
      <scheme val="minor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name val="GHEA Grapalat"/>
      <family val="3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8"/>
      <color theme="1" tint="0.34998626667073579"/>
      <name val="GHEA Grapalat"/>
      <family val="3"/>
    </font>
    <font>
      <sz val="8"/>
      <name val="Arial"/>
      <family val="2"/>
    </font>
    <font>
      <sz val="8"/>
      <color indexed="8"/>
      <name val="GHEA Grapalat"/>
      <family val="3"/>
      <charset val="204"/>
    </font>
    <font>
      <sz val="8"/>
      <name val="GHEA Grapalat"/>
      <family val="3"/>
      <charset val="204"/>
    </font>
    <font>
      <sz val="8"/>
      <name val="Arial"/>
      <family val="2"/>
      <charset val="204"/>
    </font>
    <font>
      <sz val="8"/>
      <color indexed="8"/>
      <name val="GHEA Grapalat"/>
      <family val="3"/>
    </font>
    <font>
      <b/>
      <sz val="8"/>
      <color theme="1"/>
      <name val="GHEA Grapalat"/>
      <family val="3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6" fillId="0" borderId="0"/>
    <xf numFmtId="0" fontId="7" fillId="0" borderId="0"/>
    <xf numFmtId="4" fontId="8" fillId="0" borderId="13" applyFill="0" applyProtection="0">
      <alignment horizontal="right" vertical="center"/>
    </xf>
    <xf numFmtId="0" fontId="9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5" fillId="2" borderId="0" xfId="0" applyFont="1" applyFill="1" applyAlignment="1">
      <alignment horizontal="center" wrapText="1"/>
    </xf>
    <xf numFmtId="164" fontId="3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left" vertical="center"/>
    </xf>
    <xf numFmtId="0" fontId="11" fillId="0" borderId="0" xfId="0" applyFont="1"/>
    <xf numFmtId="0" fontId="0" fillId="0" borderId="1" xfId="0" applyBorder="1"/>
    <xf numFmtId="0" fontId="7" fillId="0" borderId="0" xfId="0" applyFont="1"/>
    <xf numFmtId="0" fontId="13" fillId="0" borderId="1" xfId="8" applyFont="1" applyBorder="1" applyAlignment="1" applyProtection="1"/>
    <xf numFmtId="0" fontId="14" fillId="2" borderId="0" xfId="0" applyFont="1" applyFill="1"/>
    <xf numFmtId="0" fontId="5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left" vertical="center"/>
    </xf>
    <xf numFmtId="164" fontId="16" fillId="2" borderId="1" xfId="7" applyNumberFormat="1" applyFont="1" applyFill="1" applyBorder="1" applyAlignment="1">
      <alignment horizontal="center" vertical="center"/>
    </xf>
    <xf numFmtId="165" fontId="18" fillId="4" borderId="1" xfId="0" applyNumberFormat="1" applyFont="1" applyFill="1" applyBorder="1"/>
    <xf numFmtId="165" fontId="16" fillId="0" borderId="1" xfId="7" applyNumberFormat="1" applyFont="1" applyBorder="1" applyAlignment="1">
      <alignment horizontal="center" vertical="center"/>
    </xf>
    <xf numFmtId="164" fontId="19" fillId="2" borderId="1" xfId="7" applyNumberFormat="1" applyFont="1" applyFill="1" applyBorder="1" applyAlignment="1">
      <alignment horizontal="center" vertical="center"/>
    </xf>
    <xf numFmtId="4" fontId="16" fillId="5" borderId="1" xfId="7" applyNumberFormat="1" applyFont="1" applyFill="1" applyBorder="1" applyAlignment="1">
      <alignment horizontal="center" vertical="center"/>
    </xf>
    <xf numFmtId="4" fontId="16" fillId="3" borderId="1" xfId="7" applyNumberFormat="1" applyFont="1" applyFill="1" applyBorder="1" applyAlignment="1">
      <alignment horizontal="center" vertical="center"/>
    </xf>
    <xf numFmtId="165" fontId="18" fillId="0" borderId="0" xfId="0" applyNumberFormat="1" applyFont="1"/>
    <xf numFmtId="0" fontId="18" fillId="0" borderId="0" xfId="0" applyFont="1"/>
    <xf numFmtId="3" fontId="19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165" fontId="15" fillId="4" borderId="1" xfId="0" applyNumberFormat="1" applyFont="1" applyFill="1" applyBorder="1"/>
    <xf numFmtId="164" fontId="19" fillId="0" borderId="1" xfId="7" applyNumberFormat="1" applyFont="1" applyBorder="1" applyAlignment="1">
      <alignment horizontal="center" vertical="center"/>
    </xf>
    <xf numFmtId="4" fontId="19" fillId="5" borderId="1" xfId="7" applyNumberFormat="1" applyFont="1" applyFill="1" applyBorder="1" applyAlignment="1">
      <alignment horizontal="center" vertical="center"/>
    </xf>
    <xf numFmtId="4" fontId="19" fillId="3" borderId="1" xfId="7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0" borderId="0" xfId="0" applyFont="1"/>
    <xf numFmtId="164" fontId="17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164" fontId="20" fillId="5" borderId="1" xfId="0" applyNumberFormat="1" applyFont="1" applyFill="1" applyBorder="1" applyAlignment="1">
      <alignment horizontal="center" vertical="center"/>
    </xf>
    <xf numFmtId="165" fontId="21" fillId="0" borderId="0" xfId="0" applyNumberFormat="1" applyFont="1"/>
    <xf numFmtId="0" fontId="21" fillId="0" borderId="0" xfId="0" applyFont="1"/>
    <xf numFmtId="4" fontId="15" fillId="0" borderId="0" xfId="0" applyNumberFormat="1" applyFont="1"/>
    <xf numFmtId="0" fontId="15" fillId="0" borderId="0" xfId="0" applyNumberFormat="1" applyFont="1"/>
    <xf numFmtId="164" fontId="17" fillId="0" borderId="3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17" fillId="2" borderId="3" xfId="0" applyNumberFormat="1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center"/>
    </xf>
    <xf numFmtId="0" fontId="0" fillId="6" borderId="1" xfId="0" applyFill="1" applyBorder="1"/>
    <xf numFmtId="165" fontId="0" fillId="6" borderId="1" xfId="0" applyNumberForma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opLeftCell="A4" workbookViewId="0">
      <selection sqref="A1:B1048576"/>
    </sheetView>
  </sheetViews>
  <sheetFormatPr defaultColWidth="9.140625" defaultRowHeight="11.25"/>
  <cols>
    <col min="1" max="1" width="3.85546875" style="35" customWidth="1"/>
    <col min="2" max="2" width="12.85546875" style="35" customWidth="1"/>
    <col min="3" max="3" width="9.5703125" style="35" customWidth="1"/>
    <col min="4" max="4" width="7.5703125" style="35" customWidth="1"/>
    <col min="5" max="5" width="8.42578125" style="35" customWidth="1"/>
    <col min="6" max="6" width="10.85546875" style="35" customWidth="1"/>
    <col min="7" max="7" width="11.42578125" style="35" customWidth="1"/>
    <col min="8" max="8" width="10.85546875" style="35" customWidth="1"/>
    <col min="9" max="9" width="10.28515625" style="35" customWidth="1"/>
    <col min="10" max="10" width="9.140625" style="35" customWidth="1"/>
    <col min="11" max="11" width="8.140625" style="35" customWidth="1"/>
    <col min="12" max="15" width="10.85546875" style="35" customWidth="1"/>
    <col min="16" max="16" width="11.42578125" style="35" customWidth="1"/>
    <col min="17" max="17" width="9" style="35" customWidth="1"/>
    <col min="18" max="18" width="10.42578125" style="35" bestFit="1" customWidth="1"/>
    <col min="19" max="16384" width="9.140625" style="35"/>
  </cols>
  <sheetData>
    <row r="1" spans="1:19" s="9" customFormat="1" ht="12.75">
      <c r="C1" s="50" t="s">
        <v>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9" s="9" customFormat="1" ht="13.5" customHeight="1">
      <c r="A2" s="10"/>
      <c r="B2" s="79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9" s="9" customFormat="1" ht="12.75">
      <c r="A3" s="51"/>
      <c r="B3" s="52"/>
      <c r="C3" s="52"/>
      <c r="D3" s="52"/>
      <c r="E3" s="52"/>
      <c r="F3" s="10"/>
      <c r="H3" s="11"/>
      <c r="I3" s="10"/>
      <c r="J3" s="10"/>
      <c r="K3" s="10"/>
      <c r="L3" s="10"/>
      <c r="M3" s="10"/>
      <c r="N3" s="10"/>
      <c r="O3" s="10"/>
      <c r="P3" s="1" t="s">
        <v>4</v>
      </c>
      <c r="Q3" s="10"/>
    </row>
    <row r="4" spans="1:19" s="9" customFormat="1" ht="13.5" customHeight="1">
      <c r="A4" s="53" t="s">
        <v>0</v>
      </c>
      <c r="B4" s="53" t="s">
        <v>1</v>
      </c>
      <c r="C4" s="54" t="s">
        <v>34</v>
      </c>
      <c r="D4" s="54" t="s">
        <v>32</v>
      </c>
      <c r="E4" s="57" t="s">
        <v>35</v>
      </c>
      <c r="F4" s="60" t="s">
        <v>36</v>
      </c>
      <c r="G4" s="61"/>
      <c r="H4" s="64" t="s">
        <v>37</v>
      </c>
      <c r="I4" s="65"/>
      <c r="J4" s="64" t="s">
        <v>38</v>
      </c>
      <c r="K4" s="65"/>
      <c r="L4" s="68" t="s">
        <v>21</v>
      </c>
      <c r="M4" s="69"/>
      <c r="N4" s="69"/>
      <c r="O4" s="69"/>
      <c r="P4" s="70" t="s">
        <v>39</v>
      </c>
      <c r="Q4" s="73" t="s">
        <v>40</v>
      </c>
    </row>
    <row r="5" spans="1:19" s="9" customFormat="1" ht="110.25" customHeight="1">
      <c r="A5" s="53"/>
      <c r="B5" s="53"/>
      <c r="C5" s="55"/>
      <c r="D5" s="55"/>
      <c r="E5" s="58"/>
      <c r="F5" s="62"/>
      <c r="G5" s="63"/>
      <c r="H5" s="66"/>
      <c r="I5" s="67"/>
      <c r="J5" s="66"/>
      <c r="K5" s="67"/>
      <c r="L5" s="76" t="s">
        <v>3</v>
      </c>
      <c r="M5" s="76" t="s">
        <v>2</v>
      </c>
      <c r="N5" s="68" t="s">
        <v>7</v>
      </c>
      <c r="O5" s="78"/>
      <c r="P5" s="71"/>
      <c r="Q5" s="74"/>
    </row>
    <row r="6" spans="1:19" s="9" customFormat="1" ht="40.5" customHeight="1">
      <c r="A6" s="53"/>
      <c r="B6" s="53"/>
      <c r="C6" s="56"/>
      <c r="D6" s="56"/>
      <c r="E6" s="59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77"/>
      <c r="M6" s="77"/>
      <c r="N6" s="12" t="s">
        <v>3</v>
      </c>
      <c r="O6" s="12" t="s">
        <v>2</v>
      </c>
      <c r="P6" s="72"/>
      <c r="Q6" s="75"/>
    </row>
    <row r="7" spans="1:19" s="9" customFormat="1" ht="12.75">
      <c r="A7" s="13"/>
      <c r="B7" s="14">
        <v>1</v>
      </c>
      <c r="C7" s="14">
        <v>2</v>
      </c>
      <c r="D7" s="14">
        <v>3</v>
      </c>
      <c r="E7" s="15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9</v>
      </c>
      <c r="L7" s="14">
        <v>11</v>
      </c>
      <c r="M7" s="14">
        <v>12</v>
      </c>
      <c r="N7" s="14">
        <v>13</v>
      </c>
      <c r="O7" s="14">
        <v>14</v>
      </c>
      <c r="P7" s="16">
        <v>15</v>
      </c>
      <c r="Q7" s="17">
        <v>16</v>
      </c>
    </row>
    <row r="8" spans="1:19" s="27" customFormat="1" ht="12.75">
      <c r="A8" s="18">
        <v>1</v>
      </c>
      <c r="B8" s="19" t="s">
        <v>10</v>
      </c>
      <c r="C8" s="20">
        <v>0</v>
      </c>
      <c r="D8" s="20">
        <v>0</v>
      </c>
      <c r="E8" s="21">
        <f t="shared" ref="E8:E13" si="0">C8-D8</f>
        <v>0</v>
      </c>
      <c r="F8" s="22">
        <f>H8+J8+L8</f>
        <v>1945027.2999999998</v>
      </c>
      <c r="G8" s="22">
        <f>I8+K8+M8</f>
        <v>1945027.2999999998</v>
      </c>
      <c r="H8" s="23">
        <v>401758.2</v>
      </c>
      <c r="I8" s="23">
        <v>401758.2</v>
      </c>
      <c r="J8" s="20">
        <v>40055.199999999997</v>
      </c>
      <c r="K8" s="20">
        <v>40055.199999999997</v>
      </c>
      <c r="L8" s="20">
        <v>1503213.9</v>
      </c>
      <c r="M8" s="20">
        <v>1503213.9</v>
      </c>
      <c r="N8" s="20">
        <v>458925.5</v>
      </c>
      <c r="O8" s="20">
        <v>458925.5</v>
      </c>
      <c r="P8" s="24">
        <f t="shared" ref="P8:P13" si="1">F8-G8</f>
        <v>0</v>
      </c>
      <c r="Q8" s="25">
        <f t="shared" ref="Q8:Q13" si="2">P8+E8</f>
        <v>0</v>
      </c>
      <c r="R8" s="26"/>
      <c r="S8" s="26"/>
    </row>
    <row r="9" spans="1:19" s="27" customFormat="1" ht="12.75">
      <c r="A9" s="18">
        <v>2</v>
      </c>
      <c r="B9" s="19" t="s">
        <v>11</v>
      </c>
      <c r="C9" s="20">
        <v>0</v>
      </c>
      <c r="D9" s="20">
        <v>0</v>
      </c>
      <c r="E9" s="21">
        <f t="shared" si="0"/>
        <v>0</v>
      </c>
      <c r="F9" s="22">
        <f t="shared" ref="F9:F17" si="3">H9+J9+L9</f>
        <v>25512.199999999997</v>
      </c>
      <c r="G9" s="22">
        <f t="shared" ref="G9:G17" si="4">I9+K9+M9</f>
        <v>25512.199999999997</v>
      </c>
      <c r="H9" s="23">
        <v>17653.3</v>
      </c>
      <c r="I9" s="23">
        <v>17653.3</v>
      </c>
      <c r="J9" s="20">
        <v>2500.8000000000002</v>
      </c>
      <c r="K9" s="20">
        <v>2500.8000000000002</v>
      </c>
      <c r="L9" s="20">
        <v>5358.1</v>
      </c>
      <c r="M9" s="20">
        <v>5358.1</v>
      </c>
      <c r="N9" s="20">
        <v>5358.1</v>
      </c>
      <c r="O9" s="20">
        <v>5358.1</v>
      </c>
      <c r="P9" s="24">
        <f t="shared" si="1"/>
        <v>0</v>
      </c>
      <c r="Q9" s="25">
        <f t="shared" si="2"/>
        <v>0</v>
      </c>
      <c r="R9" s="26"/>
      <c r="S9" s="26"/>
    </row>
    <row r="10" spans="1:19" s="27" customFormat="1" ht="12.75">
      <c r="A10" s="18">
        <v>3</v>
      </c>
      <c r="B10" s="19" t="s">
        <v>12</v>
      </c>
      <c r="C10" s="20">
        <v>0</v>
      </c>
      <c r="D10" s="20">
        <v>0</v>
      </c>
      <c r="E10" s="21">
        <f t="shared" si="0"/>
        <v>0</v>
      </c>
      <c r="F10" s="22">
        <f t="shared" si="3"/>
        <v>24657.531999999999</v>
      </c>
      <c r="G10" s="22">
        <f t="shared" si="4"/>
        <v>24657.531999999999</v>
      </c>
      <c r="H10" s="23">
        <v>24657.531999999999</v>
      </c>
      <c r="I10" s="23">
        <v>24657.531999999999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4">
        <f t="shared" si="1"/>
        <v>0</v>
      </c>
      <c r="Q10" s="25">
        <f t="shared" si="2"/>
        <v>0</v>
      </c>
      <c r="R10" s="26"/>
      <c r="S10" s="26"/>
    </row>
    <row r="11" spans="1:19" s="27" customFormat="1" ht="12.75">
      <c r="A11" s="18">
        <v>4</v>
      </c>
      <c r="B11" s="19" t="s">
        <v>13</v>
      </c>
      <c r="C11" s="20">
        <v>0</v>
      </c>
      <c r="D11" s="20">
        <v>0</v>
      </c>
      <c r="E11" s="21">
        <f t="shared" si="0"/>
        <v>0</v>
      </c>
      <c r="F11" s="22">
        <f t="shared" si="3"/>
        <v>302746.69400000002</v>
      </c>
      <c r="G11" s="22">
        <f t="shared" si="4"/>
        <v>302746.69400000002</v>
      </c>
      <c r="H11" s="23">
        <v>159926.49400000001</v>
      </c>
      <c r="I11" s="23">
        <v>159926.49400000001</v>
      </c>
      <c r="J11" s="20">
        <v>0</v>
      </c>
      <c r="K11" s="20">
        <v>0</v>
      </c>
      <c r="L11" s="20">
        <v>142820.20000000001</v>
      </c>
      <c r="M11" s="20">
        <v>142820.20000000001</v>
      </c>
      <c r="N11" s="20">
        <v>55161</v>
      </c>
      <c r="O11" s="20">
        <v>55161</v>
      </c>
      <c r="P11" s="24">
        <f t="shared" si="1"/>
        <v>0</v>
      </c>
      <c r="Q11" s="25">
        <f t="shared" si="2"/>
        <v>0</v>
      </c>
      <c r="R11" s="26"/>
      <c r="S11" s="26"/>
    </row>
    <row r="12" spans="1:19" s="27" customFormat="1" ht="12.75">
      <c r="A12" s="18">
        <v>5</v>
      </c>
      <c r="B12" s="19" t="s">
        <v>14</v>
      </c>
      <c r="C12" s="20">
        <v>0</v>
      </c>
      <c r="D12" s="20">
        <v>0</v>
      </c>
      <c r="E12" s="21">
        <f t="shared" si="0"/>
        <v>0</v>
      </c>
      <c r="F12" s="22">
        <f t="shared" si="3"/>
        <v>549008.54</v>
      </c>
      <c r="G12" s="22">
        <f t="shared" si="4"/>
        <v>549008.54</v>
      </c>
      <c r="H12" s="23">
        <v>285106.24</v>
      </c>
      <c r="I12" s="23">
        <v>285106.24</v>
      </c>
      <c r="J12" s="20">
        <v>0</v>
      </c>
      <c r="K12" s="20">
        <v>0</v>
      </c>
      <c r="L12" s="20">
        <v>263902.3</v>
      </c>
      <c r="M12" s="20">
        <v>263902.3</v>
      </c>
      <c r="N12" s="20">
        <v>101217.9</v>
      </c>
      <c r="O12" s="20">
        <v>101217.9</v>
      </c>
      <c r="P12" s="24">
        <f t="shared" si="1"/>
        <v>0</v>
      </c>
      <c r="Q12" s="25">
        <f t="shared" si="2"/>
        <v>0</v>
      </c>
      <c r="R12" s="26"/>
      <c r="S12" s="26"/>
    </row>
    <row r="13" spans="1:19" s="27" customFormat="1" ht="12.75" customHeight="1">
      <c r="A13" s="18">
        <v>6</v>
      </c>
      <c r="B13" s="19" t="s">
        <v>15</v>
      </c>
      <c r="C13" s="20">
        <v>0</v>
      </c>
      <c r="D13" s="20">
        <v>0</v>
      </c>
      <c r="E13" s="21">
        <f t="shared" si="0"/>
        <v>0</v>
      </c>
      <c r="F13" s="22">
        <f t="shared" si="3"/>
        <v>396085.304</v>
      </c>
      <c r="G13" s="22">
        <f t="shared" si="4"/>
        <v>396085.304</v>
      </c>
      <c r="H13" s="23">
        <v>194521.47700000001</v>
      </c>
      <c r="I13" s="23">
        <v>194521.47700000001</v>
      </c>
      <c r="J13" s="23">
        <v>22883.493999999999</v>
      </c>
      <c r="K13" s="20">
        <v>22883.493999999999</v>
      </c>
      <c r="L13" s="20">
        <v>178680.33300000001</v>
      </c>
      <c r="M13" s="20">
        <v>178680.33300000001</v>
      </c>
      <c r="N13" s="20">
        <v>66601.538</v>
      </c>
      <c r="O13" s="20">
        <v>66601.538</v>
      </c>
      <c r="P13" s="24">
        <f t="shared" si="1"/>
        <v>0</v>
      </c>
      <c r="Q13" s="25">
        <f t="shared" si="2"/>
        <v>0</v>
      </c>
      <c r="R13" s="26"/>
      <c r="S13" s="26"/>
    </row>
    <row r="14" spans="1:19" ht="12.75">
      <c r="A14" s="28">
        <v>7</v>
      </c>
      <c r="B14" s="29" t="s">
        <v>16</v>
      </c>
      <c r="C14" s="20">
        <v>0</v>
      </c>
      <c r="D14" s="20">
        <v>0</v>
      </c>
      <c r="E14" s="30">
        <f>C14-D14</f>
        <v>0</v>
      </c>
      <c r="F14" s="22">
        <f t="shared" si="3"/>
        <v>1000539.5279999999</v>
      </c>
      <c r="G14" s="22">
        <f t="shared" si="4"/>
        <v>1000539.5279999999</v>
      </c>
      <c r="H14" s="31">
        <v>291885.42800000001</v>
      </c>
      <c r="I14" s="31">
        <v>291885.42800000001</v>
      </c>
      <c r="J14" s="20">
        <v>0</v>
      </c>
      <c r="K14" s="20">
        <v>0</v>
      </c>
      <c r="L14" s="23">
        <v>708654.1</v>
      </c>
      <c r="M14" s="23">
        <v>708654.1</v>
      </c>
      <c r="N14" s="23">
        <v>268995.8</v>
      </c>
      <c r="O14" s="23">
        <v>268995.8</v>
      </c>
      <c r="P14" s="32">
        <f>F14-G14</f>
        <v>0</v>
      </c>
      <c r="Q14" s="33">
        <f>P14+E14</f>
        <v>0</v>
      </c>
      <c r="R14" s="34"/>
      <c r="S14" s="34"/>
    </row>
    <row r="15" spans="1:19" s="27" customFormat="1" ht="12.75">
      <c r="A15" s="18">
        <v>8</v>
      </c>
      <c r="B15" s="36" t="s">
        <v>17</v>
      </c>
      <c r="C15" s="20">
        <v>0</v>
      </c>
      <c r="D15" s="20">
        <v>0</v>
      </c>
      <c r="E15" s="21">
        <f>C15-D15</f>
        <v>0</v>
      </c>
      <c r="F15" s="22">
        <f t="shared" si="3"/>
        <v>127190.19100000001</v>
      </c>
      <c r="G15" s="22">
        <f t="shared" si="4"/>
        <v>127190.19100000001</v>
      </c>
      <c r="H15" s="31">
        <v>68082.391000000003</v>
      </c>
      <c r="I15" s="31">
        <v>68082.391000000003</v>
      </c>
      <c r="J15" s="20">
        <v>0</v>
      </c>
      <c r="K15" s="20">
        <v>0</v>
      </c>
      <c r="L15" s="20">
        <v>59107.8</v>
      </c>
      <c r="M15" s="20">
        <v>59107.8</v>
      </c>
      <c r="N15" s="20">
        <v>27439.599999999999</v>
      </c>
      <c r="O15" s="20">
        <v>27439.599999999999</v>
      </c>
      <c r="P15" s="24">
        <f>F15-G15</f>
        <v>0</v>
      </c>
      <c r="Q15" s="25">
        <f>P15+E15</f>
        <v>0</v>
      </c>
      <c r="R15" s="26"/>
      <c r="S15" s="26"/>
    </row>
    <row r="16" spans="1:19" ht="12.75">
      <c r="A16" s="28">
        <v>9</v>
      </c>
      <c r="B16" s="29" t="s">
        <v>18</v>
      </c>
      <c r="C16" s="20">
        <v>0</v>
      </c>
      <c r="D16" s="20">
        <v>0</v>
      </c>
      <c r="E16" s="30">
        <f>C16-D16</f>
        <v>0</v>
      </c>
      <c r="F16" s="22">
        <f t="shared" si="3"/>
        <v>468612.62000000005</v>
      </c>
      <c r="G16" s="22">
        <f t="shared" si="4"/>
        <v>468612.62</v>
      </c>
      <c r="H16" s="23">
        <v>147140.467</v>
      </c>
      <c r="I16" s="23">
        <v>147140.467</v>
      </c>
      <c r="J16" s="23"/>
      <c r="K16" s="20"/>
      <c r="L16" s="23">
        <v>321472.15300000005</v>
      </c>
      <c r="M16" s="23">
        <v>321472.15299999999</v>
      </c>
      <c r="N16" s="23">
        <v>96783.53</v>
      </c>
      <c r="O16" s="23">
        <v>96783.53</v>
      </c>
      <c r="P16" s="32">
        <f>F16-G16</f>
        <v>0</v>
      </c>
      <c r="Q16" s="33">
        <f>P16+E16</f>
        <v>0</v>
      </c>
      <c r="R16" s="34"/>
      <c r="S16" s="34"/>
    </row>
    <row r="17" spans="1:19" s="27" customFormat="1" ht="12.75">
      <c r="A17" s="18">
        <v>10</v>
      </c>
      <c r="B17" s="19" t="s">
        <v>19</v>
      </c>
      <c r="C17" s="20">
        <v>2044.8310000000056</v>
      </c>
      <c r="D17" s="20">
        <v>2044.8310000000056</v>
      </c>
      <c r="E17" s="21">
        <f>C17-D17</f>
        <v>0</v>
      </c>
      <c r="F17" s="22">
        <f t="shared" si="3"/>
        <v>177667.226</v>
      </c>
      <c r="G17" s="22">
        <f t="shared" si="4"/>
        <v>177667.226</v>
      </c>
      <c r="H17" s="23">
        <v>90462.025999999998</v>
      </c>
      <c r="I17" s="23">
        <v>90462.025999999998</v>
      </c>
      <c r="J17" s="23">
        <v>0</v>
      </c>
      <c r="K17" s="23">
        <v>0</v>
      </c>
      <c r="L17" s="23">
        <v>87205.2</v>
      </c>
      <c r="M17" s="23">
        <v>87205.2</v>
      </c>
      <c r="N17" s="23">
        <v>48126.2</v>
      </c>
      <c r="O17" s="23">
        <v>48126.2</v>
      </c>
      <c r="P17" s="24">
        <f>F17-G17</f>
        <v>0</v>
      </c>
      <c r="Q17" s="25">
        <f>P17+E17</f>
        <v>0</v>
      </c>
      <c r="R17" s="26"/>
      <c r="S17" s="26"/>
    </row>
    <row r="18" spans="1:19" ht="12.75">
      <c r="A18" s="28">
        <v>11</v>
      </c>
      <c r="B18" s="29" t="s">
        <v>20</v>
      </c>
      <c r="C18" s="23">
        <v>0</v>
      </c>
      <c r="D18" s="23">
        <v>0</v>
      </c>
      <c r="E18" s="30">
        <f>C18-D18</f>
        <v>0</v>
      </c>
      <c r="F18" s="22">
        <f>H18+J18+L18</f>
        <v>84091.316999999995</v>
      </c>
      <c r="G18" s="22">
        <f>I18+K18+M18</f>
        <v>84091.316999999995</v>
      </c>
      <c r="H18" s="23">
        <v>75761.028999999995</v>
      </c>
      <c r="I18" s="23">
        <v>75761.028999999995</v>
      </c>
      <c r="J18" s="23">
        <v>0</v>
      </c>
      <c r="K18" s="23">
        <v>0</v>
      </c>
      <c r="L18" s="23">
        <v>8330.2880000000005</v>
      </c>
      <c r="M18" s="23">
        <v>8330.2880000000005</v>
      </c>
      <c r="N18" s="23">
        <v>8330.2880000000005</v>
      </c>
      <c r="O18" s="23">
        <v>8330.2880000000005</v>
      </c>
      <c r="P18" s="32">
        <f>F18-G18</f>
        <v>0</v>
      </c>
      <c r="Q18" s="33">
        <f>P18+E18</f>
        <v>0</v>
      </c>
      <c r="R18" s="34"/>
      <c r="S18" s="34"/>
    </row>
    <row r="19" spans="1:19" s="41" customFormat="1" ht="12.75">
      <c r="A19" s="37"/>
      <c r="B19" s="38" t="s">
        <v>5</v>
      </c>
      <c r="C19" s="39">
        <f t="shared" ref="C19:Q19" si="5">SUM(C8:C18)</f>
        <v>2044.8310000000056</v>
      </c>
      <c r="D19" s="39">
        <f t="shared" si="5"/>
        <v>2044.8310000000056</v>
      </c>
      <c r="E19" s="39">
        <f t="shared" si="5"/>
        <v>0</v>
      </c>
      <c r="F19" s="39">
        <f t="shared" si="5"/>
        <v>5101138.4519999987</v>
      </c>
      <c r="G19" s="39">
        <f t="shared" si="5"/>
        <v>5101138.4519999987</v>
      </c>
      <c r="H19" s="39">
        <f t="shared" si="5"/>
        <v>1756954.5840000003</v>
      </c>
      <c r="I19" s="39">
        <f t="shared" si="5"/>
        <v>1756954.5840000003</v>
      </c>
      <c r="J19" s="39">
        <f t="shared" si="5"/>
        <v>65439.493999999999</v>
      </c>
      <c r="K19" s="39">
        <f t="shared" si="5"/>
        <v>65439.493999999999</v>
      </c>
      <c r="L19" s="39">
        <f t="shared" si="5"/>
        <v>3278744.3740000003</v>
      </c>
      <c r="M19" s="39">
        <f t="shared" si="5"/>
        <v>3278744.3740000003</v>
      </c>
      <c r="N19" s="39">
        <f t="shared" si="5"/>
        <v>1136939.4559999998</v>
      </c>
      <c r="O19" s="39">
        <f t="shared" si="5"/>
        <v>1136939.4559999998</v>
      </c>
      <c r="P19" s="39">
        <f t="shared" si="5"/>
        <v>0</v>
      </c>
      <c r="Q19" s="39">
        <f t="shared" si="5"/>
        <v>0</v>
      </c>
      <c r="R19" s="40"/>
      <c r="S19" s="40"/>
    </row>
    <row r="21" spans="1:19">
      <c r="F21" s="34"/>
      <c r="G21" s="34"/>
      <c r="H21" s="34"/>
      <c r="I21" s="34"/>
      <c r="J21" s="34"/>
      <c r="K21" s="34"/>
      <c r="L21" s="34"/>
      <c r="M21" s="34"/>
      <c r="N21" s="34"/>
    </row>
    <row r="22" spans="1:19"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9"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9">
      <c r="F24" s="34"/>
      <c r="G24" s="34"/>
      <c r="H24" s="34"/>
      <c r="I24" s="43"/>
      <c r="J24" s="34"/>
      <c r="K24" s="34"/>
      <c r="L24" s="34"/>
      <c r="M24" s="34"/>
      <c r="N24" s="34"/>
      <c r="O24" s="34"/>
      <c r="P24" s="34"/>
      <c r="Q24" s="34"/>
    </row>
    <row r="25" spans="1:19">
      <c r="I25" s="34"/>
    </row>
    <row r="26" spans="1:19">
      <c r="I26" s="34"/>
    </row>
    <row r="27" spans="1:19">
      <c r="I27" s="34"/>
    </row>
    <row r="28" spans="1:19">
      <c r="I28" s="34"/>
    </row>
    <row r="29" spans="1:19">
      <c r="I29" s="34"/>
    </row>
    <row r="30" spans="1:19">
      <c r="I30" s="34"/>
    </row>
    <row r="31" spans="1:19">
      <c r="I31" s="34"/>
    </row>
    <row r="32" spans="1:19">
      <c r="I32" s="34"/>
    </row>
  </sheetData>
  <mergeCells count="17">
    <mergeCell ref="Q4:Q6"/>
    <mergeCell ref="L5:L6"/>
    <mergeCell ref="M5:M6"/>
    <mergeCell ref="N5:O5"/>
    <mergeCell ref="B2:Q2"/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</mergeCells>
  <pageMargins left="0.2" right="0.2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I21" sqref="I21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3" t="s">
        <v>10</v>
      </c>
      <c r="B4" s="8" t="s">
        <v>31</v>
      </c>
    </row>
    <row r="5" spans="1:13" ht="13.5">
      <c r="A5" s="3" t="s">
        <v>11</v>
      </c>
      <c r="B5" s="6"/>
      <c r="M5" s="7" t="s">
        <v>22</v>
      </c>
    </row>
    <row r="6" spans="1:13" ht="13.5">
      <c r="A6" s="3" t="s">
        <v>12</v>
      </c>
      <c r="B6" s="6"/>
    </row>
    <row r="7" spans="1:13" ht="13.5">
      <c r="A7" s="3" t="s">
        <v>13</v>
      </c>
      <c r="B7" s="8" t="s">
        <v>30</v>
      </c>
    </row>
    <row r="8" spans="1:13" ht="13.5">
      <c r="A8" s="3" t="s">
        <v>14</v>
      </c>
      <c r="B8" s="8" t="s">
        <v>25</v>
      </c>
    </row>
    <row r="9" spans="1:13" s="5" customFormat="1" ht="13.5">
      <c r="A9" s="2" t="s">
        <v>15</v>
      </c>
      <c r="B9" s="8" t="s">
        <v>23</v>
      </c>
    </row>
    <row r="10" spans="1:13" s="5" customFormat="1" ht="13.5">
      <c r="A10" s="2" t="s">
        <v>16</v>
      </c>
      <c r="B10" s="8" t="s">
        <v>26</v>
      </c>
    </row>
    <row r="11" spans="1:13" ht="13.5">
      <c r="A11" s="4" t="s">
        <v>17</v>
      </c>
      <c r="B11" s="8" t="s">
        <v>24</v>
      </c>
    </row>
    <row r="12" spans="1:13" ht="13.5">
      <c r="A12" s="2" t="s">
        <v>18</v>
      </c>
      <c r="B12" s="8" t="s">
        <v>28</v>
      </c>
    </row>
    <row r="13" spans="1:13" ht="13.5">
      <c r="A13" s="3" t="s">
        <v>19</v>
      </c>
      <c r="B13" s="8" t="s">
        <v>27</v>
      </c>
    </row>
    <row r="14" spans="1:13" ht="13.5">
      <c r="A14" s="2" t="s">
        <v>20</v>
      </c>
      <c r="B14" s="8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K21" sqref="K21"/>
    </sheetView>
  </sheetViews>
  <sheetFormatPr defaultRowHeight="12.75"/>
  <cols>
    <col min="1" max="1" width="3.85546875" style="35" customWidth="1"/>
    <col min="2" max="2" width="12.85546875" style="35" customWidth="1"/>
    <col min="3" max="3" width="13.5703125" customWidth="1"/>
    <col min="6" max="7" width="9.5703125" bestFit="1" customWidth="1"/>
  </cols>
  <sheetData>
    <row r="1" spans="1:7" ht="13.5">
      <c r="A1" s="9"/>
      <c r="B1" s="9"/>
    </row>
    <row r="2" spans="1:7" ht="13.5">
      <c r="A2" s="10"/>
      <c r="B2"/>
    </row>
    <row r="3" spans="1:7">
      <c r="A3"/>
      <c r="B3"/>
    </row>
    <row r="4" spans="1:7" ht="12.75" customHeight="1">
      <c r="A4" s="53" t="s">
        <v>0</v>
      </c>
      <c r="B4" s="53" t="s">
        <v>1</v>
      </c>
      <c r="C4" s="80" t="s">
        <v>41</v>
      </c>
      <c r="D4" s="80" t="s">
        <v>44</v>
      </c>
      <c r="E4" s="80" t="s">
        <v>45</v>
      </c>
      <c r="F4" s="80" t="s">
        <v>42</v>
      </c>
      <c r="G4" s="80" t="s">
        <v>43</v>
      </c>
    </row>
    <row r="5" spans="1:7">
      <c r="A5" s="53"/>
      <c r="B5" s="53"/>
      <c r="C5" s="81"/>
      <c r="D5" s="81"/>
      <c r="E5" s="81"/>
      <c r="F5" s="81"/>
      <c r="G5" s="81"/>
    </row>
    <row r="6" spans="1:7">
      <c r="A6" s="53"/>
      <c r="B6" s="53"/>
      <c r="C6" s="81"/>
      <c r="D6" s="81"/>
      <c r="E6" s="81"/>
      <c r="F6" s="81"/>
      <c r="G6" s="81"/>
    </row>
    <row r="7" spans="1:7" ht="13.5">
      <c r="A7" s="13"/>
      <c r="B7" s="14">
        <v>1</v>
      </c>
      <c r="C7" s="82"/>
      <c r="D7" s="82"/>
      <c r="E7" s="82"/>
      <c r="F7" s="82"/>
      <c r="G7" s="82"/>
    </row>
    <row r="8" spans="1:7">
      <c r="A8" s="18">
        <v>1</v>
      </c>
      <c r="B8" s="44" t="s">
        <v>10</v>
      </c>
      <c r="C8" s="6">
        <v>2901332.5</v>
      </c>
      <c r="D8" s="6">
        <v>560010</v>
      </c>
      <c r="E8" s="6">
        <v>441813.35600000003</v>
      </c>
      <c r="F8" s="47">
        <f>D8/C8*100</f>
        <v>19.301820801304228</v>
      </c>
      <c r="G8" s="47">
        <f>E8/C8*100</f>
        <v>15.227946331556277</v>
      </c>
    </row>
    <row r="9" spans="1:7">
      <c r="A9" s="18">
        <v>2</v>
      </c>
      <c r="B9" s="44" t="s">
        <v>11</v>
      </c>
      <c r="C9" s="6">
        <v>49831.8</v>
      </c>
      <c r="D9" s="6">
        <v>24450</v>
      </c>
      <c r="E9" s="6">
        <v>20154.171999999999</v>
      </c>
      <c r="F9" s="47">
        <f t="shared" ref="F9:F19" si="0">D9/C9*100</f>
        <v>49.065054844496885</v>
      </c>
      <c r="G9" s="47">
        <f t="shared" ref="G9:G19" si="1">E9/C9*100</f>
        <v>40.444398958095029</v>
      </c>
    </row>
    <row r="10" spans="1:7">
      <c r="A10" s="18">
        <v>3</v>
      </c>
      <c r="B10" s="44" t="s">
        <v>12</v>
      </c>
      <c r="C10" s="6">
        <v>49804.1</v>
      </c>
      <c r="D10" s="6">
        <v>26300</v>
      </c>
      <c r="E10" s="6">
        <v>24657.531999999999</v>
      </c>
      <c r="F10" s="47">
        <f t="shared" si="0"/>
        <v>52.80689742410766</v>
      </c>
      <c r="G10" s="47">
        <f t="shared" si="1"/>
        <v>49.509040420366993</v>
      </c>
    </row>
    <row r="11" spans="1:7">
      <c r="A11" s="18">
        <v>4</v>
      </c>
      <c r="B11" s="44" t="s">
        <v>13</v>
      </c>
      <c r="C11" s="6">
        <v>519695.3</v>
      </c>
      <c r="D11" s="6">
        <v>191934.2</v>
      </c>
      <c r="E11" s="6">
        <v>159926.49400000001</v>
      </c>
      <c r="F11" s="47">
        <f t="shared" si="0"/>
        <v>36.932063845872761</v>
      </c>
      <c r="G11" s="47">
        <f t="shared" si="1"/>
        <v>30.773126868763296</v>
      </c>
    </row>
    <row r="12" spans="1:7">
      <c r="A12" s="18">
        <v>5</v>
      </c>
      <c r="B12" s="44" t="s">
        <v>14</v>
      </c>
      <c r="C12" s="6">
        <v>1682799.8</v>
      </c>
      <c r="D12" s="6">
        <v>422531.375</v>
      </c>
      <c r="E12" s="6">
        <v>285106.24</v>
      </c>
      <c r="F12" s="47">
        <f t="shared" si="0"/>
        <v>25.108832019114814</v>
      </c>
      <c r="G12" s="47">
        <f t="shared" si="1"/>
        <v>16.942374250341601</v>
      </c>
    </row>
    <row r="13" spans="1:7">
      <c r="A13" s="18">
        <v>6</v>
      </c>
      <c r="B13" s="44" t="s">
        <v>15</v>
      </c>
      <c r="C13" s="6">
        <v>1247764.3999999999</v>
      </c>
      <c r="D13" s="6">
        <v>302903</v>
      </c>
      <c r="E13" s="6">
        <v>217404.97099999999</v>
      </c>
      <c r="F13" s="47">
        <f t="shared" si="0"/>
        <v>24.275656526183951</v>
      </c>
      <c r="G13" s="47">
        <f t="shared" si="1"/>
        <v>17.423559367457511</v>
      </c>
    </row>
    <row r="14" spans="1:7">
      <c r="A14" s="28">
        <v>7</v>
      </c>
      <c r="B14" s="45" t="s">
        <v>16</v>
      </c>
      <c r="C14" s="6">
        <v>1931699.6</v>
      </c>
      <c r="D14" s="6">
        <v>417758</v>
      </c>
      <c r="E14" s="6">
        <v>291885.42800000001</v>
      </c>
      <c r="F14" s="47">
        <f t="shared" si="0"/>
        <v>21.626447507676659</v>
      </c>
      <c r="G14" s="47">
        <f t="shared" si="1"/>
        <v>15.110290854747809</v>
      </c>
    </row>
    <row r="15" spans="1:7">
      <c r="A15" s="18">
        <v>8</v>
      </c>
      <c r="B15" s="46" t="s">
        <v>17</v>
      </c>
      <c r="C15" s="6">
        <v>256185.7</v>
      </c>
      <c r="D15" s="6">
        <v>84140</v>
      </c>
      <c r="E15" s="6">
        <v>68082.391000000003</v>
      </c>
      <c r="F15" s="47">
        <f t="shared" si="0"/>
        <v>32.843363232217875</v>
      </c>
      <c r="G15" s="47">
        <f t="shared" si="1"/>
        <v>26.575406433692432</v>
      </c>
    </row>
    <row r="16" spans="1:7">
      <c r="A16" s="28">
        <v>9</v>
      </c>
      <c r="B16" s="45" t="s">
        <v>18</v>
      </c>
      <c r="C16" s="6">
        <v>645914.9</v>
      </c>
      <c r="D16" s="6">
        <v>169853.6</v>
      </c>
      <c r="E16" s="6">
        <v>147140.467</v>
      </c>
      <c r="F16" s="47">
        <f t="shared" si="0"/>
        <v>26.296591083438393</v>
      </c>
      <c r="G16" s="47">
        <f t="shared" si="1"/>
        <v>22.780162990511599</v>
      </c>
    </row>
    <row r="17" spans="1:7">
      <c r="A17" s="18">
        <v>10</v>
      </c>
      <c r="B17" s="44" t="s">
        <v>19</v>
      </c>
      <c r="C17" s="6">
        <v>316744.2</v>
      </c>
      <c r="D17" s="6">
        <v>95578.021999999997</v>
      </c>
      <c r="E17" s="6">
        <v>90462.025999999998</v>
      </c>
      <c r="F17" s="47">
        <f t="shared" si="0"/>
        <v>30.175145117100797</v>
      </c>
      <c r="G17" s="47">
        <f t="shared" si="1"/>
        <v>28.559962897505304</v>
      </c>
    </row>
    <row r="18" spans="1:7">
      <c r="A18" s="28">
        <v>11</v>
      </c>
      <c r="B18" s="45" t="s">
        <v>20</v>
      </c>
      <c r="C18" s="6">
        <v>210580.8</v>
      </c>
      <c r="D18" s="6">
        <v>97703.6</v>
      </c>
      <c r="E18" s="6">
        <v>75761.028999999995</v>
      </c>
      <c r="F18" s="47">
        <f t="shared" si="0"/>
        <v>46.397202404017847</v>
      </c>
      <c r="G18" s="47">
        <f t="shared" si="1"/>
        <v>35.977177881364305</v>
      </c>
    </row>
    <row r="19" spans="1:7">
      <c r="A19" s="37"/>
      <c r="B19" s="38" t="s">
        <v>5</v>
      </c>
      <c r="C19" s="48">
        <f>SUM(C8:C18)</f>
        <v>9812353.0999999996</v>
      </c>
      <c r="D19" s="48">
        <f t="shared" ref="D19:E19" si="2">SUM(D8:D18)</f>
        <v>2393161.7969999998</v>
      </c>
      <c r="E19" s="48">
        <f t="shared" si="2"/>
        <v>1822394.1060000001</v>
      </c>
      <c r="F19" s="49">
        <f t="shared" si="0"/>
        <v>24.389275157658155</v>
      </c>
      <c r="G19" s="49">
        <f t="shared" si="1"/>
        <v>18.572447275669283</v>
      </c>
    </row>
  </sheetData>
  <mergeCells count="7">
    <mergeCell ref="G4:G7"/>
    <mergeCell ref="A4:A6"/>
    <mergeCell ref="B4:B6"/>
    <mergeCell ref="C4:C7"/>
    <mergeCell ref="D4:D7"/>
    <mergeCell ref="E4:E7"/>
    <mergeCell ref="F4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2025-04-09T07:14:40Z</dcterms:modified>
</cp:coreProperties>
</file>