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tabRatio="615"/>
  </bookViews>
  <sheets>
    <sheet name="Ekamut" sheetId="22" r:id="rId1"/>
    <sheet name="Лист1" sheetId="23" state="hidden" r:id="rId2"/>
    <sheet name="Лист2" sheetId="24" state="hidden" r:id="rId3"/>
    <sheet name="Лист3" sheetId="25" state="hidden" r:id="rId4"/>
    <sheet name="Лист4" sheetId="26" state="hidden" r:id="rId5"/>
    <sheet name="Лист5" sheetId="27" state="hidden" r:id="rId6"/>
    <sheet name="Лист6" sheetId="28" state="hidden" r:id="rId7"/>
    <sheet name="Лист7" sheetId="29" state="hidden" r:id="rId8"/>
    <sheet name="Sheet1" sheetId="30" r:id="rId9"/>
    <sheet name="Sheet2" sheetId="31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E6" i="31"/>
  <c r="E7"/>
  <c r="E8"/>
  <c r="E9"/>
  <c r="E10"/>
  <c r="E11"/>
  <c r="E12"/>
  <c r="E13"/>
  <c r="E14"/>
  <c r="E15"/>
  <c r="E5"/>
  <c r="DL10" i="22"/>
  <c r="DM10"/>
  <c r="DN10"/>
  <c r="DL11"/>
  <c r="DM11"/>
  <c r="DN11"/>
  <c r="DL12"/>
  <c r="DM12"/>
  <c r="DN12"/>
  <c r="DL13"/>
  <c r="DM13"/>
  <c r="DN13"/>
  <c r="DL14"/>
  <c r="DM14"/>
  <c r="DN14"/>
  <c r="DL15"/>
  <c r="DM15"/>
  <c r="DN15"/>
  <c r="DL16"/>
  <c r="DM16"/>
  <c r="DN16"/>
  <c r="DL17"/>
  <c r="DM17"/>
  <c r="DN17"/>
  <c r="DL18"/>
  <c r="DM18"/>
  <c r="DN18"/>
  <c r="DL19"/>
  <c r="DM19"/>
  <c r="DN19"/>
  <c r="DL20"/>
  <c r="DM20"/>
  <c r="DN20"/>
  <c r="E11" i="30"/>
  <c r="E12"/>
  <c r="E13"/>
  <c r="E14"/>
  <c r="E15"/>
  <c r="E16"/>
  <c r="E17"/>
  <c r="E18"/>
  <c r="E19"/>
  <c r="E20"/>
  <c r="E21"/>
  <c r="E10"/>
  <c r="G21"/>
  <c r="G24"/>
  <c r="G27"/>
  <c r="F21"/>
  <c r="D21"/>
  <c r="I21"/>
  <c r="J21"/>
  <c r="C21"/>
  <c r="H21"/>
  <c r="I20"/>
  <c r="H20"/>
  <c r="I19"/>
  <c r="H19"/>
  <c r="I18"/>
  <c r="H18"/>
  <c r="I17"/>
  <c r="J17"/>
  <c r="H17"/>
  <c r="I16"/>
  <c r="H16"/>
  <c r="I15"/>
  <c r="J15"/>
  <c r="H15"/>
  <c r="I14"/>
  <c r="H14"/>
  <c r="I13"/>
  <c r="J13"/>
  <c r="H13"/>
  <c r="I12"/>
  <c r="H12"/>
  <c r="I11"/>
  <c r="J11"/>
  <c r="H11"/>
  <c r="I10"/>
  <c r="H10"/>
  <c r="J10"/>
  <c r="EG21" i="22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U21"/>
  <c r="AT21"/>
  <c r="AS21"/>
  <c r="AW21"/>
  <c r="AP21"/>
  <c r="AQ21"/>
  <c r="AO21"/>
  <c r="AN21"/>
  <c r="AK21"/>
  <c r="AJ21"/>
  <c r="AI21"/>
  <c r="AM21"/>
  <c r="AF21"/>
  <c r="AG21"/>
  <c r="AE21"/>
  <c r="AD21"/>
  <c r="AA21"/>
  <c r="Z21"/>
  <c r="Y21"/>
  <c r="AC21"/>
  <c r="V21"/>
  <c r="U21"/>
  <c r="W21"/>
  <c r="T21"/>
  <c r="Q21"/>
  <c r="S21"/>
  <c r="P21"/>
  <c r="O21"/>
  <c r="D21"/>
  <c r="C21"/>
  <c r="EJ11"/>
  <c r="EJ12"/>
  <c r="EJ13"/>
  <c r="EJ14"/>
  <c r="EJ15"/>
  <c r="EJ16"/>
  <c r="EJ17"/>
  <c r="EJ18"/>
  <c r="EJ19"/>
  <c r="EJ20"/>
  <c r="EH11"/>
  <c r="EI11"/>
  <c r="EH12"/>
  <c r="EI12"/>
  <c r="EH13"/>
  <c r="EI13"/>
  <c r="EH14"/>
  <c r="EI14"/>
  <c r="EH15"/>
  <c r="EI15"/>
  <c r="EH16"/>
  <c r="EI16"/>
  <c r="EH17"/>
  <c r="EI17"/>
  <c r="EH18"/>
  <c r="EI18"/>
  <c r="EH19"/>
  <c r="EI19"/>
  <c r="EH20"/>
  <c r="EI20"/>
  <c r="EJ10"/>
  <c r="EI10"/>
  <c r="EI21"/>
  <c r="EH10"/>
  <c r="E15"/>
  <c r="E16"/>
  <c r="E18"/>
  <c r="E20"/>
  <c r="G10"/>
  <c r="DN21"/>
  <c r="E10"/>
  <c r="BS11"/>
  <c r="BT11"/>
  <c r="BU11"/>
  <c r="BV11"/>
  <c r="BW11"/>
  <c r="BS12"/>
  <c r="BT12"/>
  <c r="BU12"/>
  <c r="BV12"/>
  <c r="BS13"/>
  <c r="BT13"/>
  <c r="BU13"/>
  <c r="BV13"/>
  <c r="BW13"/>
  <c r="BS14"/>
  <c r="BT14"/>
  <c r="BU14"/>
  <c r="BV14"/>
  <c r="BS15"/>
  <c r="BT15"/>
  <c r="BU15"/>
  <c r="BW15"/>
  <c r="BS16"/>
  <c r="BT16"/>
  <c r="BU16"/>
  <c r="BV16"/>
  <c r="BS17"/>
  <c r="BT17"/>
  <c r="BU17"/>
  <c r="BV17"/>
  <c r="BS18"/>
  <c r="BT18"/>
  <c r="BU18"/>
  <c r="BW18"/>
  <c r="BS19"/>
  <c r="BT19"/>
  <c r="BU19"/>
  <c r="BV19"/>
  <c r="BW19"/>
  <c r="BS20"/>
  <c r="BT20"/>
  <c r="BU20"/>
  <c r="BU10"/>
  <c r="BT10"/>
  <c r="BT21"/>
  <c r="BS10"/>
  <c r="BS21"/>
  <c r="E11"/>
  <c r="F11"/>
  <c r="G11"/>
  <c r="J11"/>
  <c r="K11"/>
  <c r="L11"/>
  <c r="M11"/>
  <c r="O11"/>
  <c r="P11"/>
  <c r="Q11"/>
  <c r="R11"/>
  <c r="S11"/>
  <c r="E12"/>
  <c r="G12"/>
  <c r="J12"/>
  <c r="K12"/>
  <c r="L12"/>
  <c r="O12"/>
  <c r="P12"/>
  <c r="Q12"/>
  <c r="R12"/>
  <c r="S12"/>
  <c r="E13"/>
  <c r="F13"/>
  <c r="G13"/>
  <c r="I13"/>
  <c r="J13"/>
  <c r="K13"/>
  <c r="L13"/>
  <c r="M13"/>
  <c r="O13"/>
  <c r="P13"/>
  <c r="Q13"/>
  <c r="R13"/>
  <c r="S13"/>
  <c r="E14"/>
  <c r="F14"/>
  <c r="G14"/>
  <c r="J14"/>
  <c r="K14"/>
  <c r="L14"/>
  <c r="O14"/>
  <c r="P14"/>
  <c r="Q14"/>
  <c r="R14"/>
  <c r="S14"/>
  <c r="F15"/>
  <c r="J15"/>
  <c r="K15"/>
  <c r="L15"/>
  <c r="M15"/>
  <c r="O15"/>
  <c r="P15"/>
  <c r="Q15"/>
  <c r="R15"/>
  <c r="S15"/>
  <c r="F16"/>
  <c r="G16"/>
  <c r="I16"/>
  <c r="J16"/>
  <c r="K16"/>
  <c r="L16"/>
  <c r="O16"/>
  <c r="P16"/>
  <c r="Q16"/>
  <c r="R16"/>
  <c r="S16"/>
  <c r="F17"/>
  <c r="J17"/>
  <c r="K17"/>
  <c r="L17"/>
  <c r="O17"/>
  <c r="P17"/>
  <c r="Q17"/>
  <c r="R17"/>
  <c r="S17"/>
  <c r="G18"/>
  <c r="I18"/>
  <c r="J18"/>
  <c r="K18"/>
  <c r="L18"/>
  <c r="N18"/>
  <c r="O18"/>
  <c r="P18"/>
  <c r="Q18"/>
  <c r="R18"/>
  <c r="S18"/>
  <c r="E19"/>
  <c r="F19"/>
  <c r="G19"/>
  <c r="J19"/>
  <c r="K19"/>
  <c r="L19"/>
  <c r="M19"/>
  <c r="O19"/>
  <c r="P19"/>
  <c r="Q19"/>
  <c r="R19"/>
  <c r="S19"/>
  <c r="F20"/>
  <c r="G20"/>
  <c r="H20"/>
  <c r="I20"/>
  <c r="J20"/>
  <c r="K20"/>
  <c r="L20"/>
  <c r="N20"/>
  <c r="O20"/>
  <c r="P20"/>
  <c r="Q20"/>
  <c r="R20"/>
  <c r="S20"/>
  <c r="Q10"/>
  <c r="R10"/>
  <c r="P10"/>
  <c r="O10"/>
  <c r="L10"/>
  <c r="K10"/>
  <c r="K21"/>
  <c r="J10"/>
  <c r="J21"/>
  <c r="N21"/>
  <c r="D6" i="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C80"/>
  <c r="D80"/>
  <c r="E80"/>
  <c r="G8" i="28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H8"/>
  <c r="DI8"/>
  <c r="DK8"/>
  <c r="DL8"/>
  <c r="DN8"/>
  <c r="DO8"/>
  <c r="DQ8"/>
  <c r="DR8"/>
  <c r="DT8"/>
  <c r="DU8"/>
  <c r="DW8"/>
  <c r="DX8"/>
  <c r="DZ8"/>
  <c r="EA8"/>
  <c r="ED8"/>
  <c r="EE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G10"/>
  <c r="DH10"/>
  <c r="DI10"/>
  <c r="DK10"/>
  <c r="DN10"/>
  <c r="DQ10"/>
  <c r="DT10"/>
  <c r="DW10"/>
  <c r="DZ10"/>
  <c r="EC10"/>
  <c r="ED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H11"/>
  <c r="DI11"/>
  <c r="DK11"/>
  <c r="DN11"/>
  <c r="DQ11"/>
  <c r="DT11"/>
  <c r="DW11"/>
  <c r="DZ11"/>
  <c r="EC11"/>
  <c r="ED11"/>
  <c r="EF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H12"/>
  <c r="DI12"/>
  <c r="DK12"/>
  <c r="DN12"/>
  <c r="DQ12"/>
  <c r="DT12"/>
  <c r="DW12"/>
  <c r="DZ12"/>
  <c r="EC12"/>
  <c r="ED12"/>
  <c r="EF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H13"/>
  <c r="DI13"/>
  <c r="DK13"/>
  <c r="DN13"/>
  <c r="DQ13"/>
  <c r="DT13"/>
  <c r="DW13"/>
  <c r="DZ13"/>
  <c r="EC13"/>
  <c r="ED13"/>
  <c r="EF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H14"/>
  <c r="DI14"/>
  <c r="DK14"/>
  <c r="DN14"/>
  <c r="DQ14"/>
  <c r="DT14"/>
  <c r="DW14"/>
  <c r="DZ14"/>
  <c r="EC14"/>
  <c r="ED14"/>
  <c r="EF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H15"/>
  <c r="DI15"/>
  <c r="DK15"/>
  <c r="DN15"/>
  <c r="DQ15"/>
  <c r="DT15"/>
  <c r="DW15"/>
  <c r="DZ15"/>
  <c r="EC15"/>
  <c r="ED15"/>
  <c r="EF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H16"/>
  <c r="DI16"/>
  <c r="DK16"/>
  <c r="DN16"/>
  <c r="DQ16"/>
  <c r="DT16"/>
  <c r="DW16"/>
  <c r="DZ16"/>
  <c r="EC16"/>
  <c r="ED16"/>
  <c r="EF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H17"/>
  <c r="DI17"/>
  <c r="DK17"/>
  <c r="DN17"/>
  <c r="DQ17"/>
  <c r="DT17"/>
  <c r="DW17"/>
  <c r="DZ17"/>
  <c r="EC17"/>
  <c r="ED17"/>
  <c r="EF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H18"/>
  <c r="DI18"/>
  <c r="DK18"/>
  <c r="DN18"/>
  <c r="DQ18"/>
  <c r="DT18"/>
  <c r="DW18"/>
  <c r="DZ18"/>
  <c r="EC18"/>
  <c r="ED18"/>
  <c r="EF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H19"/>
  <c r="DI19"/>
  <c r="DK19"/>
  <c r="DN19"/>
  <c r="DQ19"/>
  <c r="DT19"/>
  <c r="DW19"/>
  <c r="DZ19"/>
  <c r="EC19"/>
  <c r="ED19"/>
  <c r="EF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H20"/>
  <c r="DI20"/>
  <c r="DK20"/>
  <c r="DN20"/>
  <c r="DQ20"/>
  <c r="DT20"/>
  <c r="DW20"/>
  <c r="DZ20"/>
  <c r="EC20"/>
  <c r="ED20"/>
  <c r="EF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H21"/>
  <c r="DI21"/>
  <c r="DK21"/>
  <c r="DN21"/>
  <c r="DQ21"/>
  <c r="DT21"/>
  <c r="DW21"/>
  <c r="DZ21"/>
  <c r="EC21"/>
  <c r="ED21"/>
  <c r="EF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H22"/>
  <c r="DI22"/>
  <c r="DK22"/>
  <c r="DN22"/>
  <c r="DQ22"/>
  <c r="DT22"/>
  <c r="DW22"/>
  <c r="DZ22"/>
  <c r="EC22"/>
  <c r="ED22"/>
  <c r="EF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H23"/>
  <c r="DI23"/>
  <c r="DK23"/>
  <c r="DN23"/>
  <c r="DQ23"/>
  <c r="DT23"/>
  <c r="DW23"/>
  <c r="DZ23"/>
  <c r="EC23"/>
  <c r="ED23"/>
  <c r="EF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H24"/>
  <c r="DI24"/>
  <c r="DK24"/>
  <c r="DN24"/>
  <c r="DQ24"/>
  <c r="DT24"/>
  <c r="DW24"/>
  <c r="DZ24"/>
  <c r="EC24"/>
  <c r="ED24"/>
  <c r="EF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H25"/>
  <c r="DI25"/>
  <c r="DK25"/>
  <c r="DN25"/>
  <c r="DQ25"/>
  <c r="DT25"/>
  <c r="DW25"/>
  <c r="DZ25"/>
  <c r="EC25"/>
  <c r="ED25"/>
  <c r="EF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H26"/>
  <c r="DI26"/>
  <c r="DK26"/>
  <c r="DN26"/>
  <c r="DQ26"/>
  <c r="DT26"/>
  <c r="DW26"/>
  <c r="DZ26"/>
  <c r="EC26"/>
  <c r="ED26"/>
  <c r="EF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H27"/>
  <c r="DI27"/>
  <c r="DK27"/>
  <c r="DN27"/>
  <c r="DQ27"/>
  <c r="DT27"/>
  <c r="DW27"/>
  <c r="DZ27"/>
  <c r="EC27"/>
  <c r="ED27"/>
  <c r="EF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H28"/>
  <c r="DI28"/>
  <c r="DK28"/>
  <c r="DN28"/>
  <c r="DQ28"/>
  <c r="DT28"/>
  <c r="DW28"/>
  <c r="DZ28"/>
  <c r="EC28"/>
  <c r="ED28"/>
  <c r="EF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H29"/>
  <c r="DI29"/>
  <c r="DK29"/>
  <c r="DN29"/>
  <c r="DQ29"/>
  <c r="DT29"/>
  <c r="DW29"/>
  <c r="DZ29"/>
  <c r="EC29"/>
  <c r="ED29"/>
  <c r="EF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H30"/>
  <c r="DI30"/>
  <c r="DK30"/>
  <c r="DN30"/>
  <c r="DQ30"/>
  <c r="DT30"/>
  <c r="DW30"/>
  <c r="DZ30"/>
  <c r="EC30"/>
  <c r="ED30"/>
  <c r="EF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H31"/>
  <c r="DI31"/>
  <c r="DK31"/>
  <c r="DN31"/>
  <c r="DQ31"/>
  <c r="DT31"/>
  <c r="DW31"/>
  <c r="DZ31"/>
  <c r="EC31"/>
  <c r="ED31"/>
  <c r="EF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H32"/>
  <c r="DI32"/>
  <c r="DK32"/>
  <c r="DN32"/>
  <c r="DQ32"/>
  <c r="DT32"/>
  <c r="DW32"/>
  <c r="DZ32"/>
  <c r="EC32"/>
  <c r="ED32"/>
  <c r="EF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H33"/>
  <c r="DI33"/>
  <c r="DK33"/>
  <c r="DN33"/>
  <c r="DQ33"/>
  <c r="DT33"/>
  <c r="DW33"/>
  <c r="DZ33"/>
  <c r="EC33"/>
  <c r="ED33"/>
  <c r="EF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H34"/>
  <c r="DI34"/>
  <c r="DK34"/>
  <c r="DN34"/>
  <c r="DQ34"/>
  <c r="DT34"/>
  <c r="DW34"/>
  <c r="DZ34"/>
  <c r="EC34"/>
  <c r="ED34"/>
  <c r="EF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H35"/>
  <c r="DI35"/>
  <c r="DK35"/>
  <c r="DN35"/>
  <c r="DQ35"/>
  <c r="DT35"/>
  <c r="DW35"/>
  <c r="DZ35"/>
  <c r="EC35"/>
  <c r="ED35"/>
  <c r="EF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H36"/>
  <c r="DI36"/>
  <c r="DK36"/>
  <c r="DN36"/>
  <c r="DQ36"/>
  <c r="DT36"/>
  <c r="DW36"/>
  <c r="DZ36"/>
  <c r="EC36"/>
  <c r="ED36"/>
  <c r="EF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H37"/>
  <c r="DI37"/>
  <c r="DK37"/>
  <c r="DN37"/>
  <c r="DQ37"/>
  <c r="DT37"/>
  <c r="DW37"/>
  <c r="DZ37"/>
  <c r="EC37"/>
  <c r="ED37"/>
  <c r="EF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H38"/>
  <c r="DI38"/>
  <c r="DK38"/>
  <c r="DN38"/>
  <c r="DQ38"/>
  <c r="DT38"/>
  <c r="DW38"/>
  <c r="DZ38"/>
  <c r="EC38"/>
  <c r="ED38"/>
  <c r="EF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H39"/>
  <c r="DI39"/>
  <c r="DK39"/>
  <c r="DN39"/>
  <c r="DQ39"/>
  <c r="DT39"/>
  <c r="DW39"/>
  <c r="DZ39"/>
  <c r="EC39"/>
  <c r="ED39"/>
  <c r="EF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H40"/>
  <c r="DI40"/>
  <c r="DK40"/>
  <c r="DN40"/>
  <c r="DQ40"/>
  <c r="DT40"/>
  <c r="DW40"/>
  <c r="DZ40"/>
  <c r="EC40"/>
  <c r="ED40"/>
  <c r="EF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H41"/>
  <c r="DI41"/>
  <c r="DK41"/>
  <c r="DN41"/>
  <c r="DQ41"/>
  <c r="DT41"/>
  <c r="DW41"/>
  <c r="DZ41"/>
  <c r="EC41"/>
  <c r="ED41"/>
  <c r="EF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H42"/>
  <c r="DI42"/>
  <c r="DK42"/>
  <c r="DN42"/>
  <c r="DQ42"/>
  <c r="DT42"/>
  <c r="DW42"/>
  <c r="DZ42"/>
  <c r="EC42"/>
  <c r="ED42"/>
  <c r="EF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H43"/>
  <c r="DI43"/>
  <c r="DK43"/>
  <c r="DN43"/>
  <c r="DQ43"/>
  <c r="DT43"/>
  <c r="DW43"/>
  <c r="DZ43"/>
  <c r="EC43"/>
  <c r="ED43"/>
  <c r="EF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H44"/>
  <c r="DI44"/>
  <c r="DK44"/>
  <c r="DN44"/>
  <c r="DQ44"/>
  <c r="DT44"/>
  <c r="DW44"/>
  <c r="DZ44"/>
  <c r="EC44"/>
  <c r="ED44"/>
  <c r="EF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H45"/>
  <c r="DI45"/>
  <c r="DK45"/>
  <c r="DN45"/>
  <c r="DQ45"/>
  <c r="DT45"/>
  <c r="DW45"/>
  <c r="DZ45"/>
  <c r="EC45"/>
  <c r="ED45"/>
  <c r="EF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H46"/>
  <c r="DI46"/>
  <c r="DK46"/>
  <c r="DN46"/>
  <c r="DQ46"/>
  <c r="DT46"/>
  <c r="DW46"/>
  <c r="DZ46"/>
  <c r="EC46"/>
  <c r="ED46"/>
  <c r="EF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G47"/>
  <c r="DH47"/>
  <c r="DI47"/>
  <c r="DK47"/>
  <c r="DN47"/>
  <c r="DQ47"/>
  <c r="DT47"/>
  <c r="DW47"/>
  <c r="DZ47"/>
  <c r="EC47"/>
  <c r="ED47"/>
  <c r="EF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H48"/>
  <c r="DI48"/>
  <c r="DK48"/>
  <c r="DN48"/>
  <c r="DQ48"/>
  <c r="DT48"/>
  <c r="DW48"/>
  <c r="DZ48"/>
  <c r="EC48"/>
  <c r="ED48"/>
  <c r="EF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H49"/>
  <c r="DI49"/>
  <c r="DK49"/>
  <c r="DN49"/>
  <c r="DQ49"/>
  <c r="DT49"/>
  <c r="DW49"/>
  <c r="DZ49"/>
  <c r="EC49"/>
  <c r="ED49"/>
  <c r="EF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H50"/>
  <c r="DI50"/>
  <c r="DK50"/>
  <c r="DN50"/>
  <c r="DQ50"/>
  <c r="DT50"/>
  <c r="DW50"/>
  <c r="DZ50"/>
  <c r="EC50"/>
  <c r="ED50"/>
  <c r="EF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H51"/>
  <c r="DI51"/>
  <c r="DK51"/>
  <c r="DN51"/>
  <c r="DQ51"/>
  <c r="DT51"/>
  <c r="DW51"/>
  <c r="DZ51"/>
  <c r="EC51"/>
  <c r="ED51"/>
  <c r="EF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H52"/>
  <c r="DI52"/>
  <c r="DK52"/>
  <c r="DN52"/>
  <c r="DQ52"/>
  <c r="DT52"/>
  <c r="DW52"/>
  <c r="DZ52"/>
  <c r="EC52"/>
  <c r="ED52"/>
  <c r="EF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H53"/>
  <c r="DI53"/>
  <c r="DK53"/>
  <c r="DN53"/>
  <c r="DQ53"/>
  <c r="DT53"/>
  <c r="DW53"/>
  <c r="DZ53"/>
  <c r="EC53"/>
  <c r="ED53"/>
  <c r="EF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H54"/>
  <c r="DI54"/>
  <c r="DK54"/>
  <c r="DN54"/>
  <c r="DQ54"/>
  <c r="DT54"/>
  <c r="DW54"/>
  <c r="DZ54"/>
  <c r="EC54"/>
  <c r="ED54"/>
  <c r="EF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H55"/>
  <c r="DI55"/>
  <c r="DK55"/>
  <c r="DN55"/>
  <c r="DQ55"/>
  <c r="DT55"/>
  <c r="DW55"/>
  <c r="DZ55"/>
  <c r="EC55"/>
  <c r="ED55"/>
  <c r="EF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H56"/>
  <c r="DI56"/>
  <c r="DK56"/>
  <c r="DN56"/>
  <c r="DQ56"/>
  <c r="DT56"/>
  <c r="DW56"/>
  <c r="DZ56"/>
  <c r="EC56"/>
  <c r="ED56"/>
  <c r="EF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H57"/>
  <c r="DI57"/>
  <c r="DK57"/>
  <c r="DN57"/>
  <c r="DQ57"/>
  <c r="DT57"/>
  <c r="DW57"/>
  <c r="DZ57"/>
  <c r="EC57"/>
  <c r="ED57"/>
  <c r="EF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H58"/>
  <c r="DI58"/>
  <c r="DK58"/>
  <c r="DN58"/>
  <c r="DQ58"/>
  <c r="DT58"/>
  <c r="DW58"/>
  <c r="DZ58"/>
  <c r="EC58"/>
  <c r="ED58"/>
  <c r="EF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G59"/>
  <c r="DH59"/>
  <c r="DI59"/>
  <c r="DK59"/>
  <c r="DN59"/>
  <c r="DQ59"/>
  <c r="DT59"/>
  <c r="DW59"/>
  <c r="DZ59"/>
  <c r="EC59"/>
  <c r="ED59"/>
  <c r="EF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H60"/>
  <c r="DI60"/>
  <c r="DK60"/>
  <c r="DN60"/>
  <c r="DQ60"/>
  <c r="DT60"/>
  <c r="DW60"/>
  <c r="DZ60"/>
  <c r="EC60"/>
  <c r="ED60"/>
  <c r="EF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H61"/>
  <c r="DI61"/>
  <c r="DK61"/>
  <c r="DN61"/>
  <c r="DQ61"/>
  <c r="DT61"/>
  <c r="DW61"/>
  <c r="DZ61"/>
  <c r="EC61"/>
  <c r="ED61"/>
  <c r="EF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H62"/>
  <c r="DI62"/>
  <c r="DK62"/>
  <c r="DN62"/>
  <c r="DQ62"/>
  <c r="DT62"/>
  <c r="DW62"/>
  <c r="DZ62"/>
  <c r="EC62"/>
  <c r="ED62"/>
  <c r="EF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H63"/>
  <c r="DI63"/>
  <c r="DK63"/>
  <c r="DN63"/>
  <c r="DQ63"/>
  <c r="DT63"/>
  <c r="DW63"/>
  <c r="DZ63"/>
  <c r="EC63"/>
  <c r="ED63"/>
  <c r="EF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H64"/>
  <c r="DI64"/>
  <c r="DK64"/>
  <c r="DN64"/>
  <c r="DQ64"/>
  <c r="DT64"/>
  <c r="DW64"/>
  <c r="DZ64"/>
  <c r="EC64"/>
  <c r="ED64"/>
  <c r="EF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H65"/>
  <c r="DI65"/>
  <c r="DK65"/>
  <c r="DN65"/>
  <c r="DQ65"/>
  <c r="DT65"/>
  <c r="DW65"/>
  <c r="DZ65"/>
  <c r="EC65"/>
  <c r="ED65"/>
  <c r="EF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H66"/>
  <c r="DI66"/>
  <c r="DK66"/>
  <c r="DN66"/>
  <c r="DQ66"/>
  <c r="DT66"/>
  <c r="DW66"/>
  <c r="DZ66"/>
  <c r="EC66"/>
  <c r="ED66"/>
  <c r="EF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H67"/>
  <c r="DI67"/>
  <c r="DK67"/>
  <c r="DN67"/>
  <c r="DQ67"/>
  <c r="DT67"/>
  <c r="DW67"/>
  <c r="DZ67"/>
  <c r="EC67"/>
  <c r="ED67"/>
  <c r="EF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H68"/>
  <c r="DI68"/>
  <c r="DK68"/>
  <c r="DN68"/>
  <c r="DQ68"/>
  <c r="DT68"/>
  <c r="DW68"/>
  <c r="DZ68"/>
  <c r="EC68"/>
  <c r="ED68"/>
  <c r="EF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G69"/>
  <c r="DH69"/>
  <c r="DI69"/>
  <c r="DK69"/>
  <c r="DN69"/>
  <c r="DQ69"/>
  <c r="DT69"/>
  <c r="DW69"/>
  <c r="DZ69"/>
  <c r="EC69"/>
  <c r="ED69"/>
  <c r="EF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H70"/>
  <c r="DI70"/>
  <c r="DK70"/>
  <c r="DN70"/>
  <c r="DQ70"/>
  <c r="DT70"/>
  <c r="DW70"/>
  <c r="DZ70"/>
  <c r="EC70"/>
  <c r="ED70"/>
  <c r="EF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H71"/>
  <c r="DI71"/>
  <c r="DK71"/>
  <c r="DN71"/>
  <c r="DQ71"/>
  <c r="DT71"/>
  <c r="DW71"/>
  <c r="DZ71"/>
  <c r="EC71"/>
  <c r="ED71"/>
  <c r="EF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H72"/>
  <c r="DI72"/>
  <c r="DK72"/>
  <c r="DN72"/>
  <c r="DQ72"/>
  <c r="DT72"/>
  <c r="DW72"/>
  <c r="DZ72"/>
  <c r="EC72"/>
  <c r="ED72"/>
  <c r="EF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H73"/>
  <c r="DI73"/>
  <c r="DK73"/>
  <c r="DN73"/>
  <c r="DQ73"/>
  <c r="DT73"/>
  <c r="DW73"/>
  <c r="DZ73"/>
  <c r="EC73"/>
  <c r="ED73"/>
  <c r="EF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H74"/>
  <c r="DI74"/>
  <c r="DK74"/>
  <c r="DN74"/>
  <c r="DQ74"/>
  <c r="DT74"/>
  <c r="DW74"/>
  <c r="DZ74"/>
  <c r="EC74"/>
  <c r="ED74"/>
  <c r="EF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H75"/>
  <c r="DI75"/>
  <c r="DK75"/>
  <c r="DN75"/>
  <c r="DQ75"/>
  <c r="DT75"/>
  <c r="DW75"/>
  <c r="DZ75"/>
  <c r="EC75"/>
  <c r="ED75"/>
  <c r="EF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H76"/>
  <c r="DI76"/>
  <c r="DK76"/>
  <c r="DN76"/>
  <c r="DQ76"/>
  <c r="DT76"/>
  <c r="DW76"/>
  <c r="DZ76"/>
  <c r="EC76"/>
  <c r="ED76"/>
  <c r="EF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H77"/>
  <c r="DI77"/>
  <c r="DK77"/>
  <c r="DN77"/>
  <c r="DQ77"/>
  <c r="DT77"/>
  <c r="DW77"/>
  <c r="DZ77"/>
  <c r="EC77"/>
  <c r="ED77"/>
  <c r="EF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H78"/>
  <c r="DI78"/>
  <c r="DK78"/>
  <c r="DN78"/>
  <c r="DQ78"/>
  <c r="DT78"/>
  <c r="DW78"/>
  <c r="DZ78"/>
  <c r="EC78"/>
  <c r="ED78"/>
  <c r="EF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H79"/>
  <c r="DI79"/>
  <c r="DK79"/>
  <c r="DN79"/>
  <c r="DQ79"/>
  <c r="DT79"/>
  <c r="DW79"/>
  <c r="DZ79"/>
  <c r="EC79"/>
  <c r="ED79"/>
  <c r="EF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H80"/>
  <c r="DI80"/>
  <c r="DK80"/>
  <c r="DN80"/>
  <c r="DQ80"/>
  <c r="DT80"/>
  <c r="DW80"/>
  <c r="DZ80"/>
  <c r="EC80"/>
  <c r="ED80"/>
  <c r="EF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H81"/>
  <c r="DI81"/>
  <c r="DK81"/>
  <c r="DN81"/>
  <c r="DQ81"/>
  <c r="DT81"/>
  <c r="DW81"/>
  <c r="DZ81"/>
  <c r="EC81"/>
  <c r="ED81"/>
  <c r="EF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G8" i="27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I8"/>
  <c r="DJ8"/>
  <c r="DL8"/>
  <c r="DM8"/>
  <c r="DO8"/>
  <c r="DP8"/>
  <c r="DR8"/>
  <c r="DS8"/>
  <c r="DU8"/>
  <c r="DV8"/>
  <c r="DX8"/>
  <c r="DY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I10"/>
  <c r="DL10"/>
  <c r="DO10"/>
  <c r="DR10"/>
  <c r="DU10"/>
  <c r="DX10"/>
  <c r="EA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I11"/>
  <c r="DL11"/>
  <c r="DO11"/>
  <c r="DR11"/>
  <c r="DU11"/>
  <c r="DX11"/>
  <c r="EA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I12"/>
  <c r="DL12"/>
  <c r="DO12"/>
  <c r="DR12"/>
  <c r="DU12"/>
  <c r="DX12"/>
  <c r="EA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I13"/>
  <c r="DL13"/>
  <c r="DO13"/>
  <c r="DR13"/>
  <c r="DU13"/>
  <c r="DX13"/>
  <c r="EA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I14"/>
  <c r="DL14"/>
  <c r="DO14"/>
  <c r="DR14"/>
  <c r="DU14"/>
  <c r="DX14"/>
  <c r="EA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I15"/>
  <c r="DL15"/>
  <c r="DO15"/>
  <c r="DR15"/>
  <c r="DU15"/>
  <c r="DX15"/>
  <c r="EA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I16"/>
  <c r="DL16"/>
  <c r="DO16"/>
  <c r="DR16"/>
  <c r="DU16"/>
  <c r="DX16"/>
  <c r="EA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I17"/>
  <c r="DL17"/>
  <c r="DO17"/>
  <c r="DR17"/>
  <c r="DU17"/>
  <c r="DX17"/>
  <c r="EA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I18"/>
  <c r="DL18"/>
  <c r="DO18"/>
  <c r="DR18"/>
  <c r="DU18"/>
  <c r="DX18"/>
  <c r="EA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I19"/>
  <c r="DL19"/>
  <c r="DO19"/>
  <c r="DR19"/>
  <c r="DU19"/>
  <c r="DX19"/>
  <c r="EA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I20"/>
  <c r="DL20"/>
  <c r="DO20"/>
  <c r="DR20"/>
  <c r="DU20"/>
  <c r="DX20"/>
  <c r="EA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I21"/>
  <c r="DL21"/>
  <c r="DO21"/>
  <c r="DR21"/>
  <c r="DU21"/>
  <c r="DX21"/>
  <c r="EA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I22"/>
  <c r="DL22"/>
  <c r="DO22"/>
  <c r="DR22"/>
  <c r="DU22"/>
  <c r="DX22"/>
  <c r="EA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I23"/>
  <c r="DL23"/>
  <c r="DO23"/>
  <c r="DR23"/>
  <c r="DU23"/>
  <c r="DX23"/>
  <c r="EA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I24"/>
  <c r="DL24"/>
  <c r="DO24"/>
  <c r="DR24"/>
  <c r="DU24"/>
  <c r="DX24"/>
  <c r="EA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I25"/>
  <c r="DL25"/>
  <c r="DO25"/>
  <c r="DR25"/>
  <c r="DU25"/>
  <c r="DX25"/>
  <c r="EA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I26"/>
  <c r="DL26"/>
  <c r="DO26"/>
  <c r="DR26"/>
  <c r="DU26"/>
  <c r="DX26"/>
  <c r="EA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I27"/>
  <c r="DL27"/>
  <c r="DO27"/>
  <c r="DR27"/>
  <c r="DU27"/>
  <c r="DX27"/>
  <c r="EA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I28"/>
  <c r="DL28"/>
  <c r="DO28"/>
  <c r="DR28"/>
  <c r="DU28"/>
  <c r="DX28"/>
  <c r="EA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I29"/>
  <c r="DL29"/>
  <c r="DO29"/>
  <c r="DR29"/>
  <c r="DU29"/>
  <c r="DX29"/>
  <c r="EA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I30"/>
  <c r="DL30"/>
  <c r="DO30"/>
  <c r="DR30"/>
  <c r="DU30"/>
  <c r="DX30"/>
  <c r="EA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I31"/>
  <c r="DL31"/>
  <c r="DO31"/>
  <c r="DR31"/>
  <c r="DU31"/>
  <c r="DX31"/>
  <c r="EA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I32"/>
  <c r="DL32"/>
  <c r="DO32"/>
  <c r="DR32"/>
  <c r="DU32"/>
  <c r="DX32"/>
  <c r="EA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I33"/>
  <c r="DL33"/>
  <c r="DO33"/>
  <c r="DR33"/>
  <c r="DU33"/>
  <c r="DX33"/>
  <c r="EA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I34"/>
  <c r="DL34"/>
  <c r="DO34"/>
  <c r="DR34"/>
  <c r="DU34"/>
  <c r="DX34"/>
  <c r="EA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I35"/>
  <c r="DL35"/>
  <c r="DO35"/>
  <c r="DR35"/>
  <c r="DU35"/>
  <c r="DX35"/>
  <c r="EA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I36"/>
  <c r="DL36"/>
  <c r="DO36"/>
  <c r="DR36"/>
  <c r="DU36"/>
  <c r="DX36"/>
  <c r="EA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I37"/>
  <c r="DL37"/>
  <c r="DO37"/>
  <c r="DR37"/>
  <c r="DU37"/>
  <c r="DX37"/>
  <c r="EA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I38"/>
  <c r="DL38"/>
  <c r="DO38"/>
  <c r="DR38"/>
  <c r="DU38"/>
  <c r="DX38"/>
  <c r="EA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I39"/>
  <c r="DL39"/>
  <c r="DO39"/>
  <c r="DR39"/>
  <c r="DU39"/>
  <c r="DX39"/>
  <c r="EA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I40"/>
  <c r="DL40"/>
  <c r="DO40"/>
  <c r="DR40"/>
  <c r="DU40"/>
  <c r="DX40"/>
  <c r="EA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I41"/>
  <c r="DL41"/>
  <c r="DO41"/>
  <c r="DR41"/>
  <c r="DU41"/>
  <c r="DX41"/>
  <c r="EA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I42"/>
  <c r="DL42"/>
  <c r="DO42"/>
  <c r="DR42"/>
  <c r="DU42"/>
  <c r="DX42"/>
  <c r="EA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I43"/>
  <c r="DL43"/>
  <c r="DO43"/>
  <c r="DR43"/>
  <c r="DU43"/>
  <c r="DX43"/>
  <c r="EA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I44"/>
  <c r="DL44"/>
  <c r="DO44"/>
  <c r="DR44"/>
  <c r="DU44"/>
  <c r="DX44"/>
  <c r="EA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I45"/>
  <c r="DL45"/>
  <c r="DO45"/>
  <c r="DR45"/>
  <c r="DU45"/>
  <c r="DX45"/>
  <c r="EA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I46"/>
  <c r="DL46"/>
  <c r="DO46"/>
  <c r="DR46"/>
  <c r="DU46"/>
  <c r="DX46"/>
  <c r="EA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I47"/>
  <c r="DL47"/>
  <c r="DO47"/>
  <c r="DR47"/>
  <c r="DU47"/>
  <c r="DX47"/>
  <c r="EA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I48"/>
  <c r="DL48"/>
  <c r="DO48"/>
  <c r="DR48"/>
  <c r="DU48"/>
  <c r="DX48"/>
  <c r="EA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I49"/>
  <c r="DL49"/>
  <c r="DO49"/>
  <c r="DR49"/>
  <c r="DU49"/>
  <c r="DX49"/>
  <c r="EA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I50"/>
  <c r="DL50"/>
  <c r="DO50"/>
  <c r="DR50"/>
  <c r="DU50"/>
  <c r="DX50"/>
  <c r="EA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I51"/>
  <c r="DL51"/>
  <c r="DO51"/>
  <c r="DR51"/>
  <c r="DU51"/>
  <c r="DX51"/>
  <c r="EA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I52"/>
  <c r="DL52"/>
  <c r="DO52"/>
  <c r="DR52"/>
  <c r="DU52"/>
  <c r="DX52"/>
  <c r="EA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I53"/>
  <c r="DL53"/>
  <c r="DO53"/>
  <c r="DR53"/>
  <c r="DU53"/>
  <c r="DX53"/>
  <c r="EA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I54"/>
  <c r="DL54"/>
  <c r="DO54"/>
  <c r="DR54"/>
  <c r="DU54"/>
  <c r="DX54"/>
  <c r="EA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I55"/>
  <c r="DL55"/>
  <c r="DO55"/>
  <c r="DR55"/>
  <c r="DU55"/>
  <c r="DX55"/>
  <c r="EA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I56"/>
  <c r="DL56"/>
  <c r="DO56"/>
  <c r="DR56"/>
  <c r="DU56"/>
  <c r="DX56"/>
  <c r="EA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I57"/>
  <c r="DL57"/>
  <c r="DO57"/>
  <c r="DR57"/>
  <c r="DU57"/>
  <c r="DX57"/>
  <c r="EA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I58"/>
  <c r="DL58"/>
  <c r="DO58"/>
  <c r="DR58"/>
  <c r="DU58"/>
  <c r="DX58"/>
  <c r="EA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I59"/>
  <c r="DL59"/>
  <c r="DO59"/>
  <c r="DR59"/>
  <c r="DU59"/>
  <c r="DX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I60"/>
  <c r="DL60"/>
  <c r="DO60"/>
  <c r="DR60"/>
  <c r="DU60"/>
  <c r="DX60"/>
  <c r="EA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I61"/>
  <c r="DL61"/>
  <c r="DO61"/>
  <c r="DR61"/>
  <c r="DU61"/>
  <c r="DX61"/>
  <c r="EA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I62"/>
  <c r="DL62"/>
  <c r="DO62"/>
  <c r="DR62"/>
  <c r="DU62"/>
  <c r="DX62"/>
  <c r="EA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I63"/>
  <c r="DL63"/>
  <c r="DO63"/>
  <c r="DR63"/>
  <c r="DU63"/>
  <c r="DX63"/>
  <c r="EA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I64"/>
  <c r="DL64"/>
  <c r="DO64"/>
  <c r="DR64"/>
  <c r="DU64"/>
  <c r="DX64"/>
  <c r="EA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I65"/>
  <c r="DL65"/>
  <c r="DO65"/>
  <c r="DR65"/>
  <c r="DU65"/>
  <c r="DX65"/>
  <c r="EA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I66"/>
  <c r="DL66"/>
  <c r="DO66"/>
  <c r="DR66"/>
  <c r="DU66"/>
  <c r="DX66"/>
  <c r="EA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I67"/>
  <c r="DL67"/>
  <c r="DO67"/>
  <c r="DR67"/>
  <c r="DU67"/>
  <c r="DX67"/>
  <c r="EA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I68"/>
  <c r="DL68"/>
  <c r="DO68"/>
  <c r="DR68"/>
  <c r="DU68"/>
  <c r="DX68"/>
  <c r="EA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I69"/>
  <c r="DL69"/>
  <c r="DO69"/>
  <c r="DR69"/>
  <c r="DU69"/>
  <c r="DX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I70"/>
  <c r="DL70"/>
  <c r="DO70"/>
  <c r="DR70"/>
  <c r="DU70"/>
  <c r="DX70"/>
  <c r="EA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I71"/>
  <c r="DL71"/>
  <c r="DO71"/>
  <c r="DR71"/>
  <c r="DU71"/>
  <c r="DX71"/>
  <c r="EA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I72"/>
  <c r="DL72"/>
  <c r="DO72"/>
  <c r="DR72"/>
  <c r="DU72"/>
  <c r="DX72"/>
  <c r="EA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I73"/>
  <c r="DL73"/>
  <c r="DO73"/>
  <c r="DR73"/>
  <c r="DU73"/>
  <c r="DX73"/>
  <c r="EA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I74"/>
  <c r="DL74"/>
  <c r="DO74"/>
  <c r="DR74"/>
  <c r="DU74"/>
  <c r="DX74"/>
  <c r="EA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I75"/>
  <c r="DL75"/>
  <c r="DO75"/>
  <c r="DR75"/>
  <c r="DU75"/>
  <c r="DX75"/>
  <c r="EA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I76"/>
  <c r="DL76"/>
  <c r="DO76"/>
  <c r="DR76"/>
  <c r="DU76"/>
  <c r="DX76"/>
  <c r="EA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I77"/>
  <c r="DL77"/>
  <c r="DO77"/>
  <c r="DR77"/>
  <c r="DU77"/>
  <c r="DX77"/>
  <c r="EA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I78"/>
  <c r="DL78"/>
  <c r="DO78"/>
  <c r="DR78"/>
  <c r="DU78"/>
  <c r="DX78"/>
  <c r="EA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I79"/>
  <c r="DL79"/>
  <c r="DO79"/>
  <c r="DR79"/>
  <c r="DU79"/>
  <c r="DX79"/>
  <c r="EA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I80"/>
  <c r="DL80"/>
  <c r="DO80"/>
  <c r="DR80"/>
  <c r="DU80"/>
  <c r="DX80"/>
  <c r="EA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I81"/>
  <c r="DL81"/>
  <c r="DO81"/>
  <c r="DR81"/>
  <c r="DU81"/>
  <c r="DX81"/>
  <c r="EA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H8" i="26"/>
  <c r="L8"/>
  <c r="N8"/>
  <c r="Q8"/>
  <c r="R8"/>
  <c r="S8"/>
  <c r="V8"/>
  <c r="W8"/>
  <c r="X8"/>
  <c r="AA8"/>
  <c r="AB8"/>
  <c r="AC8"/>
  <c r="AF8"/>
  <c r="AG8"/>
  <c r="AH8"/>
  <c r="AK8"/>
  <c r="AL8"/>
  <c r="AM8"/>
  <c r="AP8"/>
  <c r="AQ8"/>
  <c r="AR8"/>
  <c r="AU8"/>
  <c r="AV8"/>
  <c r="AX8"/>
  <c r="AY8"/>
  <c r="BA8"/>
  <c r="BB8"/>
  <c r="BD8"/>
  <c r="BE8"/>
  <c r="BG8"/>
  <c r="BH8"/>
  <c r="BJ8"/>
  <c r="BK8"/>
  <c r="BM8"/>
  <c r="BN8"/>
  <c r="BP8"/>
  <c r="BQ8"/>
  <c r="BR8"/>
  <c r="BU8"/>
  <c r="BV8"/>
  <c r="BX8"/>
  <c r="BY8"/>
  <c r="CA8"/>
  <c r="CB8"/>
  <c r="CD8"/>
  <c r="CE8"/>
  <c r="CG8"/>
  <c r="CH8"/>
  <c r="CJ8"/>
  <c r="CK8"/>
  <c r="CM8"/>
  <c r="CN8"/>
  <c r="CP8"/>
  <c r="CQ8"/>
  <c r="CS8"/>
  <c r="CT8"/>
  <c r="CV8"/>
  <c r="CW8"/>
  <c r="CY8"/>
  <c r="CZ8"/>
  <c r="DB8"/>
  <c r="DC8"/>
  <c r="DE8"/>
  <c r="DF8"/>
  <c r="DI8"/>
  <c r="DJ8"/>
  <c r="DL8"/>
  <c r="DM8"/>
  <c r="DO8"/>
  <c r="DP8"/>
  <c r="DR8"/>
  <c r="DS8"/>
  <c r="DU8"/>
  <c r="DV8"/>
  <c r="DX8"/>
  <c r="DY8"/>
  <c r="EA8"/>
  <c r="EB8"/>
  <c r="EE8"/>
  <c r="EF8"/>
  <c r="D10"/>
  <c r="F10"/>
  <c r="G10"/>
  <c r="H10"/>
  <c r="I10"/>
  <c r="J10"/>
  <c r="K10"/>
  <c r="L10"/>
  <c r="M10"/>
  <c r="N10"/>
  <c r="O10"/>
  <c r="P10"/>
  <c r="Q10"/>
  <c r="R10"/>
  <c r="S10"/>
  <c r="T10"/>
  <c r="V10"/>
  <c r="X10"/>
  <c r="Y10"/>
  <c r="AA10"/>
  <c r="AC10"/>
  <c r="AD10"/>
  <c r="AF10"/>
  <c r="AH10"/>
  <c r="AI10"/>
  <c r="AK10"/>
  <c r="AM10"/>
  <c r="AN10"/>
  <c r="AP10"/>
  <c r="AR10"/>
  <c r="AS10"/>
  <c r="AU10"/>
  <c r="AX10"/>
  <c r="BA10"/>
  <c r="BD10"/>
  <c r="BG10"/>
  <c r="BJ10"/>
  <c r="BM10"/>
  <c r="BO10"/>
  <c r="BP10"/>
  <c r="BQ10"/>
  <c r="BR10"/>
  <c r="BS10"/>
  <c r="BU10"/>
  <c r="BX10"/>
  <c r="CA10"/>
  <c r="CD10"/>
  <c r="CG10"/>
  <c r="CJ10"/>
  <c r="CM10"/>
  <c r="CP10"/>
  <c r="CS10"/>
  <c r="CV10"/>
  <c r="CY10"/>
  <c r="DB10"/>
  <c r="DE10"/>
  <c r="DI10"/>
  <c r="DJ10"/>
  <c r="DL10"/>
  <c r="DO10"/>
  <c r="DR10"/>
  <c r="DU10"/>
  <c r="DX10"/>
  <c r="EA10"/>
  <c r="ED10"/>
  <c r="EE10"/>
  <c r="D11"/>
  <c r="F11"/>
  <c r="G11"/>
  <c r="H11"/>
  <c r="I11"/>
  <c r="J11"/>
  <c r="K11"/>
  <c r="L11"/>
  <c r="M11"/>
  <c r="N11"/>
  <c r="O11"/>
  <c r="P11"/>
  <c r="Q11"/>
  <c r="R11"/>
  <c r="S11"/>
  <c r="T11"/>
  <c r="V11"/>
  <c r="X11"/>
  <c r="Y11"/>
  <c r="AA11"/>
  <c r="AC11"/>
  <c r="AD11"/>
  <c r="AF11"/>
  <c r="AH11"/>
  <c r="AI11"/>
  <c r="AK11"/>
  <c r="AM11"/>
  <c r="AN11"/>
  <c r="AP11"/>
  <c r="AR11"/>
  <c r="AS11"/>
  <c r="AU11"/>
  <c r="AX11"/>
  <c r="BA11"/>
  <c r="BD11"/>
  <c r="BG11"/>
  <c r="BJ11"/>
  <c r="BM11"/>
  <c r="BO11"/>
  <c r="BP11"/>
  <c r="BQ11"/>
  <c r="BR11"/>
  <c r="BS11"/>
  <c r="BU11"/>
  <c r="BX11"/>
  <c r="CA11"/>
  <c r="CD11"/>
  <c r="CG11"/>
  <c r="CJ11"/>
  <c r="CM11"/>
  <c r="CP11"/>
  <c r="CS11"/>
  <c r="CV11"/>
  <c r="CY11"/>
  <c r="DB11"/>
  <c r="DE11"/>
  <c r="DH11"/>
  <c r="DI11"/>
  <c r="DJ11"/>
  <c r="DL11"/>
  <c r="DO11"/>
  <c r="DR11"/>
  <c r="DU11"/>
  <c r="DX11"/>
  <c r="EA11"/>
  <c r="ED11"/>
  <c r="EE11"/>
  <c r="D12"/>
  <c r="F12"/>
  <c r="G12"/>
  <c r="H12"/>
  <c r="I12"/>
  <c r="J12"/>
  <c r="K12"/>
  <c r="L12"/>
  <c r="M12"/>
  <c r="N12"/>
  <c r="O12"/>
  <c r="P12"/>
  <c r="Q12"/>
  <c r="R12"/>
  <c r="S12"/>
  <c r="T12"/>
  <c r="V12"/>
  <c r="X12"/>
  <c r="Y12"/>
  <c r="AA12"/>
  <c r="AC12"/>
  <c r="AD12"/>
  <c r="AF12"/>
  <c r="AH12"/>
  <c r="AI12"/>
  <c r="AK12"/>
  <c r="AM12"/>
  <c r="AN12"/>
  <c r="AP12"/>
  <c r="AR12"/>
  <c r="AS12"/>
  <c r="AU12"/>
  <c r="AX12"/>
  <c r="BA12"/>
  <c r="BD12"/>
  <c r="BG12"/>
  <c r="BJ12"/>
  <c r="BM12"/>
  <c r="BO12"/>
  <c r="BP12"/>
  <c r="BQ12"/>
  <c r="BR12"/>
  <c r="BS12"/>
  <c r="BU12"/>
  <c r="BX12"/>
  <c r="CA12"/>
  <c r="CD12"/>
  <c r="CG12"/>
  <c r="CJ12"/>
  <c r="CM12"/>
  <c r="CP12"/>
  <c r="CS12"/>
  <c r="CV12"/>
  <c r="CY12"/>
  <c r="DB12"/>
  <c r="DE12"/>
  <c r="DH12"/>
  <c r="DI12"/>
  <c r="DJ12"/>
  <c r="DL12"/>
  <c r="DO12"/>
  <c r="DR12"/>
  <c r="DU12"/>
  <c r="DX12"/>
  <c r="EA12"/>
  <c r="ED12"/>
  <c r="EE12"/>
  <c r="D13"/>
  <c r="F13"/>
  <c r="G13"/>
  <c r="H13"/>
  <c r="I13"/>
  <c r="J13"/>
  <c r="K13"/>
  <c r="L13"/>
  <c r="M13"/>
  <c r="N13"/>
  <c r="O13"/>
  <c r="P13"/>
  <c r="Q13"/>
  <c r="R13"/>
  <c r="S13"/>
  <c r="T13"/>
  <c r="V13"/>
  <c r="X13"/>
  <c r="Y13"/>
  <c r="AA13"/>
  <c r="AC13"/>
  <c r="AD13"/>
  <c r="AF13"/>
  <c r="AH13"/>
  <c r="AI13"/>
  <c r="AK13"/>
  <c r="AM13"/>
  <c r="AN13"/>
  <c r="AP13"/>
  <c r="AR13"/>
  <c r="AS13"/>
  <c r="AU13"/>
  <c r="AX13"/>
  <c r="BA13"/>
  <c r="BD13"/>
  <c r="BG13"/>
  <c r="BJ13"/>
  <c r="BM13"/>
  <c r="BO13"/>
  <c r="BP13"/>
  <c r="BQ13"/>
  <c r="BR13"/>
  <c r="BS13"/>
  <c r="BU13"/>
  <c r="BX13"/>
  <c r="CA13"/>
  <c r="CD13"/>
  <c r="CG13"/>
  <c r="CJ13"/>
  <c r="CM13"/>
  <c r="CP13"/>
  <c r="CS13"/>
  <c r="CV13"/>
  <c r="CY13"/>
  <c r="DB13"/>
  <c r="DE13"/>
  <c r="DH13"/>
  <c r="DI13"/>
  <c r="DJ13"/>
  <c r="DL13"/>
  <c r="DO13"/>
  <c r="DR13"/>
  <c r="DU13"/>
  <c r="DX13"/>
  <c r="EA13"/>
  <c r="ED13"/>
  <c r="EE13"/>
  <c r="D14"/>
  <c r="F14"/>
  <c r="G14"/>
  <c r="H14"/>
  <c r="I14"/>
  <c r="J14"/>
  <c r="K14"/>
  <c r="L14"/>
  <c r="M14"/>
  <c r="N14"/>
  <c r="O14"/>
  <c r="P14"/>
  <c r="Q14"/>
  <c r="R14"/>
  <c r="S14"/>
  <c r="T14"/>
  <c r="V14"/>
  <c r="X14"/>
  <c r="Y14"/>
  <c r="AA14"/>
  <c r="AC14"/>
  <c r="AD14"/>
  <c r="AF14"/>
  <c r="AH14"/>
  <c r="AI14"/>
  <c r="AK14"/>
  <c r="AM14"/>
  <c r="AN14"/>
  <c r="AP14"/>
  <c r="AR14"/>
  <c r="AS14"/>
  <c r="AU14"/>
  <c r="AX14"/>
  <c r="BA14"/>
  <c r="BD14"/>
  <c r="BG14"/>
  <c r="BJ14"/>
  <c r="BM14"/>
  <c r="BO14"/>
  <c r="BP14"/>
  <c r="BQ14"/>
  <c r="BR14"/>
  <c r="BS14"/>
  <c r="BU14"/>
  <c r="BX14"/>
  <c r="CA14"/>
  <c r="CD14"/>
  <c r="CG14"/>
  <c r="CJ14"/>
  <c r="CM14"/>
  <c r="CP14"/>
  <c r="CS14"/>
  <c r="CV14"/>
  <c r="CY14"/>
  <c r="DB14"/>
  <c r="DE14"/>
  <c r="DH14"/>
  <c r="DI14"/>
  <c r="DJ14"/>
  <c r="DL14"/>
  <c r="DO14"/>
  <c r="DR14"/>
  <c r="DU14"/>
  <c r="DX14"/>
  <c r="EA14"/>
  <c r="ED14"/>
  <c r="EE14"/>
  <c r="D15"/>
  <c r="F15"/>
  <c r="G15"/>
  <c r="H15"/>
  <c r="I15"/>
  <c r="J15"/>
  <c r="K15"/>
  <c r="L15"/>
  <c r="M15"/>
  <c r="N15"/>
  <c r="O15"/>
  <c r="P15"/>
  <c r="Q15"/>
  <c r="R15"/>
  <c r="S15"/>
  <c r="T15"/>
  <c r="V15"/>
  <c r="X15"/>
  <c r="Y15"/>
  <c r="AA15"/>
  <c r="AC15"/>
  <c r="AD15"/>
  <c r="AF15"/>
  <c r="AH15"/>
  <c r="AI15"/>
  <c r="AK15"/>
  <c r="AM15"/>
  <c r="AN15"/>
  <c r="AP15"/>
  <c r="AR15"/>
  <c r="AS15"/>
  <c r="AU15"/>
  <c r="AX15"/>
  <c r="BA15"/>
  <c r="BD15"/>
  <c r="BG15"/>
  <c r="BJ15"/>
  <c r="BM15"/>
  <c r="BO15"/>
  <c r="BP15"/>
  <c r="BQ15"/>
  <c r="BR15"/>
  <c r="BS15"/>
  <c r="BU15"/>
  <c r="BX15"/>
  <c r="CA15"/>
  <c r="CD15"/>
  <c r="CG15"/>
  <c r="CJ15"/>
  <c r="CM15"/>
  <c r="CP15"/>
  <c r="CS15"/>
  <c r="CV15"/>
  <c r="CY15"/>
  <c r="DB15"/>
  <c r="DE15"/>
  <c r="DH15"/>
  <c r="DI15"/>
  <c r="DJ15"/>
  <c r="DL15"/>
  <c r="DO15"/>
  <c r="DR15"/>
  <c r="DU15"/>
  <c r="DX15"/>
  <c r="EA15"/>
  <c r="ED15"/>
  <c r="EE15"/>
  <c r="D16"/>
  <c r="F16"/>
  <c r="G16"/>
  <c r="H16"/>
  <c r="I16"/>
  <c r="J16"/>
  <c r="K16"/>
  <c r="L16"/>
  <c r="M16"/>
  <c r="N16"/>
  <c r="O16"/>
  <c r="P16"/>
  <c r="Q16"/>
  <c r="R16"/>
  <c r="S16"/>
  <c r="T16"/>
  <c r="V16"/>
  <c r="X16"/>
  <c r="Y16"/>
  <c r="AA16"/>
  <c r="AC16"/>
  <c r="AD16"/>
  <c r="AF16"/>
  <c r="AH16"/>
  <c r="AI16"/>
  <c r="AK16"/>
  <c r="AM16"/>
  <c r="AN16"/>
  <c r="AP16"/>
  <c r="AR16"/>
  <c r="AS16"/>
  <c r="AU16"/>
  <c r="AX16"/>
  <c r="BA16"/>
  <c r="BD16"/>
  <c r="BG16"/>
  <c r="BJ16"/>
  <c r="BM16"/>
  <c r="BO16"/>
  <c r="BP16"/>
  <c r="BQ16"/>
  <c r="BR16"/>
  <c r="BS16"/>
  <c r="BU16"/>
  <c r="BX16"/>
  <c r="CA16"/>
  <c r="CD16"/>
  <c r="CG16"/>
  <c r="CJ16"/>
  <c r="CM16"/>
  <c r="CP16"/>
  <c r="CS16"/>
  <c r="CV16"/>
  <c r="CY16"/>
  <c r="DB16"/>
  <c r="DE16"/>
  <c r="DH16"/>
  <c r="DI16"/>
  <c r="DJ16"/>
  <c r="DL16"/>
  <c r="DO16"/>
  <c r="DR16"/>
  <c r="DU16"/>
  <c r="DX16"/>
  <c r="EA16"/>
  <c r="ED16"/>
  <c r="EE16"/>
  <c r="D17"/>
  <c r="F17"/>
  <c r="G17"/>
  <c r="H17"/>
  <c r="I17"/>
  <c r="J17"/>
  <c r="K17"/>
  <c r="L17"/>
  <c r="M17"/>
  <c r="N17"/>
  <c r="O17"/>
  <c r="P17"/>
  <c r="Q17"/>
  <c r="R17"/>
  <c r="S17"/>
  <c r="T17"/>
  <c r="V17"/>
  <c r="X17"/>
  <c r="Y17"/>
  <c r="AA17"/>
  <c r="AC17"/>
  <c r="AD17"/>
  <c r="AF17"/>
  <c r="AH17"/>
  <c r="AI17"/>
  <c r="AK17"/>
  <c r="AM17"/>
  <c r="AN17"/>
  <c r="AP17"/>
  <c r="AR17"/>
  <c r="AS17"/>
  <c r="AU17"/>
  <c r="AX17"/>
  <c r="BA17"/>
  <c r="BD17"/>
  <c r="BG17"/>
  <c r="BJ17"/>
  <c r="BM17"/>
  <c r="BO17"/>
  <c r="BP17"/>
  <c r="BQ17"/>
  <c r="BR17"/>
  <c r="BS17"/>
  <c r="BU17"/>
  <c r="BX17"/>
  <c r="CA17"/>
  <c r="CD17"/>
  <c r="CG17"/>
  <c r="CJ17"/>
  <c r="CM17"/>
  <c r="CP17"/>
  <c r="CS17"/>
  <c r="CV17"/>
  <c r="CY17"/>
  <c r="DB17"/>
  <c r="DE17"/>
  <c r="DH17"/>
  <c r="DI17"/>
  <c r="DJ17"/>
  <c r="DL17"/>
  <c r="DO17"/>
  <c r="DR17"/>
  <c r="DU17"/>
  <c r="DX17"/>
  <c r="EA17"/>
  <c r="ED17"/>
  <c r="EE17"/>
  <c r="D18"/>
  <c r="F18"/>
  <c r="G18"/>
  <c r="H18"/>
  <c r="I18"/>
  <c r="J18"/>
  <c r="K18"/>
  <c r="L18"/>
  <c r="M18"/>
  <c r="N18"/>
  <c r="O18"/>
  <c r="P18"/>
  <c r="Q18"/>
  <c r="R18"/>
  <c r="S18"/>
  <c r="T18"/>
  <c r="V18"/>
  <c r="X18"/>
  <c r="Y18"/>
  <c r="AA18"/>
  <c r="AC18"/>
  <c r="AD18"/>
  <c r="AF18"/>
  <c r="AH18"/>
  <c r="AI18"/>
  <c r="AK18"/>
  <c r="AM18"/>
  <c r="AN18"/>
  <c r="AP18"/>
  <c r="AR18"/>
  <c r="AS18"/>
  <c r="AU18"/>
  <c r="AX18"/>
  <c r="BA18"/>
  <c r="BD18"/>
  <c r="BG18"/>
  <c r="BJ18"/>
  <c r="BM18"/>
  <c r="BO18"/>
  <c r="BP18"/>
  <c r="BQ18"/>
  <c r="BR18"/>
  <c r="BS18"/>
  <c r="BU18"/>
  <c r="BX18"/>
  <c r="CA18"/>
  <c r="CD18"/>
  <c r="CG18"/>
  <c r="CJ18"/>
  <c r="CM18"/>
  <c r="CP18"/>
  <c r="CS18"/>
  <c r="CV18"/>
  <c r="CY18"/>
  <c r="DB18"/>
  <c r="DE18"/>
  <c r="DH18"/>
  <c r="DI18"/>
  <c r="DJ18"/>
  <c r="DL18"/>
  <c r="DO18"/>
  <c r="DR18"/>
  <c r="DU18"/>
  <c r="DX18"/>
  <c r="EA18"/>
  <c r="ED18"/>
  <c r="EE18"/>
  <c r="D19"/>
  <c r="F19"/>
  <c r="G19"/>
  <c r="H19"/>
  <c r="I19"/>
  <c r="J19"/>
  <c r="K19"/>
  <c r="L19"/>
  <c r="M19"/>
  <c r="N19"/>
  <c r="O19"/>
  <c r="P19"/>
  <c r="Q19"/>
  <c r="R19"/>
  <c r="S19"/>
  <c r="T19"/>
  <c r="V19"/>
  <c r="X19"/>
  <c r="Y19"/>
  <c r="AA19"/>
  <c r="AC19"/>
  <c r="AD19"/>
  <c r="AF19"/>
  <c r="AH19"/>
  <c r="AI19"/>
  <c r="AK19"/>
  <c r="AM19"/>
  <c r="AN19"/>
  <c r="AP19"/>
  <c r="AR19"/>
  <c r="AS19"/>
  <c r="AU19"/>
  <c r="AX19"/>
  <c r="BA19"/>
  <c r="BD19"/>
  <c r="BG19"/>
  <c r="BJ19"/>
  <c r="BM19"/>
  <c r="BO19"/>
  <c r="BP19"/>
  <c r="BQ19"/>
  <c r="BR19"/>
  <c r="BS19"/>
  <c r="BU19"/>
  <c r="BX19"/>
  <c r="CA19"/>
  <c r="CD19"/>
  <c r="CG19"/>
  <c r="CJ19"/>
  <c r="CM19"/>
  <c r="CP19"/>
  <c r="CS19"/>
  <c r="CV19"/>
  <c r="CY19"/>
  <c r="DB19"/>
  <c r="DE19"/>
  <c r="DH19"/>
  <c r="DI19"/>
  <c r="DJ19"/>
  <c r="DL19"/>
  <c r="DO19"/>
  <c r="DR19"/>
  <c r="DU19"/>
  <c r="DX19"/>
  <c r="EA19"/>
  <c r="ED19"/>
  <c r="EE19"/>
  <c r="D20"/>
  <c r="F20"/>
  <c r="G20"/>
  <c r="H20"/>
  <c r="I20"/>
  <c r="J20"/>
  <c r="K20"/>
  <c r="L20"/>
  <c r="M20"/>
  <c r="N20"/>
  <c r="O20"/>
  <c r="P20"/>
  <c r="Q20"/>
  <c r="R20"/>
  <c r="S20"/>
  <c r="T20"/>
  <c r="V20"/>
  <c r="X20"/>
  <c r="Y20"/>
  <c r="AA20"/>
  <c r="AC20"/>
  <c r="AD20"/>
  <c r="AF20"/>
  <c r="AH20"/>
  <c r="AI20"/>
  <c r="AK20"/>
  <c r="AM20"/>
  <c r="AN20"/>
  <c r="AP20"/>
  <c r="AR20"/>
  <c r="AS20"/>
  <c r="AU20"/>
  <c r="AX20"/>
  <c r="BA20"/>
  <c r="BD20"/>
  <c r="BG20"/>
  <c r="BJ20"/>
  <c r="BM20"/>
  <c r="BO20"/>
  <c r="BP20"/>
  <c r="BQ20"/>
  <c r="BR20"/>
  <c r="BS20"/>
  <c r="BU20"/>
  <c r="BX20"/>
  <c r="CA20"/>
  <c r="CD20"/>
  <c r="CG20"/>
  <c r="CJ20"/>
  <c r="CM20"/>
  <c r="CP20"/>
  <c r="CS20"/>
  <c r="CV20"/>
  <c r="CY20"/>
  <c r="DB20"/>
  <c r="DE20"/>
  <c r="DH20"/>
  <c r="DI20"/>
  <c r="DJ20"/>
  <c r="DL20"/>
  <c r="DO20"/>
  <c r="DR20"/>
  <c r="DU20"/>
  <c r="DX20"/>
  <c r="EA20"/>
  <c r="ED20"/>
  <c r="EE20"/>
  <c r="D21"/>
  <c r="F21"/>
  <c r="G21"/>
  <c r="H21"/>
  <c r="I21"/>
  <c r="J21"/>
  <c r="K21"/>
  <c r="L21"/>
  <c r="M21"/>
  <c r="N21"/>
  <c r="O21"/>
  <c r="P21"/>
  <c r="Q21"/>
  <c r="R21"/>
  <c r="S21"/>
  <c r="T21"/>
  <c r="V21"/>
  <c r="X21"/>
  <c r="Y21"/>
  <c r="AA21"/>
  <c r="AC21"/>
  <c r="AD21"/>
  <c r="AF21"/>
  <c r="AH21"/>
  <c r="AI21"/>
  <c r="AK21"/>
  <c r="AM21"/>
  <c r="AN21"/>
  <c r="AP21"/>
  <c r="AR21"/>
  <c r="AS21"/>
  <c r="AU21"/>
  <c r="AX21"/>
  <c r="BA21"/>
  <c r="BD21"/>
  <c r="BG21"/>
  <c r="BJ21"/>
  <c r="BM21"/>
  <c r="BO21"/>
  <c r="BP21"/>
  <c r="BQ21"/>
  <c r="BR21"/>
  <c r="BS21"/>
  <c r="BU21"/>
  <c r="BX21"/>
  <c r="CA21"/>
  <c r="CD21"/>
  <c r="CG21"/>
  <c r="CJ21"/>
  <c r="CM21"/>
  <c r="CP21"/>
  <c r="CS21"/>
  <c r="CV21"/>
  <c r="CY21"/>
  <c r="DB21"/>
  <c r="DE21"/>
  <c r="DH21"/>
  <c r="DI21"/>
  <c r="DJ21"/>
  <c r="DL21"/>
  <c r="DO21"/>
  <c r="DR21"/>
  <c r="DU21"/>
  <c r="DX21"/>
  <c r="EA21"/>
  <c r="ED21"/>
  <c r="EE21"/>
  <c r="D22"/>
  <c r="F22"/>
  <c r="G22"/>
  <c r="H22"/>
  <c r="I22"/>
  <c r="J22"/>
  <c r="K22"/>
  <c r="L22"/>
  <c r="M22"/>
  <c r="N22"/>
  <c r="O22"/>
  <c r="P22"/>
  <c r="Q22"/>
  <c r="R22"/>
  <c r="S22"/>
  <c r="T22"/>
  <c r="V22"/>
  <c r="X22"/>
  <c r="Y22"/>
  <c r="AA22"/>
  <c r="AC22"/>
  <c r="AD22"/>
  <c r="AF22"/>
  <c r="AH22"/>
  <c r="AI22"/>
  <c r="AK22"/>
  <c r="AM22"/>
  <c r="AN22"/>
  <c r="AP22"/>
  <c r="AR22"/>
  <c r="AS22"/>
  <c r="AU22"/>
  <c r="AX22"/>
  <c r="BA22"/>
  <c r="BD22"/>
  <c r="BG22"/>
  <c r="BJ22"/>
  <c r="BM22"/>
  <c r="BO22"/>
  <c r="BP22"/>
  <c r="BQ22"/>
  <c r="BR22"/>
  <c r="BS22"/>
  <c r="BU22"/>
  <c r="BX22"/>
  <c r="CA22"/>
  <c r="CD22"/>
  <c r="CG22"/>
  <c r="CJ22"/>
  <c r="CM22"/>
  <c r="CP22"/>
  <c r="CS22"/>
  <c r="CV22"/>
  <c r="CY22"/>
  <c r="DB22"/>
  <c r="DE22"/>
  <c r="DH22"/>
  <c r="DI22"/>
  <c r="DJ22"/>
  <c r="DL22"/>
  <c r="DO22"/>
  <c r="DR22"/>
  <c r="DU22"/>
  <c r="DX22"/>
  <c r="EA22"/>
  <c r="ED22"/>
  <c r="EE22"/>
  <c r="D23"/>
  <c r="F23"/>
  <c r="G23"/>
  <c r="H23"/>
  <c r="I23"/>
  <c r="J23"/>
  <c r="K23"/>
  <c r="L23"/>
  <c r="M23"/>
  <c r="N23"/>
  <c r="O23"/>
  <c r="P23"/>
  <c r="Q23"/>
  <c r="R23"/>
  <c r="S23"/>
  <c r="T23"/>
  <c r="V23"/>
  <c r="X23"/>
  <c r="Y23"/>
  <c r="AA23"/>
  <c r="AC23"/>
  <c r="AD23"/>
  <c r="AF23"/>
  <c r="AH23"/>
  <c r="AI23"/>
  <c r="AK23"/>
  <c r="AM23"/>
  <c r="AN23"/>
  <c r="AP23"/>
  <c r="AR23"/>
  <c r="AS23"/>
  <c r="AU23"/>
  <c r="AX23"/>
  <c r="BA23"/>
  <c r="BD23"/>
  <c r="BG23"/>
  <c r="BJ23"/>
  <c r="BM23"/>
  <c r="BO23"/>
  <c r="BP23"/>
  <c r="BQ23"/>
  <c r="BR23"/>
  <c r="BS23"/>
  <c r="BU23"/>
  <c r="BX23"/>
  <c r="CA23"/>
  <c r="CD23"/>
  <c r="CG23"/>
  <c r="CJ23"/>
  <c r="CM23"/>
  <c r="CP23"/>
  <c r="CS23"/>
  <c r="CV23"/>
  <c r="CY23"/>
  <c r="DB23"/>
  <c r="DE23"/>
  <c r="DH23"/>
  <c r="DI23"/>
  <c r="DJ23"/>
  <c r="DL23"/>
  <c r="DO23"/>
  <c r="DR23"/>
  <c r="DU23"/>
  <c r="DX23"/>
  <c r="EA23"/>
  <c r="ED23"/>
  <c r="EE23"/>
  <c r="D24"/>
  <c r="F24"/>
  <c r="G24"/>
  <c r="H24"/>
  <c r="I24"/>
  <c r="J24"/>
  <c r="K24"/>
  <c r="L24"/>
  <c r="M24"/>
  <c r="N24"/>
  <c r="O24"/>
  <c r="P24"/>
  <c r="Q24"/>
  <c r="R24"/>
  <c r="S24"/>
  <c r="T24"/>
  <c r="V24"/>
  <c r="X24"/>
  <c r="Y24"/>
  <c r="AA24"/>
  <c r="AC24"/>
  <c r="AD24"/>
  <c r="AF24"/>
  <c r="AH24"/>
  <c r="AI24"/>
  <c r="AK24"/>
  <c r="AM24"/>
  <c r="AN24"/>
  <c r="AP24"/>
  <c r="AR24"/>
  <c r="AS24"/>
  <c r="AU24"/>
  <c r="AX24"/>
  <c r="BA24"/>
  <c r="BD24"/>
  <c r="BG24"/>
  <c r="BJ24"/>
  <c r="BM24"/>
  <c r="BO24"/>
  <c r="BP24"/>
  <c r="BQ24"/>
  <c r="BR24"/>
  <c r="BS24"/>
  <c r="BU24"/>
  <c r="BX24"/>
  <c r="CA24"/>
  <c r="CD24"/>
  <c r="CG24"/>
  <c r="CJ24"/>
  <c r="CM24"/>
  <c r="CP24"/>
  <c r="CS24"/>
  <c r="CV24"/>
  <c r="CY24"/>
  <c r="DB24"/>
  <c r="DE24"/>
  <c r="DH24"/>
  <c r="DI24"/>
  <c r="DJ24"/>
  <c r="DL24"/>
  <c r="DO24"/>
  <c r="DR24"/>
  <c r="DU24"/>
  <c r="DX24"/>
  <c r="EA24"/>
  <c r="ED24"/>
  <c r="EE24"/>
  <c r="F25"/>
  <c r="G25"/>
  <c r="H25"/>
  <c r="I25"/>
  <c r="J25"/>
  <c r="K25"/>
  <c r="L25"/>
  <c r="M25"/>
  <c r="N25"/>
  <c r="O25"/>
  <c r="P25"/>
  <c r="Q25"/>
  <c r="R25"/>
  <c r="S25"/>
  <c r="T25"/>
  <c r="V25"/>
  <c r="X25"/>
  <c r="Y25"/>
  <c r="AA25"/>
  <c r="AC25"/>
  <c r="AD25"/>
  <c r="AF25"/>
  <c r="AH25"/>
  <c r="AI25"/>
  <c r="AK25"/>
  <c r="AM25"/>
  <c r="AN25"/>
  <c r="AP25"/>
  <c r="AR25"/>
  <c r="AS25"/>
  <c r="AU25"/>
  <c r="AX25"/>
  <c r="BA25"/>
  <c r="BD25"/>
  <c r="BG25"/>
  <c r="BJ25"/>
  <c r="BM25"/>
  <c r="BO25"/>
  <c r="BP25"/>
  <c r="BQ25"/>
  <c r="BR25"/>
  <c r="BS25"/>
  <c r="BU25"/>
  <c r="BX25"/>
  <c r="CA25"/>
  <c r="CD25"/>
  <c r="CG25"/>
  <c r="CJ25"/>
  <c r="CM25"/>
  <c r="CP25"/>
  <c r="CS25"/>
  <c r="CV25"/>
  <c r="CY25"/>
  <c r="DB25"/>
  <c r="DE25"/>
  <c r="DH25"/>
  <c r="DI25"/>
  <c r="DJ25"/>
  <c r="DL25"/>
  <c r="DO25"/>
  <c r="DR25"/>
  <c r="DU25"/>
  <c r="DX25"/>
  <c r="EA25"/>
  <c r="ED25"/>
  <c r="EE25"/>
  <c r="F26"/>
  <c r="G26"/>
  <c r="H26"/>
  <c r="I26"/>
  <c r="J26"/>
  <c r="K26"/>
  <c r="L26"/>
  <c r="M26"/>
  <c r="N26"/>
  <c r="O26"/>
  <c r="P26"/>
  <c r="Q26"/>
  <c r="R26"/>
  <c r="S26"/>
  <c r="T26"/>
  <c r="V26"/>
  <c r="X26"/>
  <c r="Y26"/>
  <c r="AA26"/>
  <c r="AC26"/>
  <c r="AD26"/>
  <c r="AF26"/>
  <c r="AH26"/>
  <c r="AI26"/>
  <c r="AK26"/>
  <c r="AM26"/>
  <c r="AN26"/>
  <c r="AP26"/>
  <c r="AR26"/>
  <c r="AS26"/>
  <c r="AU26"/>
  <c r="AX26"/>
  <c r="BA26"/>
  <c r="BD26"/>
  <c r="BG26"/>
  <c r="BJ26"/>
  <c r="BM26"/>
  <c r="BO26"/>
  <c r="BP26"/>
  <c r="BQ26"/>
  <c r="BR26"/>
  <c r="BS26"/>
  <c r="BU26"/>
  <c r="BX26"/>
  <c r="CA26"/>
  <c r="CD26"/>
  <c r="CG26"/>
  <c r="CJ26"/>
  <c r="CM26"/>
  <c r="CP26"/>
  <c r="CS26"/>
  <c r="CV26"/>
  <c r="CY26"/>
  <c r="DB26"/>
  <c r="DE26"/>
  <c r="DH26"/>
  <c r="DI26"/>
  <c r="DJ26"/>
  <c r="DL26"/>
  <c r="DO26"/>
  <c r="DR26"/>
  <c r="DU26"/>
  <c r="DX26"/>
  <c r="EA26"/>
  <c r="ED26"/>
  <c r="EE26"/>
  <c r="F27"/>
  <c r="G27"/>
  <c r="H27"/>
  <c r="I27"/>
  <c r="J27"/>
  <c r="K27"/>
  <c r="L27"/>
  <c r="M27"/>
  <c r="N27"/>
  <c r="O27"/>
  <c r="P27"/>
  <c r="Q27"/>
  <c r="R27"/>
  <c r="S27"/>
  <c r="T27"/>
  <c r="V27"/>
  <c r="X27"/>
  <c r="Y27"/>
  <c r="AA27"/>
  <c r="AC27"/>
  <c r="AD27"/>
  <c r="AF27"/>
  <c r="AH27"/>
  <c r="AI27"/>
  <c r="AK27"/>
  <c r="AM27"/>
  <c r="AN27"/>
  <c r="AP27"/>
  <c r="AR27"/>
  <c r="AS27"/>
  <c r="AU27"/>
  <c r="AX27"/>
  <c r="BA27"/>
  <c r="BD27"/>
  <c r="BG27"/>
  <c r="BJ27"/>
  <c r="BM27"/>
  <c r="BO27"/>
  <c r="BP27"/>
  <c r="BQ27"/>
  <c r="BR27"/>
  <c r="BS27"/>
  <c r="BU27"/>
  <c r="BX27"/>
  <c r="CA27"/>
  <c r="CD27"/>
  <c r="CG27"/>
  <c r="CJ27"/>
  <c r="CM27"/>
  <c r="CP27"/>
  <c r="CS27"/>
  <c r="CV27"/>
  <c r="CY27"/>
  <c r="DB27"/>
  <c r="DE27"/>
  <c r="DH27"/>
  <c r="DI27"/>
  <c r="DJ27"/>
  <c r="DL27"/>
  <c r="DO27"/>
  <c r="DR27"/>
  <c r="DU27"/>
  <c r="DX27"/>
  <c r="EA27"/>
  <c r="ED27"/>
  <c r="EE27"/>
  <c r="F28"/>
  <c r="G28"/>
  <c r="H28"/>
  <c r="I28"/>
  <c r="J28"/>
  <c r="K28"/>
  <c r="L28"/>
  <c r="M28"/>
  <c r="N28"/>
  <c r="O28"/>
  <c r="P28"/>
  <c r="Q28"/>
  <c r="R28"/>
  <c r="S28"/>
  <c r="T28"/>
  <c r="V28"/>
  <c r="X28"/>
  <c r="Y28"/>
  <c r="AA28"/>
  <c r="AC28"/>
  <c r="AD28"/>
  <c r="AF28"/>
  <c r="AH28"/>
  <c r="AI28"/>
  <c r="AK28"/>
  <c r="AM28"/>
  <c r="AN28"/>
  <c r="AP28"/>
  <c r="AR28"/>
  <c r="AS28"/>
  <c r="AU28"/>
  <c r="AX28"/>
  <c r="BA28"/>
  <c r="BD28"/>
  <c r="BG28"/>
  <c r="BJ28"/>
  <c r="BM28"/>
  <c r="BO28"/>
  <c r="BP28"/>
  <c r="BQ28"/>
  <c r="BR28"/>
  <c r="BS28"/>
  <c r="BU28"/>
  <c r="BX28"/>
  <c r="CA28"/>
  <c r="CD28"/>
  <c r="CG28"/>
  <c r="CJ28"/>
  <c r="CM28"/>
  <c r="CP28"/>
  <c r="CS28"/>
  <c r="CV28"/>
  <c r="CY28"/>
  <c r="DB28"/>
  <c r="DE28"/>
  <c r="DH28"/>
  <c r="DI28"/>
  <c r="DJ28"/>
  <c r="DL28"/>
  <c r="DO28"/>
  <c r="DR28"/>
  <c r="DU28"/>
  <c r="DX28"/>
  <c r="EA28"/>
  <c r="ED28"/>
  <c r="EE28"/>
  <c r="F29"/>
  <c r="G29"/>
  <c r="H29"/>
  <c r="I29"/>
  <c r="J29"/>
  <c r="K29"/>
  <c r="L29"/>
  <c r="M29"/>
  <c r="N29"/>
  <c r="O29"/>
  <c r="P29"/>
  <c r="Q29"/>
  <c r="R29"/>
  <c r="S29"/>
  <c r="T29"/>
  <c r="V29"/>
  <c r="X29"/>
  <c r="Y29"/>
  <c r="AA29"/>
  <c r="AC29"/>
  <c r="AD29"/>
  <c r="AF29"/>
  <c r="AH29"/>
  <c r="AI29"/>
  <c r="AK29"/>
  <c r="AM29"/>
  <c r="AN29"/>
  <c r="AP29"/>
  <c r="AR29"/>
  <c r="AS29"/>
  <c r="AU29"/>
  <c r="AX29"/>
  <c r="BA29"/>
  <c r="BD29"/>
  <c r="BG29"/>
  <c r="BJ29"/>
  <c r="BM29"/>
  <c r="BO29"/>
  <c r="BP29"/>
  <c r="BQ29"/>
  <c r="BR29"/>
  <c r="BS29"/>
  <c r="BU29"/>
  <c r="BX29"/>
  <c r="CA29"/>
  <c r="CD29"/>
  <c r="CG29"/>
  <c r="CJ29"/>
  <c r="CM29"/>
  <c r="CP29"/>
  <c r="CS29"/>
  <c r="CV29"/>
  <c r="CY29"/>
  <c r="DB29"/>
  <c r="DE29"/>
  <c r="DH29"/>
  <c r="DI29"/>
  <c r="DJ29"/>
  <c r="DL29"/>
  <c r="DO29"/>
  <c r="DR29"/>
  <c r="DU29"/>
  <c r="DX29"/>
  <c r="EA29"/>
  <c r="ED29"/>
  <c r="EE29"/>
  <c r="F30"/>
  <c r="G30"/>
  <c r="H30"/>
  <c r="I30"/>
  <c r="J30"/>
  <c r="K30"/>
  <c r="L30"/>
  <c r="M30"/>
  <c r="N30"/>
  <c r="O30"/>
  <c r="P30"/>
  <c r="Q30"/>
  <c r="R30"/>
  <c r="S30"/>
  <c r="T30"/>
  <c r="V30"/>
  <c r="X30"/>
  <c r="Y30"/>
  <c r="AA30"/>
  <c r="AC30"/>
  <c r="AD30"/>
  <c r="AF30"/>
  <c r="AH30"/>
  <c r="AI30"/>
  <c r="AK30"/>
  <c r="AM30"/>
  <c r="AN30"/>
  <c r="AP30"/>
  <c r="AR30"/>
  <c r="AS30"/>
  <c r="AU30"/>
  <c r="AX30"/>
  <c r="BA30"/>
  <c r="BD30"/>
  <c r="BG30"/>
  <c r="BJ30"/>
  <c r="BM30"/>
  <c r="BO30"/>
  <c r="BP30"/>
  <c r="BQ30"/>
  <c r="BR30"/>
  <c r="BS30"/>
  <c r="BU30"/>
  <c r="BX30"/>
  <c r="CA30"/>
  <c r="CD30"/>
  <c r="CG30"/>
  <c r="CJ30"/>
  <c r="CM30"/>
  <c r="CP30"/>
  <c r="CS30"/>
  <c r="CV30"/>
  <c r="CY30"/>
  <c r="DB30"/>
  <c r="DE30"/>
  <c r="DH30"/>
  <c r="DI30"/>
  <c r="DJ30"/>
  <c r="DL30"/>
  <c r="DO30"/>
  <c r="DR30"/>
  <c r="DU30"/>
  <c r="DX30"/>
  <c r="EA30"/>
  <c r="ED30"/>
  <c r="EE30"/>
  <c r="F31"/>
  <c r="G31"/>
  <c r="H31"/>
  <c r="I31"/>
  <c r="J31"/>
  <c r="K31"/>
  <c r="L31"/>
  <c r="M31"/>
  <c r="N31"/>
  <c r="O31"/>
  <c r="P31"/>
  <c r="Q31"/>
  <c r="R31"/>
  <c r="S31"/>
  <c r="T31"/>
  <c r="V31"/>
  <c r="X31"/>
  <c r="Y31"/>
  <c r="AA31"/>
  <c r="AC31"/>
  <c r="AD31"/>
  <c r="AF31"/>
  <c r="AH31"/>
  <c r="AI31"/>
  <c r="AK31"/>
  <c r="AM31"/>
  <c r="AN31"/>
  <c r="AP31"/>
  <c r="AR31"/>
  <c r="AS31"/>
  <c r="AU31"/>
  <c r="AX31"/>
  <c r="BA31"/>
  <c r="BD31"/>
  <c r="BG31"/>
  <c r="BJ31"/>
  <c r="BM31"/>
  <c r="BO31"/>
  <c r="BP31"/>
  <c r="BQ31"/>
  <c r="BR31"/>
  <c r="BS31"/>
  <c r="BU31"/>
  <c r="BX31"/>
  <c r="CA31"/>
  <c r="CD31"/>
  <c r="CG31"/>
  <c r="CJ31"/>
  <c r="CM31"/>
  <c r="CP31"/>
  <c r="CS31"/>
  <c r="CV31"/>
  <c r="CY31"/>
  <c r="DB31"/>
  <c r="DE31"/>
  <c r="DH31"/>
  <c r="DI31"/>
  <c r="DJ31"/>
  <c r="DL31"/>
  <c r="DO31"/>
  <c r="DR31"/>
  <c r="DU31"/>
  <c r="DX31"/>
  <c r="EA31"/>
  <c r="ED31"/>
  <c r="EE31"/>
  <c r="F32"/>
  <c r="G32"/>
  <c r="H32"/>
  <c r="I32"/>
  <c r="J32"/>
  <c r="K32"/>
  <c r="L32"/>
  <c r="M32"/>
  <c r="N32"/>
  <c r="O32"/>
  <c r="P32"/>
  <c r="Q32"/>
  <c r="R32"/>
  <c r="S32"/>
  <c r="T32"/>
  <c r="V32"/>
  <c r="X32"/>
  <c r="Y32"/>
  <c r="AA32"/>
  <c r="AC32"/>
  <c r="AD32"/>
  <c r="AF32"/>
  <c r="AH32"/>
  <c r="AI32"/>
  <c r="AK32"/>
  <c r="AM32"/>
  <c r="AN32"/>
  <c r="AP32"/>
  <c r="AR32"/>
  <c r="AS32"/>
  <c r="AU32"/>
  <c r="AX32"/>
  <c r="BA32"/>
  <c r="BD32"/>
  <c r="BG32"/>
  <c r="BJ32"/>
  <c r="BM32"/>
  <c r="BO32"/>
  <c r="BP32"/>
  <c r="BQ32"/>
  <c r="BR32"/>
  <c r="BS32"/>
  <c r="BU32"/>
  <c r="BX32"/>
  <c r="CA32"/>
  <c r="CD32"/>
  <c r="CG32"/>
  <c r="CJ32"/>
  <c r="CM32"/>
  <c r="CP32"/>
  <c r="CS32"/>
  <c r="CV32"/>
  <c r="CY32"/>
  <c r="DB32"/>
  <c r="DE32"/>
  <c r="DH32"/>
  <c r="DI32"/>
  <c r="DJ32"/>
  <c r="DL32"/>
  <c r="DO32"/>
  <c r="DR32"/>
  <c r="DU32"/>
  <c r="DX32"/>
  <c r="EA32"/>
  <c r="ED32"/>
  <c r="EE32"/>
  <c r="F33"/>
  <c r="G33"/>
  <c r="H33"/>
  <c r="I33"/>
  <c r="J33"/>
  <c r="K33"/>
  <c r="L33"/>
  <c r="M33"/>
  <c r="N33"/>
  <c r="O33"/>
  <c r="P33"/>
  <c r="Q33"/>
  <c r="R33"/>
  <c r="S33"/>
  <c r="T33"/>
  <c r="V33"/>
  <c r="X33"/>
  <c r="Y33"/>
  <c r="AA33"/>
  <c r="AC33"/>
  <c r="AD33"/>
  <c r="AF33"/>
  <c r="AH33"/>
  <c r="AI33"/>
  <c r="AK33"/>
  <c r="AM33"/>
  <c r="AN33"/>
  <c r="AP33"/>
  <c r="AR33"/>
  <c r="AS33"/>
  <c r="AU33"/>
  <c r="AX33"/>
  <c r="BA33"/>
  <c r="BD33"/>
  <c r="BG33"/>
  <c r="BJ33"/>
  <c r="BM33"/>
  <c r="BO33"/>
  <c r="BP33"/>
  <c r="BQ33"/>
  <c r="BR33"/>
  <c r="BS33"/>
  <c r="BU33"/>
  <c r="BX33"/>
  <c r="CA33"/>
  <c r="CD33"/>
  <c r="CG33"/>
  <c r="CJ33"/>
  <c r="CM33"/>
  <c r="CP33"/>
  <c r="CS33"/>
  <c r="CV33"/>
  <c r="CY33"/>
  <c r="DB33"/>
  <c r="DE33"/>
  <c r="DH33"/>
  <c r="DI33"/>
  <c r="DJ33"/>
  <c r="DL33"/>
  <c r="DO33"/>
  <c r="DR33"/>
  <c r="DU33"/>
  <c r="DX33"/>
  <c r="EA33"/>
  <c r="ED33"/>
  <c r="EE33"/>
  <c r="F34"/>
  <c r="G34"/>
  <c r="H34"/>
  <c r="I34"/>
  <c r="J34"/>
  <c r="K34"/>
  <c r="L34"/>
  <c r="M34"/>
  <c r="N34"/>
  <c r="O34"/>
  <c r="P34"/>
  <c r="Q34"/>
  <c r="R34"/>
  <c r="S34"/>
  <c r="T34"/>
  <c r="V34"/>
  <c r="X34"/>
  <c r="Y34"/>
  <c r="AA34"/>
  <c r="AC34"/>
  <c r="AD34"/>
  <c r="AF34"/>
  <c r="AH34"/>
  <c r="AI34"/>
  <c r="AK34"/>
  <c r="AM34"/>
  <c r="AN34"/>
  <c r="AP34"/>
  <c r="AR34"/>
  <c r="AS34"/>
  <c r="AU34"/>
  <c r="AX34"/>
  <c r="BA34"/>
  <c r="BD34"/>
  <c r="BG34"/>
  <c r="BJ34"/>
  <c r="BM34"/>
  <c r="BO34"/>
  <c r="BP34"/>
  <c r="BQ34"/>
  <c r="BR34"/>
  <c r="BS34"/>
  <c r="BU34"/>
  <c r="BX34"/>
  <c r="CA34"/>
  <c r="CD34"/>
  <c r="CG34"/>
  <c r="CJ34"/>
  <c r="CM34"/>
  <c r="CP34"/>
  <c r="CS34"/>
  <c r="CV34"/>
  <c r="CY34"/>
  <c r="DB34"/>
  <c r="DE34"/>
  <c r="DH34"/>
  <c r="DI34"/>
  <c r="DJ34"/>
  <c r="DL34"/>
  <c r="DO34"/>
  <c r="DR34"/>
  <c r="DU34"/>
  <c r="DX34"/>
  <c r="EA34"/>
  <c r="ED34"/>
  <c r="EE34"/>
  <c r="F35"/>
  <c r="G35"/>
  <c r="H35"/>
  <c r="I35"/>
  <c r="J35"/>
  <c r="K35"/>
  <c r="L35"/>
  <c r="M35"/>
  <c r="N35"/>
  <c r="O35"/>
  <c r="P35"/>
  <c r="Q35"/>
  <c r="R35"/>
  <c r="S35"/>
  <c r="T35"/>
  <c r="V35"/>
  <c r="X35"/>
  <c r="Y35"/>
  <c r="AA35"/>
  <c r="AC35"/>
  <c r="AD35"/>
  <c r="AF35"/>
  <c r="AH35"/>
  <c r="AI35"/>
  <c r="AK35"/>
  <c r="AM35"/>
  <c r="AN35"/>
  <c r="AP35"/>
  <c r="AR35"/>
  <c r="AS35"/>
  <c r="AU35"/>
  <c r="AX35"/>
  <c r="BA35"/>
  <c r="BD35"/>
  <c r="BG35"/>
  <c r="BJ35"/>
  <c r="BM35"/>
  <c r="BO35"/>
  <c r="BP35"/>
  <c r="BQ35"/>
  <c r="BR35"/>
  <c r="BS35"/>
  <c r="BU35"/>
  <c r="BX35"/>
  <c r="CA35"/>
  <c r="CD35"/>
  <c r="CG35"/>
  <c r="CJ35"/>
  <c r="CM35"/>
  <c r="CP35"/>
  <c r="CS35"/>
  <c r="CV35"/>
  <c r="CY35"/>
  <c r="DB35"/>
  <c r="DE35"/>
  <c r="DH35"/>
  <c r="DI35"/>
  <c r="DJ35"/>
  <c r="DL35"/>
  <c r="DO35"/>
  <c r="DR35"/>
  <c r="DU35"/>
  <c r="DX35"/>
  <c r="EA35"/>
  <c r="ED35"/>
  <c r="EE35"/>
  <c r="F36"/>
  <c r="G36"/>
  <c r="H36"/>
  <c r="I36"/>
  <c r="J36"/>
  <c r="K36"/>
  <c r="L36"/>
  <c r="M36"/>
  <c r="N36"/>
  <c r="O36"/>
  <c r="P36"/>
  <c r="Q36"/>
  <c r="R36"/>
  <c r="S36"/>
  <c r="T36"/>
  <c r="V36"/>
  <c r="X36"/>
  <c r="Y36"/>
  <c r="AA36"/>
  <c r="AC36"/>
  <c r="AD36"/>
  <c r="AF36"/>
  <c r="AH36"/>
  <c r="AI36"/>
  <c r="AK36"/>
  <c r="AM36"/>
  <c r="AN36"/>
  <c r="AP36"/>
  <c r="AR36"/>
  <c r="AS36"/>
  <c r="AU36"/>
  <c r="AX36"/>
  <c r="BA36"/>
  <c r="BD36"/>
  <c r="BG36"/>
  <c r="BJ36"/>
  <c r="BM36"/>
  <c r="BO36"/>
  <c r="BP36"/>
  <c r="BQ36"/>
  <c r="BR36"/>
  <c r="BS36"/>
  <c r="BU36"/>
  <c r="BX36"/>
  <c r="CA36"/>
  <c r="CD36"/>
  <c r="CG36"/>
  <c r="CJ36"/>
  <c r="CM36"/>
  <c r="CP36"/>
  <c r="CS36"/>
  <c r="CV36"/>
  <c r="CY36"/>
  <c r="DB36"/>
  <c r="DE36"/>
  <c r="DH36"/>
  <c r="DI36"/>
  <c r="DJ36"/>
  <c r="DL36"/>
  <c r="DO36"/>
  <c r="DR36"/>
  <c r="DU36"/>
  <c r="DX36"/>
  <c r="EA36"/>
  <c r="ED36"/>
  <c r="EE36"/>
  <c r="F37"/>
  <c r="G37"/>
  <c r="H37"/>
  <c r="I37"/>
  <c r="J37"/>
  <c r="K37"/>
  <c r="L37"/>
  <c r="M37"/>
  <c r="N37"/>
  <c r="O37"/>
  <c r="P37"/>
  <c r="Q37"/>
  <c r="R37"/>
  <c r="S37"/>
  <c r="T37"/>
  <c r="V37"/>
  <c r="X37"/>
  <c r="Y37"/>
  <c r="AA37"/>
  <c r="AC37"/>
  <c r="AD37"/>
  <c r="AF37"/>
  <c r="AH37"/>
  <c r="AI37"/>
  <c r="AK37"/>
  <c r="AM37"/>
  <c r="AN37"/>
  <c r="AP37"/>
  <c r="AR37"/>
  <c r="AS37"/>
  <c r="AU37"/>
  <c r="AX37"/>
  <c r="BA37"/>
  <c r="BD37"/>
  <c r="BG37"/>
  <c r="BJ37"/>
  <c r="BM37"/>
  <c r="BO37"/>
  <c r="BP37"/>
  <c r="BQ37"/>
  <c r="BR37"/>
  <c r="BS37"/>
  <c r="BU37"/>
  <c r="BX37"/>
  <c r="CA37"/>
  <c r="CD37"/>
  <c r="CG37"/>
  <c r="CJ37"/>
  <c r="CM37"/>
  <c r="CP37"/>
  <c r="CS37"/>
  <c r="CV37"/>
  <c r="CY37"/>
  <c r="DB37"/>
  <c r="DE37"/>
  <c r="DH37"/>
  <c r="DI37"/>
  <c r="DJ37"/>
  <c r="DL37"/>
  <c r="DO37"/>
  <c r="DR37"/>
  <c r="DU37"/>
  <c r="DX37"/>
  <c r="EA37"/>
  <c r="ED37"/>
  <c r="EE37"/>
  <c r="F38"/>
  <c r="G38"/>
  <c r="H38"/>
  <c r="I38"/>
  <c r="J38"/>
  <c r="K38"/>
  <c r="L38"/>
  <c r="M38"/>
  <c r="N38"/>
  <c r="O38"/>
  <c r="P38"/>
  <c r="Q38"/>
  <c r="R38"/>
  <c r="S38"/>
  <c r="T38"/>
  <c r="V38"/>
  <c r="X38"/>
  <c r="Y38"/>
  <c r="AA38"/>
  <c r="AC38"/>
  <c r="AD38"/>
  <c r="AF38"/>
  <c r="AH38"/>
  <c r="AI38"/>
  <c r="AK38"/>
  <c r="AM38"/>
  <c r="AN38"/>
  <c r="AP38"/>
  <c r="AR38"/>
  <c r="AS38"/>
  <c r="AU38"/>
  <c r="AX38"/>
  <c r="BA38"/>
  <c r="BD38"/>
  <c r="BG38"/>
  <c r="BJ38"/>
  <c r="BM38"/>
  <c r="BO38"/>
  <c r="BP38"/>
  <c r="BQ38"/>
  <c r="BR38"/>
  <c r="BS38"/>
  <c r="BU38"/>
  <c r="BX38"/>
  <c r="CA38"/>
  <c r="CD38"/>
  <c r="CG38"/>
  <c r="CJ38"/>
  <c r="CM38"/>
  <c r="CP38"/>
  <c r="CS38"/>
  <c r="CV38"/>
  <c r="CY38"/>
  <c r="DB38"/>
  <c r="DE38"/>
  <c r="DH38"/>
  <c r="DI38"/>
  <c r="DJ38"/>
  <c r="DL38"/>
  <c r="DO38"/>
  <c r="DR38"/>
  <c r="DU38"/>
  <c r="DX38"/>
  <c r="EA38"/>
  <c r="ED38"/>
  <c r="EE38"/>
  <c r="F39"/>
  <c r="G39"/>
  <c r="H39"/>
  <c r="I39"/>
  <c r="J39"/>
  <c r="K39"/>
  <c r="L39"/>
  <c r="M39"/>
  <c r="N39"/>
  <c r="O39"/>
  <c r="P39"/>
  <c r="Q39"/>
  <c r="R39"/>
  <c r="S39"/>
  <c r="T39"/>
  <c r="V39"/>
  <c r="X39"/>
  <c r="Y39"/>
  <c r="AA39"/>
  <c r="AC39"/>
  <c r="AD39"/>
  <c r="AF39"/>
  <c r="AH39"/>
  <c r="AI39"/>
  <c r="AK39"/>
  <c r="AM39"/>
  <c r="AN39"/>
  <c r="AP39"/>
  <c r="AR39"/>
  <c r="AS39"/>
  <c r="AU39"/>
  <c r="AX39"/>
  <c r="BA39"/>
  <c r="BD39"/>
  <c r="BG39"/>
  <c r="BJ39"/>
  <c r="BM39"/>
  <c r="BO39"/>
  <c r="BP39"/>
  <c r="BQ39"/>
  <c r="BR39"/>
  <c r="BS39"/>
  <c r="BU39"/>
  <c r="BX39"/>
  <c r="CA39"/>
  <c r="CD39"/>
  <c r="CG39"/>
  <c r="CJ39"/>
  <c r="CM39"/>
  <c r="CP39"/>
  <c r="CS39"/>
  <c r="CV39"/>
  <c r="CY39"/>
  <c r="DB39"/>
  <c r="DE39"/>
  <c r="DH39"/>
  <c r="DI39"/>
  <c r="DJ39"/>
  <c r="DL39"/>
  <c r="DO39"/>
  <c r="DR39"/>
  <c r="DU39"/>
  <c r="DX39"/>
  <c r="EA39"/>
  <c r="ED39"/>
  <c r="EE39"/>
  <c r="F40"/>
  <c r="G40"/>
  <c r="H40"/>
  <c r="I40"/>
  <c r="J40"/>
  <c r="K40"/>
  <c r="L40"/>
  <c r="M40"/>
  <c r="N40"/>
  <c r="O40"/>
  <c r="P40"/>
  <c r="Q40"/>
  <c r="R40"/>
  <c r="S40"/>
  <c r="T40"/>
  <c r="V40"/>
  <c r="X40"/>
  <c r="Y40"/>
  <c r="AA40"/>
  <c r="AC40"/>
  <c r="AD40"/>
  <c r="AF40"/>
  <c r="AH40"/>
  <c r="AI40"/>
  <c r="AK40"/>
  <c r="AM40"/>
  <c r="AN40"/>
  <c r="AP40"/>
  <c r="AR40"/>
  <c r="AS40"/>
  <c r="AU40"/>
  <c r="AX40"/>
  <c r="BA40"/>
  <c r="BD40"/>
  <c r="BG40"/>
  <c r="BJ40"/>
  <c r="BM40"/>
  <c r="BO40"/>
  <c r="BP40"/>
  <c r="BQ40"/>
  <c r="BR40"/>
  <c r="BS40"/>
  <c r="BU40"/>
  <c r="BX40"/>
  <c r="CA40"/>
  <c r="CD40"/>
  <c r="CG40"/>
  <c r="CJ40"/>
  <c r="CM40"/>
  <c r="CP40"/>
  <c r="CS40"/>
  <c r="CV40"/>
  <c r="CY40"/>
  <c r="DB40"/>
  <c r="DE40"/>
  <c r="DH40"/>
  <c r="DI40"/>
  <c r="DJ40"/>
  <c r="DL40"/>
  <c r="DO40"/>
  <c r="DR40"/>
  <c r="DU40"/>
  <c r="DX40"/>
  <c r="EA40"/>
  <c r="ED40"/>
  <c r="EE40"/>
  <c r="F41"/>
  <c r="G41"/>
  <c r="H41"/>
  <c r="I41"/>
  <c r="J41"/>
  <c r="K41"/>
  <c r="L41"/>
  <c r="M41"/>
  <c r="N41"/>
  <c r="O41"/>
  <c r="P41"/>
  <c r="Q41"/>
  <c r="R41"/>
  <c r="S41"/>
  <c r="T41"/>
  <c r="V41"/>
  <c r="X41"/>
  <c r="Y41"/>
  <c r="AA41"/>
  <c r="AC41"/>
  <c r="AD41"/>
  <c r="AF41"/>
  <c r="AH41"/>
  <c r="AI41"/>
  <c r="AK41"/>
  <c r="AM41"/>
  <c r="AN41"/>
  <c r="AP41"/>
  <c r="AR41"/>
  <c r="AS41"/>
  <c r="AU41"/>
  <c r="AX41"/>
  <c r="BA41"/>
  <c r="BD41"/>
  <c r="BG41"/>
  <c r="BJ41"/>
  <c r="BM41"/>
  <c r="BO41"/>
  <c r="BP41"/>
  <c r="BQ41"/>
  <c r="BR41"/>
  <c r="BS41"/>
  <c r="BU41"/>
  <c r="BX41"/>
  <c r="CA41"/>
  <c r="CD41"/>
  <c r="CG41"/>
  <c r="CJ41"/>
  <c r="CM41"/>
  <c r="CP41"/>
  <c r="CS41"/>
  <c r="CV41"/>
  <c r="CY41"/>
  <c r="DB41"/>
  <c r="DE41"/>
  <c r="DH41"/>
  <c r="DI41"/>
  <c r="DJ41"/>
  <c r="DL41"/>
  <c r="DO41"/>
  <c r="DR41"/>
  <c r="DU41"/>
  <c r="DX41"/>
  <c r="EA41"/>
  <c r="ED41"/>
  <c r="EE41"/>
  <c r="F42"/>
  <c r="G42"/>
  <c r="H42"/>
  <c r="I42"/>
  <c r="J42"/>
  <c r="K42"/>
  <c r="L42"/>
  <c r="M42"/>
  <c r="N42"/>
  <c r="O42"/>
  <c r="P42"/>
  <c r="Q42"/>
  <c r="R42"/>
  <c r="S42"/>
  <c r="T42"/>
  <c r="V42"/>
  <c r="X42"/>
  <c r="Y42"/>
  <c r="AA42"/>
  <c r="AC42"/>
  <c r="AD42"/>
  <c r="AF42"/>
  <c r="AH42"/>
  <c r="AI42"/>
  <c r="AK42"/>
  <c r="AM42"/>
  <c r="AN42"/>
  <c r="AP42"/>
  <c r="AR42"/>
  <c r="AS42"/>
  <c r="AU42"/>
  <c r="AX42"/>
  <c r="BA42"/>
  <c r="BD42"/>
  <c r="BG42"/>
  <c r="BJ42"/>
  <c r="BM42"/>
  <c r="BO42"/>
  <c r="BP42"/>
  <c r="BQ42"/>
  <c r="BR42"/>
  <c r="BS42"/>
  <c r="BU42"/>
  <c r="BX42"/>
  <c r="CA42"/>
  <c r="CD42"/>
  <c r="CG42"/>
  <c r="CJ42"/>
  <c r="CM42"/>
  <c r="CP42"/>
  <c r="CS42"/>
  <c r="CV42"/>
  <c r="CY42"/>
  <c r="DB42"/>
  <c r="DE42"/>
  <c r="DH42"/>
  <c r="DI42"/>
  <c r="DJ42"/>
  <c r="DL42"/>
  <c r="DO42"/>
  <c r="DR42"/>
  <c r="DU42"/>
  <c r="DX42"/>
  <c r="EA42"/>
  <c r="ED42"/>
  <c r="EE42"/>
  <c r="F43"/>
  <c r="G43"/>
  <c r="H43"/>
  <c r="I43"/>
  <c r="J43"/>
  <c r="K43"/>
  <c r="L43"/>
  <c r="M43"/>
  <c r="N43"/>
  <c r="O43"/>
  <c r="P43"/>
  <c r="Q43"/>
  <c r="R43"/>
  <c r="S43"/>
  <c r="T43"/>
  <c r="V43"/>
  <c r="X43"/>
  <c r="Y43"/>
  <c r="AA43"/>
  <c r="AC43"/>
  <c r="AD43"/>
  <c r="AF43"/>
  <c r="AH43"/>
  <c r="AI43"/>
  <c r="AK43"/>
  <c r="AM43"/>
  <c r="AN43"/>
  <c r="AP43"/>
  <c r="AR43"/>
  <c r="AS43"/>
  <c r="AU43"/>
  <c r="AX43"/>
  <c r="BA43"/>
  <c r="BD43"/>
  <c r="BG43"/>
  <c r="BJ43"/>
  <c r="BM43"/>
  <c r="BO43"/>
  <c r="BP43"/>
  <c r="BQ43"/>
  <c r="BR43"/>
  <c r="BS43"/>
  <c r="BU43"/>
  <c r="BX43"/>
  <c r="CA43"/>
  <c r="CD43"/>
  <c r="CG43"/>
  <c r="CJ43"/>
  <c r="CM43"/>
  <c r="CP43"/>
  <c r="CS43"/>
  <c r="CV43"/>
  <c r="CY43"/>
  <c r="DB43"/>
  <c r="DE43"/>
  <c r="DH43"/>
  <c r="DI43"/>
  <c r="DJ43"/>
  <c r="DL43"/>
  <c r="DO43"/>
  <c r="DR43"/>
  <c r="DU43"/>
  <c r="DX43"/>
  <c r="EA43"/>
  <c r="ED43"/>
  <c r="EE43"/>
  <c r="F44"/>
  <c r="G44"/>
  <c r="H44"/>
  <c r="I44"/>
  <c r="J44"/>
  <c r="K44"/>
  <c r="L44"/>
  <c r="M44"/>
  <c r="N44"/>
  <c r="O44"/>
  <c r="P44"/>
  <c r="Q44"/>
  <c r="R44"/>
  <c r="S44"/>
  <c r="T44"/>
  <c r="V44"/>
  <c r="X44"/>
  <c r="Y44"/>
  <c r="AA44"/>
  <c r="AC44"/>
  <c r="AD44"/>
  <c r="AF44"/>
  <c r="AH44"/>
  <c r="AI44"/>
  <c r="AK44"/>
  <c r="AM44"/>
  <c r="AN44"/>
  <c r="AP44"/>
  <c r="AR44"/>
  <c r="AS44"/>
  <c r="AU44"/>
  <c r="AX44"/>
  <c r="BA44"/>
  <c r="BD44"/>
  <c r="BG44"/>
  <c r="BJ44"/>
  <c r="BM44"/>
  <c r="BO44"/>
  <c r="BP44"/>
  <c r="BQ44"/>
  <c r="BR44"/>
  <c r="BS44"/>
  <c r="BU44"/>
  <c r="BX44"/>
  <c r="CA44"/>
  <c r="CD44"/>
  <c r="CG44"/>
  <c r="CJ44"/>
  <c r="CM44"/>
  <c r="CP44"/>
  <c r="CS44"/>
  <c r="CV44"/>
  <c r="CY44"/>
  <c r="DB44"/>
  <c r="DE44"/>
  <c r="DH44"/>
  <c r="DI44"/>
  <c r="DJ44"/>
  <c r="DL44"/>
  <c r="DO44"/>
  <c r="DR44"/>
  <c r="DU44"/>
  <c r="DX44"/>
  <c r="EA44"/>
  <c r="ED44"/>
  <c r="EE44"/>
  <c r="F45"/>
  <c r="G45"/>
  <c r="H45"/>
  <c r="I45"/>
  <c r="J45"/>
  <c r="K45"/>
  <c r="L45"/>
  <c r="M45"/>
  <c r="N45"/>
  <c r="O45"/>
  <c r="P45"/>
  <c r="Q45"/>
  <c r="R45"/>
  <c r="S45"/>
  <c r="T45"/>
  <c r="V45"/>
  <c r="X45"/>
  <c r="Y45"/>
  <c r="AA45"/>
  <c r="AC45"/>
  <c r="AD45"/>
  <c r="AF45"/>
  <c r="AH45"/>
  <c r="AI45"/>
  <c r="AK45"/>
  <c r="AM45"/>
  <c r="AN45"/>
  <c r="AP45"/>
  <c r="AR45"/>
  <c r="AS45"/>
  <c r="AU45"/>
  <c r="AX45"/>
  <c r="BA45"/>
  <c r="BD45"/>
  <c r="BG45"/>
  <c r="BJ45"/>
  <c r="BM45"/>
  <c r="BO45"/>
  <c r="BP45"/>
  <c r="BQ45"/>
  <c r="BR45"/>
  <c r="BS45"/>
  <c r="BU45"/>
  <c r="BX45"/>
  <c r="CA45"/>
  <c r="CD45"/>
  <c r="CG45"/>
  <c r="CJ45"/>
  <c r="CM45"/>
  <c r="CP45"/>
  <c r="CS45"/>
  <c r="CV45"/>
  <c r="CY45"/>
  <c r="DB45"/>
  <c r="DE45"/>
  <c r="DH45"/>
  <c r="DI45"/>
  <c r="DJ45"/>
  <c r="DL45"/>
  <c r="DO45"/>
  <c r="DR45"/>
  <c r="DU45"/>
  <c r="DX45"/>
  <c r="EA45"/>
  <c r="ED45"/>
  <c r="EE45"/>
  <c r="F46"/>
  <c r="G46"/>
  <c r="H46"/>
  <c r="I46"/>
  <c r="J46"/>
  <c r="K46"/>
  <c r="L46"/>
  <c r="M46"/>
  <c r="N46"/>
  <c r="O46"/>
  <c r="P46"/>
  <c r="Q46"/>
  <c r="R46"/>
  <c r="S46"/>
  <c r="T46"/>
  <c r="V46"/>
  <c r="X46"/>
  <c r="Y46"/>
  <c r="AA46"/>
  <c r="AC46"/>
  <c r="AD46"/>
  <c r="AF46"/>
  <c r="AH46"/>
  <c r="AI46"/>
  <c r="AK46"/>
  <c r="AM46"/>
  <c r="AN46"/>
  <c r="AP46"/>
  <c r="AR46"/>
  <c r="AS46"/>
  <c r="AU46"/>
  <c r="AX46"/>
  <c r="BA46"/>
  <c r="BD46"/>
  <c r="BG46"/>
  <c r="BJ46"/>
  <c r="BM46"/>
  <c r="BO46"/>
  <c r="BP46"/>
  <c r="BQ46"/>
  <c r="BR46"/>
  <c r="BS46"/>
  <c r="BU46"/>
  <c r="BX46"/>
  <c r="CA46"/>
  <c r="CD46"/>
  <c r="CG46"/>
  <c r="CJ46"/>
  <c r="CM46"/>
  <c r="CP46"/>
  <c r="CS46"/>
  <c r="CV46"/>
  <c r="CY46"/>
  <c r="DB46"/>
  <c r="DE46"/>
  <c r="DH46"/>
  <c r="DI46"/>
  <c r="DJ46"/>
  <c r="DL46"/>
  <c r="DO46"/>
  <c r="DR46"/>
  <c r="DU46"/>
  <c r="DX46"/>
  <c r="EA46"/>
  <c r="ED46"/>
  <c r="EE46"/>
  <c r="F47"/>
  <c r="G47"/>
  <c r="H47"/>
  <c r="I47"/>
  <c r="J47"/>
  <c r="K47"/>
  <c r="L47"/>
  <c r="M47"/>
  <c r="N47"/>
  <c r="O47"/>
  <c r="P47"/>
  <c r="Q47"/>
  <c r="R47"/>
  <c r="S47"/>
  <c r="T47"/>
  <c r="V47"/>
  <c r="X47"/>
  <c r="Y47"/>
  <c r="AA47"/>
  <c r="AC47"/>
  <c r="AD47"/>
  <c r="AF47"/>
  <c r="AH47"/>
  <c r="AI47"/>
  <c r="AK47"/>
  <c r="AM47"/>
  <c r="AN47"/>
  <c r="AP47"/>
  <c r="AR47"/>
  <c r="AS47"/>
  <c r="AU47"/>
  <c r="AX47"/>
  <c r="BA47"/>
  <c r="BD47"/>
  <c r="BG47"/>
  <c r="BJ47"/>
  <c r="BM47"/>
  <c r="BO47"/>
  <c r="BP47"/>
  <c r="BQ47"/>
  <c r="BR47"/>
  <c r="BS47"/>
  <c r="BU47"/>
  <c r="BX47"/>
  <c r="CA47"/>
  <c r="CD47"/>
  <c r="CG47"/>
  <c r="CJ47"/>
  <c r="CM47"/>
  <c r="CP47"/>
  <c r="CS47"/>
  <c r="CV47"/>
  <c r="CY47"/>
  <c r="DB47"/>
  <c r="DE47"/>
  <c r="DI47"/>
  <c r="DJ47"/>
  <c r="DL47"/>
  <c r="DO47"/>
  <c r="DR47"/>
  <c r="DU47"/>
  <c r="DX47"/>
  <c r="EA47"/>
  <c r="ED47"/>
  <c r="EE47"/>
  <c r="F48"/>
  <c r="G48"/>
  <c r="H48"/>
  <c r="I48"/>
  <c r="J48"/>
  <c r="K48"/>
  <c r="L48"/>
  <c r="M48"/>
  <c r="N48"/>
  <c r="O48"/>
  <c r="P48"/>
  <c r="Q48"/>
  <c r="R48"/>
  <c r="S48"/>
  <c r="T48"/>
  <c r="V48"/>
  <c r="X48"/>
  <c r="Y48"/>
  <c r="AA48"/>
  <c r="AC48"/>
  <c r="AD48"/>
  <c r="AF48"/>
  <c r="AH48"/>
  <c r="AI48"/>
  <c r="AK48"/>
  <c r="AM48"/>
  <c r="AN48"/>
  <c r="AP48"/>
  <c r="AR48"/>
  <c r="AS48"/>
  <c r="AU48"/>
  <c r="AX48"/>
  <c r="BA48"/>
  <c r="BD48"/>
  <c r="BG48"/>
  <c r="BJ48"/>
  <c r="BM48"/>
  <c r="BO48"/>
  <c r="BP48"/>
  <c r="BQ48"/>
  <c r="BR48"/>
  <c r="BS48"/>
  <c r="BU48"/>
  <c r="BX48"/>
  <c r="CA48"/>
  <c r="CD48"/>
  <c r="CG48"/>
  <c r="CJ48"/>
  <c r="CM48"/>
  <c r="CP48"/>
  <c r="CS48"/>
  <c r="CV48"/>
  <c r="CY48"/>
  <c r="DB48"/>
  <c r="DE48"/>
  <c r="DH48"/>
  <c r="DI48"/>
  <c r="DJ48"/>
  <c r="DL48"/>
  <c r="DO48"/>
  <c r="DR48"/>
  <c r="DU48"/>
  <c r="DX48"/>
  <c r="EA48"/>
  <c r="ED48"/>
  <c r="EE48"/>
  <c r="F49"/>
  <c r="G49"/>
  <c r="H49"/>
  <c r="I49"/>
  <c r="J49"/>
  <c r="K49"/>
  <c r="L49"/>
  <c r="M49"/>
  <c r="N49"/>
  <c r="O49"/>
  <c r="P49"/>
  <c r="Q49"/>
  <c r="R49"/>
  <c r="S49"/>
  <c r="T49"/>
  <c r="V49"/>
  <c r="X49"/>
  <c r="Y49"/>
  <c r="AA49"/>
  <c r="AC49"/>
  <c r="AD49"/>
  <c r="AF49"/>
  <c r="AH49"/>
  <c r="AI49"/>
  <c r="AK49"/>
  <c r="AM49"/>
  <c r="AN49"/>
  <c r="AP49"/>
  <c r="AR49"/>
  <c r="AS49"/>
  <c r="AU49"/>
  <c r="AX49"/>
  <c r="BA49"/>
  <c r="BD49"/>
  <c r="BG49"/>
  <c r="BJ49"/>
  <c r="BM49"/>
  <c r="BO49"/>
  <c r="BP49"/>
  <c r="BQ49"/>
  <c r="BR49"/>
  <c r="BS49"/>
  <c r="BU49"/>
  <c r="BX49"/>
  <c r="CA49"/>
  <c r="CD49"/>
  <c r="CG49"/>
  <c r="CJ49"/>
  <c r="CM49"/>
  <c r="CP49"/>
  <c r="CS49"/>
  <c r="CV49"/>
  <c r="CY49"/>
  <c r="DB49"/>
  <c r="DE49"/>
  <c r="DH49"/>
  <c r="DI49"/>
  <c r="DJ49"/>
  <c r="DL49"/>
  <c r="DO49"/>
  <c r="DR49"/>
  <c r="DU49"/>
  <c r="DX49"/>
  <c r="EA49"/>
  <c r="ED49"/>
  <c r="EE49"/>
  <c r="F50"/>
  <c r="G50"/>
  <c r="H50"/>
  <c r="I50"/>
  <c r="J50"/>
  <c r="K50"/>
  <c r="L50"/>
  <c r="M50"/>
  <c r="N50"/>
  <c r="O50"/>
  <c r="P50"/>
  <c r="Q50"/>
  <c r="R50"/>
  <c r="S50"/>
  <c r="T50"/>
  <c r="V50"/>
  <c r="X50"/>
  <c r="Y50"/>
  <c r="AA50"/>
  <c r="AC50"/>
  <c r="AD50"/>
  <c r="AF50"/>
  <c r="AH50"/>
  <c r="AI50"/>
  <c r="AK50"/>
  <c r="AM50"/>
  <c r="AN50"/>
  <c r="AP50"/>
  <c r="AR50"/>
  <c r="AS50"/>
  <c r="AU50"/>
  <c r="AX50"/>
  <c r="BA50"/>
  <c r="BD50"/>
  <c r="BG50"/>
  <c r="BJ50"/>
  <c r="BM50"/>
  <c r="BO50"/>
  <c r="BP50"/>
  <c r="BQ50"/>
  <c r="BR50"/>
  <c r="BS50"/>
  <c r="BU50"/>
  <c r="BX50"/>
  <c r="CA50"/>
  <c r="CD50"/>
  <c r="CG50"/>
  <c r="CJ50"/>
  <c r="CM50"/>
  <c r="CP50"/>
  <c r="CS50"/>
  <c r="CV50"/>
  <c r="CY50"/>
  <c r="DB50"/>
  <c r="DE50"/>
  <c r="DH50"/>
  <c r="DI50"/>
  <c r="DJ50"/>
  <c r="DL50"/>
  <c r="DO50"/>
  <c r="DR50"/>
  <c r="DU50"/>
  <c r="DX50"/>
  <c r="EA50"/>
  <c r="ED50"/>
  <c r="EE50"/>
  <c r="F51"/>
  <c r="G51"/>
  <c r="H51"/>
  <c r="I51"/>
  <c r="J51"/>
  <c r="K51"/>
  <c r="L51"/>
  <c r="M51"/>
  <c r="N51"/>
  <c r="O51"/>
  <c r="P51"/>
  <c r="Q51"/>
  <c r="R51"/>
  <c r="S51"/>
  <c r="T51"/>
  <c r="V51"/>
  <c r="X51"/>
  <c r="Y51"/>
  <c r="AA51"/>
  <c r="AC51"/>
  <c r="AD51"/>
  <c r="AF51"/>
  <c r="AH51"/>
  <c r="AI51"/>
  <c r="AK51"/>
  <c r="AM51"/>
  <c r="AN51"/>
  <c r="AP51"/>
  <c r="AR51"/>
  <c r="AS51"/>
  <c r="AU51"/>
  <c r="AX51"/>
  <c r="BA51"/>
  <c r="BD51"/>
  <c r="BG51"/>
  <c r="BJ51"/>
  <c r="BM51"/>
  <c r="BO51"/>
  <c r="BP51"/>
  <c r="BQ51"/>
  <c r="BR51"/>
  <c r="BS51"/>
  <c r="BU51"/>
  <c r="BX51"/>
  <c r="CA51"/>
  <c r="CD51"/>
  <c r="CG51"/>
  <c r="CJ51"/>
  <c r="CM51"/>
  <c r="CP51"/>
  <c r="CS51"/>
  <c r="CV51"/>
  <c r="CY51"/>
  <c r="DB51"/>
  <c r="DE51"/>
  <c r="DH51"/>
  <c r="DI51"/>
  <c r="DJ51"/>
  <c r="DL51"/>
  <c r="DO51"/>
  <c r="DR51"/>
  <c r="DU51"/>
  <c r="DX51"/>
  <c r="EA51"/>
  <c r="ED51"/>
  <c r="EE51"/>
  <c r="F52"/>
  <c r="G52"/>
  <c r="H52"/>
  <c r="I52"/>
  <c r="J52"/>
  <c r="K52"/>
  <c r="L52"/>
  <c r="M52"/>
  <c r="N52"/>
  <c r="O52"/>
  <c r="P52"/>
  <c r="Q52"/>
  <c r="R52"/>
  <c r="S52"/>
  <c r="T52"/>
  <c r="V52"/>
  <c r="X52"/>
  <c r="Y52"/>
  <c r="AA52"/>
  <c r="AC52"/>
  <c r="AD52"/>
  <c r="AF52"/>
  <c r="AH52"/>
  <c r="AI52"/>
  <c r="AK52"/>
  <c r="AM52"/>
  <c r="AN52"/>
  <c r="AP52"/>
  <c r="AR52"/>
  <c r="AS52"/>
  <c r="AU52"/>
  <c r="AX52"/>
  <c r="BA52"/>
  <c r="BD52"/>
  <c r="BG52"/>
  <c r="BJ52"/>
  <c r="BM52"/>
  <c r="BO52"/>
  <c r="BP52"/>
  <c r="BQ52"/>
  <c r="BR52"/>
  <c r="BS52"/>
  <c r="BU52"/>
  <c r="BX52"/>
  <c r="CA52"/>
  <c r="CD52"/>
  <c r="CG52"/>
  <c r="CJ52"/>
  <c r="CM52"/>
  <c r="CP52"/>
  <c r="CS52"/>
  <c r="CV52"/>
  <c r="CY52"/>
  <c r="DB52"/>
  <c r="DE52"/>
  <c r="DH52"/>
  <c r="DI52"/>
  <c r="DJ52"/>
  <c r="DL52"/>
  <c r="DO52"/>
  <c r="DR52"/>
  <c r="DU52"/>
  <c r="DX52"/>
  <c r="EA52"/>
  <c r="ED52"/>
  <c r="EE52"/>
  <c r="F53"/>
  <c r="G53"/>
  <c r="H53"/>
  <c r="I53"/>
  <c r="J53"/>
  <c r="K53"/>
  <c r="L53"/>
  <c r="M53"/>
  <c r="N53"/>
  <c r="O53"/>
  <c r="P53"/>
  <c r="Q53"/>
  <c r="R53"/>
  <c r="S53"/>
  <c r="T53"/>
  <c r="V53"/>
  <c r="X53"/>
  <c r="Y53"/>
  <c r="AA53"/>
  <c r="AC53"/>
  <c r="AD53"/>
  <c r="AF53"/>
  <c r="AH53"/>
  <c r="AI53"/>
  <c r="AK53"/>
  <c r="AM53"/>
  <c r="AN53"/>
  <c r="AP53"/>
  <c r="AR53"/>
  <c r="AS53"/>
  <c r="AU53"/>
  <c r="AX53"/>
  <c r="BA53"/>
  <c r="BD53"/>
  <c r="BG53"/>
  <c r="BJ53"/>
  <c r="BM53"/>
  <c r="BO53"/>
  <c r="BP53"/>
  <c r="BQ53"/>
  <c r="BR53"/>
  <c r="BS53"/>
  <c r="BU53"/>
  <c r="BX53"/>
  <c r="CA53"/>
  <c r="CD53"/>
  <c r="CG53"/>
  <c r="CJ53"/>
  <c r="CM53"/>
  <c r="CP53"/>
  <c r="CS53"/>
  <c r="CV53"/>
  <c r="CY53"/>
  <c r="DB53"/>
  <c r="DE53"/>
  <c r="DH53"/>
  <c r="DI53"/>
  <c r="DJ53"/>
  <c r="DL53"/>
  <c r="DO53"/>
  <c r="DR53"/>
  <c r="DU53"/>
  <c r="DX53"/>
  <c r="EA53"/>
  <c r="ED53"/>
  <c r="EE53"/>
  <c r="F54"/>
  <c r="G54"/>
  <c r="H54"/>
  <c r="I54"/>
  <c r="J54"/>
  <c r="K54"/>
  <c r="L54"/>
  <c r="M54"/>
  <c r="N54"/>
  <c r="O54"/>
  <c r="P54"/>
  <c r="Q54"/>
  <c r="R54"/>
  <c r="S54"/>
  <c r="T54"/>
  <c r="V54"/>
  <c r="X54"/>
  <c r="Y54"/>
  <c r="AA54"/>
  <c r="AC54"/>
  <c r="AD54"/>
  <c r="AF54"/>
  <c r="AH54"/>
  <c r="AI54"/>
  <c r="AK54"/>
  <c r="AM54"/>
  <c r="AN54"/>
  <c r="AP54"/>
  <c r="AR54"/>
  <c r="AS54"/>
  <c r="AU54"/>
  <c r="AX54"/>
  <c r="BA54"/>
  <c r="BD54"/>
  <c r="BG54"/>
  <c r="BJ54"/>
  <c r="BM54"/>
  <c r="BO54"/>
  <c r="BP54"/>
  <c r="BQ54"/>
  <c r="BR54"/>
  <c r="BS54"/>
  <c r="BU54"/>
  <c r="BX54"/>
  <c r="CA54"/>
  <c r="CD54"/>
  <c r="CG54"/>
  <c r="CJ54"/>
  <c r="CM54"/>
  <c r="CP54"/>
  <c r="CS54"/>
  <c r="CV54"/>
  <c r="CY54"/>
  <c r="DB54"/>
  <c r="DE54"/>
  <c r="DH54"/>
  <c r="DI54"/>
  <c r="DJ54"/>
  <c r="DL54"/>
  <c r="DO54"/>
  <c r="DR54"/>
  <c r="DU54"/>
  <c r="DX54"/>
  <c r="EA54"/>
  <c r="ED54"/>
  <c r="EE54"/>
  <c r="F55"/>
  <c r="G55"/>
  <c r="H55"/>
  <c r="I55"/>
  <c r="J55"/>
  <c r="K55"/>
  <c r="L55"/>
  <c r="M55"/>
  <c r="N55"/>
  <c r="O55"/>
  <c r="P55"/>
  <c r="Q55"/>
  <c r="R55"/>
  <c r="S55"/>
  <c r="T55"/>
  <c r="V55"/>
  <c r="X55"/>
  <c r="Y55"/>
  <c r="AA55"/>
  <c r="AC55"/>
  <c r="AD55"/>
  <c r="AF55"/>
  <c r="AH55"/>
  <c r="AI55"/>
  <c r="AK55"/>
  <c r="AM55"/>
  <c r="AN55"/>
  <c r="AP55"/>
  <c r="AR55"/>
  <c r="AS55"/>
  <c r="AU55"/>
  <c r="AX55"/>
  <c r="BA55"/>
  <c r="BD55"/>
  <c r="BG55"/>
  <c r="BJ55"/>
  <c r="BM55"/>
  <c r="BO55"/>
  <c r="BP55"/>
  <c r="BQ55"/>
  <c r="BR55"/>
  <c r="BS55"/>
  <c r="BU55"/>
  <c r="BX55"/>
  <c r="CA55"/>
  <c r="CD55"/>
  <c r="CG55"/>
  <c r="CJ55"/>
  <c r="CM55"/>
  <c r="CP55"/>
  <c r="CS55"/>
  <c r="CV55"/>
  <c r="CY55"/>
  <c r="DB55"/>
  <c r="DE55"/>
  <c r="DH55"/>
  <c r="DI55"/>
  <c r="DJ55"/>
  <c r="DL55"/>
  <c r="DO55"/>
  <c r="DR55"/>
  <c r="DU55"/>
  <c r="DX55"/>
  <c r="EA55"/>
  <c r="ED55"/>
  <c r="EE55"/>
  <c r="F56"/>
  <c r="G56"/>
  <c r="H56"/>
  <c r="I56"/>
  <c r="J56"/>
  <c r="K56"/>
  <c r="L56"/>
  <c r="M56"/>
  <c r="N56"/>
  <c r="O56"/>
  <c r="P56"/>
  <c r="Q56"/>
  <c r="R56"/>
  <c r="S56"/>
  <c r="T56"/>
  <c r="V56"/>
  <c r="X56"/>
  <c r="Y56"/>
  <c r="AA56"/>
  <c r="AC56"/>
  <c r="AD56"/>
  <c r="AF56"/>
  <c r="AH56"/>
  <c r="AI56"/>
  <c r="AK56"/>
  <c r="AM56"/>
  <c r="AN56"/>
  <c r="AP56"/>
  <c r="AR56"/>
  <c r="AS56"/>
  <c r="AU56"/>
  <c r="AX56"/>
  <c r="BA56"/>
  <c r="BD56"/>
  <c r="BG56"/>
  <c r="BJ56"/>
  <c r="BM56"/>
  <c r="BO56"/>
  <c r="BP56"/>
  <c r="BQ56"/>
  <c r="BR56"/>
  <c r="BS56"/>
  <c r="BU56"/>
  <c r="BX56"/>
  <c r="CA56"/>
  <c r="CD56"/>
  <c r="CG56"/>
  <c r="CJ56"/>
  <c r="CM56"/>
  <c r="CP56"/>
  <c r="CS56"/>
  <c r="CV56"/>
  <c r="CY56"/>
  <c r="DB56"/>
  <c r="DE56"/>
  <c r="DH56"/>
  <c r="DI56"/>
  <c r="DJ56"/>
  <c r="DL56"/>
  <c r="DO56"/>
  <c r="DR56"/>
  <c r="DU56"/>
  <c r="DX56"/>
  <c r="EA56"/>
  <c r="ED56"/>
  <c r="EE56"/>
  <c r="F57"/>
  <c r="G57"/>
  <c r="H57"/>
  <c r="I57"/>
  <c r="J57"/>
  <c r="K57"/>
  <c r="L57"/>
  <c r="M57"/>
  <c r="N57"/>
  <c r="O57"/>
  <c r="P57"/>
  <c r="Q57"/>
  <c r="R57"/>
  <c r="S57"/>
  <c r="T57"/>
  <c r="V57"/>
  <c r="X57"/>
  <c r="Y57"/>
  <c r="AA57"/>
  <c r="AC57"/>
  <c r="AD57"/>
  <c r="AF57"/>
  <c r="AH57"/>
  <c r="AI57"/>
  <c r="AK57"/>
  <c r="AM57"/>
  <c r="AN57"/>
  <c r="AP57"/>
  <c r="AR57"/>
  <c r="AS57"/>
  <c r="AU57"/>
  <c r="AX57"/>
  <c r="BA57"/>
  <c r="BD57"/>
  <c r="BG57"/>
  <c r="BJ57"/>
  <c r="BM57"/>
  <c r="BO57"/>
  <c r="BP57"/>
  <c r="BQ57"/>
  <c r="BR57"/>
  <c r="BS57"/>
  <c r="BU57"/>
  <c r="BX57"/>
  <c r="CA57"/>
  <c r="CD57"/>
  <c r="CG57"/>
  <c r="CJ57"/>
  <c r="CM57"/>
  <c r="CP57"/>
  <c r="CS57"/>
  <c r="CV57"/>
  <c r="CY57"/>
  <c r="DB57"/>
  <c r="DE57"/>
  <c r="DH57"/>
  <c r="DI57"/>
  <c r="DJ57"/>
  <c r="DL57"/>
  <c r="DO57"/>
  <c r="DR57"/>
  <c r="DU57"/>
  <c r="DX57"/>
  <c r="EA57"/>
  <c r="ED57"/>
  <c r="EE57"/>
  <c r="F58"/>
  <c r="G58"/>
  <c r="H58"/>
  <c r="I58"/>
  <c r="J58"/>
  <c r="K58"/>
  <c r="L58"/>
  <c r="M58"/>
  <c r="N58"/>
  <c r="O58"/>
  <c r="P58"/>
  <c r="Q58"/>
  <c r="R58"/>
  <c r="S58"/>
  <c r="T58"/>
  <c r="V58"/>
  <c r="X58"/>
  <c r="Y58"/>
  <c r="AA58"/>
  <c r="AC58"/>
  <c r="AD58"/>
  <c r="AF58"/>
  <c r="AH58"/>
  <c r="AI58"/>
  <c r="AK58"/>
  <c r="AM58"/>
  <c r="AN58"/>
  <c r="AP58"/>
  <c r="AR58"/>
  <c r="AS58"/>
  <c r="AU58"/>
  <c r="AX58"/>
  <c r="BA58"/>
  <c r="BD58"/>
  <c r="BG58"/>
  <c r="BJ58"/>
  <c r="BM58"/>
  <c r="BO58"/>
  <c r="BP58"/>
  <c r="BQ58"/>
  <c r="BR58"/>
  <c r="BS58"/>
  <c r="BU58"/>
  <c r="BX58"/>
  <c r="CA58"/>
  <c r="CD58"/>
  <c r="CG58"/>
  <c r="CJ58"/>
  <c r="CM58"/>
  <c r="CP58"/>
  <c r="CS58"/>
  <c r="CV58"/>
  <c r="CY58"/>
  <c r="DB58"/>
  <c r="DE58"/>
  <c r="DH58"/>
  <c r="DI58"/>
  <c r="DJ58"/>
  <c r="DL58"/>
  <c r="DO58"/>
  <c r="DR58"/>
  <c r="DU58"/>
  <c r="DX58"/>
  <c r="EA58"/>
  <c r="ED58"/>
  <c r="EE58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AA59"/>
  <c r="AC59"/>
  <c r="AD59"/>
  <c r="AF59"/>
  <c r="AH59"/>
  <c r="AI59"/>
  <c r="AK59"/>
  <c r="AM59"/>
  <c r="AN59"/>
  <c r="AP59"/>
  <c r="AR59"/>
  <c r="AS59"/>
  <c r="AU59"/>
  <c r="AX59"/>
  <c r="BA59"/>
  <c r="BD59"/>
  <c r="BG59"/>
  <c r="BJ59"/>
  <c r="BM59"/>
  <c r="BO59"/>
  <c r="BP59"/>
  <c r="BQ59"/>
  <c r="BR59"/>
  <c r="BS59"/>
  <c r="BU59"/>
  <c r="BX59"/>
  <c r="CA59"/>
  <c r="CD59"/>
  <c r="CG59"/>
  <c r="CJ59"/>
  <c r="CM59"/>
  <c r="CP59"/>
  <c r="CS59"/>
  <c r="CV59"/>
  <c r="CY59"/>
  <c r="DB59"/>
  <c r="DE59"/>
  <c r="DI59"/>
  <c r="DJ59"/>
  <c r="DL59"/>
  <c r="DO59"/>
  <c r="DR59"/>
  <c r="DU59"/>
  <c r="DX59"/>
  <c r="EA59"/>
  <c r="EE59"/>
  <c r="F60"/>
  <c r="G60"/>
  <c r="H60"/>
  <c r="I60"/>
  <c r="J60"/>
  <c r="K60"/>
  <c r="L60"/>
  <c r="M60"/>
  <c r="N60"/>
  <c r="O60"/>
  <c r="P60"/>
  <c r="Q60"/>
  <c r="R60"/>
  <c r="S60"/>
  <c r="T60"/>
  <c r="V60"/>
  <c r="X60"/>
  <c r="Y60"/>
  <c r="AA60"/>
  <c r="AC60"/>
  <c r="AD60"/>
  <c r="AF60"/>
  <c r="AH60"/>
  <c r="AI60"/>
  <c r="AK60"/>
  <c r="AM60"/>
  <c r="AN60"/>
  <c r="AP60"/>
  <c r="AR60"/>
  <c r="AS60"/>
  <c r="AU60"/>
  <c r="AX60"/>
  <c r="BA60"/>
  <c r="BD60"/>
  <c r="BG60"/>
  <c r="BJ60"/>
  <c r="BM60"/>
  <c r="BO60"/>
  <c r="BP60"/>
  <c r="BQ60"/>
  <c r="BR60"/>
  <c r="BS60"/>
  <c r="BU60"/>
  <c r="BX60"/>
  <c r="CA60"/>
  <c r="CD60"/>
  <c r="CG60"/>
  <c r="CJ60"/>
  <c r="CM60"/>
  <c r="CP60"/>
  <c r="CS60"/>
  <c r="CV60"/>
  <c r="CY60"/>
  <c r="DB60"/>
  <c r="DE60"/>
  <c r="DH60"/>
  <c r="DI60"/>
  <c r="DJ60"/>
  <c r="DL60"/>
  <c r="DO60"/>
  <c r="DR60"/>
  <c r="DU60"/>
  <c r="DX60"/>
  <c r="EA60"/>
  <c r="ED60"/>
  <c r="EE60"/>
  <c r="F61"/>
  <c r="G61"/>
  <c r="H61"/>
  <c r="I61"/>
  <c r="J61"/>
  <c r="K61"/>
  <c r="L61"/>
  <c r="M61"/>
  <c r="N61"/>
  <c r="O61"/>
  <c r="P61"/>
  <c r="Q61"/>
  <c r="R61"/>
  <c r="S61"/>
  <c r="T61"/>
  <c r="V61"/>
  <c r="X61"/>
  <c r="Y61"/>
  <c r="AA61"/>
  <c r="AC61"/>
  <c r="AD61"/>
  <c r="AF61"/>
  <c r="AH61"/>
  <c r="AI61"/>
  <c r="AK61"/>
  <c r="AM61"/>
  <c r="AN61"/>
  <c r="AP61"/>
  <c r="AR61"/>
  <c r="AS61"/>
  <c r="AU61"/>
  <c r="AX61"/>
  <c r="BA61"/>
  <c r="BD61"/>
  <c r="BG61"/>
  <c r="BJ61"/>
  <c r="BM61"/>
  <c r="BO61"/>
  <c r="BP61"/>
  <c r="BQ61"/>
  <c r="BR61"/>
  <c r="BS61"/>
  <c r="BU61"/>
  <c r="BX61"/>
  <c r="CA61"/>
  <c r="CD61"/>
  <c r="CG61"/>
  <c r="CJ61"/>
  <c r="CM61"/>
  <c r="CP61"/>
  <c r="CS61"/>
  <c r="CV61"/>
  <c r="CY61"/>
  <c r="DB61"/>
  <c r="DE61"/>
  <c r="DH61"/>
  <c r="DI61"/>
  <c r="DJ61"/>
  <c r="DL61"/>
  <c r="DO61"/>
  <c r="DR61"/>
  <c r="DU61"/>
  <c r="DX61"/>
  <c r="EA61"/>
  <c r="ED61"/>
  <c r="EE61"/>
  <c r="F62"/>
  <c r="G62"/>
  <c r="H62"/>
  <c r="I62"/>
  <c r="J62"/>
  <c r="K62"/>
  <c r="L62"/>
  <c r="M62"/>
  <c r="N62"/>
  <c r="O62"/>
  <c r="P62"/>
  <c r="Q62"/>
  <c r="R62"/>
  <c r="S62"/>
  <c r="T62"/>
  <c r="V62"/>
  <c r="X62"/>
  <c r="Y62"/>
  <c r="AA62"/>
  <c r="AC62"/>
  <c r="AD62"/>
  <c r="AF62"/>
  <c r="AH62"/>
  <c r="AI62"/>
  <c r="AK62"/>
  <c r="AM62"/>
  <c r="AN62"/>
  <c r="AP62"/>
  <c r="AR62"/>
  <c r="AS62"/>
  <c r="AU62"/>
  <c r="AX62"/>
  <c r="BA62"/>
  <c r="BD62"/>
  <c r="BG62"/>
  <c r="BJ62"/>
  <c r="BM62"/>
  <c r="BO62"/>
  <c r="BP62"/>
  <c r="BQ62"/>
  <c r="BR62"/>
  <c r="BS62"/>
  <c r="BU62"/>
  <c r="BX62"/>
  <c r="CA62"/>
  <c r="CD62"/>
  <c r="CG62"/>
  <c r="CJ62"/>
  <c r="CM62"/>
  <c r="CP62"/>
  <c r="CS62"/>
  <c r="CV62"/>
  <c r="CY62"/>
  <c r="DB62"/>
  <c r="DE62"/>
  <c r="DH62"/>
  <c r="DI62"/>
  <c r="DJ62"/>
  <c r="DL62"/>
  <c r="DO62"/>
  <c r="DR62"/>
  <c r="DU62"/>
  <c r="DX62"/>
  <c r="EA62"/>
  <c r="ED62"/>
  <c r="EE62"/>
  <c r="F63"/>
  <c r="G63"/>
  <c r="H63"/>
  <c r="I63"/>
  <c r="J63"/>
  <c r="K63"/>
  <c r="L63"/>
  <c r="M63"/>
  <c r="N63"/>
  <c r="O63"/>
  <c r="P63"/>
  <c r="Q63"/>
  <c r="R63"/>
  <c r="S63"/>
  <c r="T63"/>
  <c r="V63"/>
  <c r="X63"/>
  <c r="Y63"/>
  <c r="AA63"/>
  <c r="AC63"/>
  <c r="AD63"/>
  <c r="AF63"/>
  <c r="AH63"/>
  <c r="AI63"/>
  <c r="AK63"/>
  <c r="AM63"/>
  <c r="AN63"/>
  <c r="AP63"/>
  <c r="AR63"/>
  <c r="AS63"/>
  <c r="AU63"/>
  <c r="AX63"/>
  <c r="BA63"/>
  <c r="BD63"/>
  <c r="BG63"/>
  <c r="BJ63"/>
  <c r="BM63"/>
  <c r="BO63"/>
  <c r="BP63"/>
  <c r="BQ63"/>
  <c r="BR63"/>
  <c r="BS63"/>
  <c r="BU63"/>
  <c r="BX63"/>
  <c r="CA63"/>
  <c r="CD63"/>
  <c r="CG63"/>
  <c r="CJ63"/>
  <c r="CM63"/>
  <c r="CP63"/>
  <c r="CS63"/>
  <c r="CV63"/>
  <c r="CY63"/>
  <c r="DB63"/>
  <c r="DE63"/>
  <c r="DH63"/>
  <c r="DI63"/>
  <c r="DJ63"/>
  <c r="DL63"/>
  <c r="DO63"/>
  <c r="DR63"/>
  <c r="DU63"/>
  <c r="DX63"/>
  <c r="EA63"/>
  <c r="ED63"/>
  <c r="EE63"/>
  <c r="F64"/>
  <c r="G64"/>
  <c r="H64"/>
  <c r="I64"/>
  <c r="J64"/>
  <c r="K64"/>
  <c r="L64"/>
  <c r="M64"/>
  <c r="N64"/>
  <c r="O64"/>
  <c r="P64"/>
  <c r="Q64"/>
  <c r="R64"/>
  <c r="S64"/>
  <c r="T64"/>
  <c r="V64"/>
  <c r="X64"/>
  <c r="Y64"/>
  <c r="AA64"/>
  <c r="AC64"/>
  <c r="AD64"/>
  <c r="AF64"/>
  <c r="AH64"/>
  <c r="AI64"/>
  <c r="AK64"/>
  <c r="AM64"/>
  <c r="AN64"/>
  <c r="AP64"/>
  <c r="AR64"/>
  <c r="AS64"/>
  <c r="AU64"/>
  <c r="AX64"/>
  <c r="BA64"/>
  <c r="BD64"/>
  <c r="BG64"/>
  <c r="BJ64"/>
  <c r="BM64"/>
  <c r="BO64"/>
  <c r="BP64"/>
  <c r="BQ64"/>
  <c r="BR64"/>
  <c r="BS64"/>
  <c r="BU64"/>
  <c r="BX64"/>
  <c r="CA64"/>
  <c r="CD64"/>
  <c r="CG64"/>
  <c r="CJ64"/>
  <c r="CM64"/>
  <c r="CP64"/>
  <c r="CS64"/>
  <c r="CV64"/>
  <c r="CY64"/>
  <c r="DB64"/>
  <c r="DE64"/>
  <c r="DH64"/>
  <c r="DI64"/>
  <c r="DJ64"/>
  <c r="DL64"/>
  <c r="DO64"/>
  <c r="DR64"/>
  <c r="DU64"/>
  <c r="DX64"/>
  <c r="EA64"/>
  <c r="ED64"/>
  <c r="EE64"/>
  <c r="F65"/>
  <c r="G65"/>
  <c r="H65"/>
  <c r="I65"/>
  <c r="J65"/>
  <c r="K65"/>
  <c r="L65"/>
  <c r="M65"/>
  <c r="N65"/>
  <c r="O65"/>
  <c r="P65"/>
  <c r="Q65"/>
  <c r="R65"/>
  <c r="S65"/>
  <c r="T65"/>
  <c r="V65"/>
  <c r="X65"/>
  <c r="Y65"/>
  <c r="AA65"/>
  <c r="AC65"/>
  <c r="AD65"/>
  <c r="AF65"/>
  <c r="AH65"/>
  <c r="AI65"/>
  <c r="AK65"/>
  <c r="AM65"/>
  <c r="AN65"/>
  <c r="AP65"/>
  <c r="AR65"/>
  <c r="AS65"/>
  <c r="AU65"/>
  <c r="AX65"/>
  <c r="BA65"/>
  <c r="BD65"/>
  <c r="BG65"/>
  <c r="BJ65"/>
  <c r="BM65"/>
  <c r="BO65"/>
  <c r="BP65"/>
  <c r="BQ65"/>
  <c r="BR65"/>
  <c r="BS65"/>
  <c r="BU65"/>
  <c r="BX65"/>
  <c r="CA65"/>
  <c r="CD65"/>
  <c r="CG65"/>
  <c r="CJ65"/>
  <c r="CM65"/>
  <c r="CP65"/>
  <c r="CS65"/>
  <c r="CV65"/>
  <c r="CY65"/>
  <c r="DB65"/>
  <c r="DE65"/>
  <c r="DH65"/>
  <c r="DI65"/>
  <c r="DJ65"/>
  <c r="DL65"/>
  <c r="DO65"/>
  <c r="DR65"/>
  <c r="DU65"/>
  <c r="DX65"/>
  <c r="EA65"/>
  <c r="ED65"/>
  <c r="EE65"/>
  <c r="F66"/>
  <c r="G66"/>
  <c r="H66"/>
  <c r="I66"/>
  <c r="J66"/>
  <c r="K66"/>
  <c r="L66"/>
  <c r="M66"/>
  <c r="N66"/>
  <c r="O66"/>
  <c r="P66"/>
  <c r="Q66"/>
  <c r="R66"/>
  <c r="S66"/>
  <c r="T66"/>
  <c r="V66"/>
  <c r="X66"/>
  <c r="Y66"/>
  <c r="AA66"/>
  <c r="AC66"/>
  <c r="AD66"/>
  <c r="AF66"/>
  <c r="AH66"/>
  <c r="AI66"/>
  <c r="AK66"/>
  <c r="AM66"/>
  <c r="AN66"/>
  <c r="AP66"/>
  <c r="AR66"/>
  <c r="AS66"/>
  <c r="AU66"/>
  <c r="AX66"/>
  <c r="BA66"/>
  <c r="BD66"/>
  <c r="BG66"/>
  <c r="BJ66"/>
  <c r="BM66"/>
  <c r="BO66"/>
  <c r="BP66"/>
  <c r="BQ66"/>
  <c r="BR66"/>
  <c r="BS66"/>
  <c r="BU66"/>
  <c r="BX66"/>
  <c r="CA66"/>
  <c r="CD66"/>
  <c r="CG66"/>
  <c r="CJ66"/>
  <c r="CM66"/>
  <c r="CP66"/>
  <c r="CS66"/>
  <c r="CV66"/>
  <c r="CY66"/>
  <c r="DB66"/>
  <c r="DE66"/>
  <c r="DH66"/>
  <c r="DI66"/>
  <c r="DJ66"/>
  <c r="DL66"/>
  <c r="DO66"/>
  <c r="DR66"/>
  <c r="DU66"/>
  <c r="DX66"/>
  <c r="EA66"/>
  <c r="ED66"/>
  <c r="EE66"/>
  <c r="F67"/>
  <c r="G67"/>
  <c r="H67"/>
  <c r="I67"/>
  <c r="J67"/>
  <c r="K67"/>
  <c r="L67"/>
  <c r="M67"/>
  <c r="N67"/>
  <c r="O67"/>
  <c r="P67"/>
  <c r="Q67"/>
  <c r="R67"/>
  <c r="S67"/>
  <c r="T67"/>
  <c r="V67"/>
  <c r="X67"/>
  <c r="Y67"/>
  <c r="AA67"/>
  <c r="AC67"/>
  <c r="AD67"/>
  <c r="AF67"/>
  <c r="AH67"/>
  <c r="AI67"/>
  <c r="AK67"/>
  <c r="AM67"/>
  <c r="AN67"/>
  <c r="AP67"/>
  <c r="AR67"/>
  <c r="AS67"/>
  <c r="AU67"/>
  <c r="AX67"/>
  <c r="BA67"/>
  <c r="BD67"/>
  <c r="BG67"/>
  <c r="BJ67"/>
  <c r="BM67"/>
  <c r="BO67"/>
  <c r="BP67"/>
  <c r="BQ67"/>
  <c r="BR67"/>
  <c r="BS67"/>
  <c r="BU67"/>
  <c r="BX67"/>
  <c r="CA67"/>
  <c r="CD67"/>
  <c r="CG67"/>
  <c r="CJ67"/>
  <c r="CM67"/>
  <c r="CP67"/>
  <c r="CS67"/>
  <c r="CV67"/>
  <c r="CY67"/>
  <c r="DB67"/>
  <c r="DE67"/>
  <c r="DH67"/>
  <c r="DI67"/>
  <c r="DJ67"/>
  <c r="DL67"/>
  <c r="DO67"/>
  <c r="DR67"/>
  <c r="DU67"/>
  <c r="DX67"/>
  <c r="EA67"/>
  <c r="ED67"/>
  <c r="EE67"/>
  <c r="F68"/>
  <c r="G68"/>
  <c r="H68"/>
  <c r="I68"/>
  <c r="J68"/>
  <c r="K68"/>
  <c r="L68"/>
  <c r="M68"/>
  <c r="N68"/>
  <c r="O68"/>
  <c r="P68"/>
  <c r="Q68"/>
  <c r="R68"/>
  <c r="S68"/>
  <c r="T68"/>
  <c r="V68"/>
  <c r="X68"/>
  <c r="Y68"/>
  <c r="AA68"/>
  <c r="AC68"/>
  <c r="AD68"/>
  <c r="AF68"/>
  <c r="AH68"/>
  <c r="AI68"/>
  <c r="AK68"/>
  <c r="AM68"/>
  <c r="AN68"/>
  <c r="AP68"/>
  <c r="AR68"/>
  <c r="AS68"/>
  <c r="AU68"/>
  <c r="AX68"/>
  <c r="BA68"/>
  <c r="BD68"/>
  <c r="BG68"/>
  <c r="BJ68"/>
  <c r="BM68"/>
  <c r="BO68"/>
  <c r="BP68"/>
  <c r="BQ68"/>
  <c r="BR68"/>
  <c r="BS68"/>
  <c r="BU68"/>
  <c r="BX68"/>
  <c r="CA68"/>
  <c r="CD68"/>
  <c r="CG68"/>
  <c r="CJ68"/>
  <c r="CM68"/>
  <c r="CP68"/>
  <c r="CS68"/>
  <c r="CV68"/>
  <c r="CY68"/>
  <c r="DB68"/>
  <c r="DE68"/>
  <c r="DH68"/>
  <c r="DI68"/>
  <c r="DJ68"/>
  <c r="DL68"/>
  <c r="DO68"/>
  <c r="DR68"/>
  <c r="DU68"/>
  <c r="DX68"/>
  <c r="EA68"/>
  <c r="ED68"/>
  <c r="EE68"/>
  <c r="F69"/>
  <c r="G69"/>
  <c r="H69"/>
  <c r="I69"/>
  <c r="J69"/>
  <c r="K69"/>
  <c r="L69"/>
  <c r="M69"/>
  <c r="N69"/>
  <c r="O69"/>
  <c r="P69"/>
  <c r="Q69"/>
  <c r="R69"/>
  <c r="S69"/>
  <c r="T69"/>
  <c r="V69"/>
  <c r="X69"/>
  <c r="Y69"/>
  <c r="AA69"/>
  <c r="AC69"/>
  <c r="AD69"/>
  <c r="AF69"/>
  <c r="AH69"/>
  <c r="AI69"/>
  <c r="AK69"/>
  <c r="AM69"/>
  <c r="AN69"/>
  <c r="AP69"/>
  <c r="AR69"/>
  <c r="AS69"/>
  <c r="AU69"/>
  <c r="AX69"/>
  <c r="BA69"/>
  <c r="BD69"/>
  <c r="BG69"/>
  <c r="BJ69"/>
  <c r="BM69"/>
  <c r="BO69"/>
  <c r="BP69"/>
  <c r="BQ69"/>
  <c r="BR69"/>
  <c r="BS69"/>
  <c r="BU69"/>
  <c r="BX69"/>
  <c r="CA69"/>
  <c r="CD69"/>
  <c r="CG69"/>
  <c r="CJ69"/>
  <c r="CM69"/>
  <c r="CP69"/>
  <c r="CS69"/>
  <c r="CV69"/>
  <c r="CY69"/>
  <c r="DB69"/>
  <c r="DE69"/>
  <c r="DI69"/>
  <c r="DJ69"/>
  <c r="DL69"/>
  <c r="DO69"/>
  <c r="DR69"/>
  <c r="DU69"/>
  <c r="DX69"/>
  <c r="EA69"/>
  <c r="EE69"/>
  <c r="F70"/>
  <c r="G70"/>
  <c r="H70"/>
  <c r="I70"/>
  <c r="J70"/>
  <c r="K70"/>
  <c r="L70"/>
  <c r="M70"/>
  <c r="N70"/>
  <c r="O70"/>
  <c r="P70"/>
  <c r="Q70"/>
  <c r="R70"/>
  <c r="S70"/>
  <c r="T70"/>
  <c r="V70"/>
  <c r="X70"/>
  <c r="Y70"/>
  <c r="AA70"/>
  <c r="AC70"/>
  <c r="AD70"/>
  <c r="AF70"/>
  <c r="AH70"/>
  <c r="AI70"/>
  <c r="AK70"/>
  <c r="AM70"/>
  <c r="AN70"/>
  <c r="AP70"/>
  <c r="AR70"/>
  <c r="AS70"/>
  <c r="AU70"/>
  <c r="AX70"/>
  <c r="BA70"/>
  <c r="BD70"/>
  <c r="BG70"/>
  <c r="BJ70"/>
  <c r="BM70"/>
  <c r="BO70"/>
  <c r="BP70"/>
  <c r="BQ70"/>
  <c r="BR70"/>
  <c r="BS70"/>
  <c r="BU70"/>
  <c r="BX70"/>
  <c r="CA70"/>
  <c r="CD70"/>
  <c r="CG70"/>
  <c r="CJ70"/>
  <c r="CM70"/>
  <c r="CP70"/>
  <c r="CS70"/>
  <c r="CV70"/>
  <c r="CY70"/>
  <c r="DB70"/>
  <c r="DE70"/>
  <c r="DH70"/>
  <c r="DI70"/>
  <c r="DJ70"/>
  <c r="DL70"/>
  <c r="DO70"/>
  <c r="DR70"/>
  <c r="DU70"/>
  <c r="DX70"/>
  <c r="EA70"/>
  <c r="ED70"/>
  <c r="EE70"/>
  <c r="F71"/>
  <c r="G71"/>
  <c r="H71"/>
  <c r="I71"/>
  <c r="J71"/>
  <c r="K71"/>
  <c r="L71"/>
  <c r="M71"/>
  <c r="N71"/>
  <c r="O71"/>
  <c r="P71"/>
  <c r="Q71"/>
  <c r="R71"/>
  <c r="S71"/>
  <c r="T71"/>
  <c r="V71"/>
  <c r="X71"/>
  <c r="Y71"/>
  <c r="AA71"/>
  <c r="AC71"/>
  <c r="AD71"/>
  <c r="AF71"/>
  <c r="AH71"/>
  <c r="AI71"/>
  <c r="AK71"/>
  <c r="AM71"/>
  <c r="AN71"/>
  <c r="AP71"/>
  <c r="AR71"/>
  <c r="AS71"/>
  <c r="AU71"/>
  <c r="AX71"/>
  <c r="BA71"/>
  <c r="BD71"/>
  <c r="BG71"/>
  <c r="BJ71"/>
  <c r="BM71"/>
  <c r="BO71"/>
  <c r="BP71"/>
  <c r="BQ71"/>
  <c r="BR71"/>
  <c r="BS71"/>
  <c r="BU71"/>
  <c r="BX71"/>
  <c r="CA71"/>
  <c r="CD71"/>
  <c r="CG71"/>
  <c r="CJ71"/>
  <c r="CM71"/>
  <c r="CP71"/>
  <c r="CS71"/>
  <c r="CV71"/>
  <c r="CY71"/>
  <c r="DB71"/>
  <c r="DE71"/>
  <c r="DH71"/>
  <c r="DI71"/>
  <c r="DJ71"/>
  <c r="DL71"/>
  <c r="DO71"/>
  <c r="DR71"/>
  <c r="DU71"/>
  <c r="DX71"/>
  <c r="EA71"/>
  <c r="ED71"/>
  <c r="EE71"/>
  <c r="F72"/>
  <c r="G72"/>
  <c r="H72"/>
  <c r="I72"/>
  <c r="J72"/>
  <c r="K72"/>
  <c r="L72"/>
  <c r="M72"/>
  <c r="N72"/>
  <c r="O72"/>
  <c r="P72"/>
  <c r="Q72"/>
  <c r="R72"/>
  <c r="S72"/>
  <c r="T72"/>
  <c r="V72"/>
  <c r="X72"/>
  <c r="Y72"/>
  <c r="AA72"/>
  <c r="AC72"/>
  <c r="AD72"/>
  <c r="AF72"/>
  <c r="AH72"/>
  <c r="AI72"/>
  <c r="AK72"/>
  <c r="AM72"/>
  <c r="AN72"/>
  <c r="AP72"/>
  <c r="AR72"/>
  <c r="AS72"/>
  <c r="AU72"/>
  <c r="AX72"/>
  <c r="BA72"/>
  <c r="BD72"/>
  <c r="BG72"/>
  <c r="BJ72"/>
  <c r="BM72"/>
  <c r="BO72"/>
  <c r="BP72"/>
  <c r="BQ72"/>
  <c r="BR72"/>
  <c r="BS72"/>
  <c r="BU72"/>
  <c r="BX72"/>
  <c r="CA72"/>
  <c r="CD72"/>
  <c r="CG72"/>
  <c r="CJ72"/>
  <c r="CM72"/>
  <c r="CP72"/>
  <c r="CS72"/>
  <c r="CV72"/>
  <c r="CY72"/>
  <c r="DB72"/>
  <c r="DE72"/>
  <c r="DH72"/>
  <c r="DI72"/>
  <c r="DJ72"/>
  <c r="DL72"/>
  <c r="DO72"/>
  <c r="DR72"/>
  <c r="DU72"/>
  <c r="DX72"/>
  <c r="EA72"/>
  <c r="ED72"/>
  <c r="EE72"/>
  <c r="F73"/>
  <c r="G73"/>
  <c r="H73"/>
  <c r="I73"/>
  <c r="J73"/>
  <c r="K73"/>
  <c r="L73"/>
  <c r="M73"/>
  <c r="N73"/>
  <c r="O73"/>
  <c r="P73"/>
  <c r="Q73"/>
  <c r="R73"/>
  <c r="S73"/>
  <c r="T73"/>
  <c r="V73"/>
  <c r="X73"/>
  <c r="Y73"/>
  <c r="AA73"/>
  <c r="AC73"/>
  <c r="AD73"/>
  <c r="AF73"/>
  <c r="AH73"/>
  <c r="AI73"/>
  <c r="AK73"/>
  <c r="AM73"/>
  <c r="AN73"/>
  <c r="AP73"/>
  <c r="AR73"/>
  <c r="AS73"/>
  <c r="AU73"/>
  <c r="AX73"/>
  <c r="BA73"/>
  <c r="BD73"/>
  <c r="BG73"/>
  <c r="BJ73"/>
  <c r="BM73"/>
  <c r="BO73"/>
  <c r="BP73"/>
  <c r="BQ73"/>
  <c r="BR73"/>
  <c r="BS73"/>
  <c r="BU73"/>
  <c r="BX73"/>
  <c r="CA73"/>
  <c r="CD73"/>
  <c r="CG73"/>
  <c r="CJ73"/>
  <c r="CM73"/>
  <c r="CP73"/>
  <c r="CS73"/>
  <c r="CV73"/>
  <c r="CY73"/>
  <c r="DB73"/>
  <c r="DE73"/>
  <c r="DH73"/>
  <c r="DI73"/>
  <c r="DJ73"/>
  <c r="DL73"/>
  <c r="DO73"/>
  <c r="DR73"/>
  <c r="DU73"/>
  <c r="DX73"/>
  <c r="EA73"/>
  <c r="ED73"/>
  <c r="EE73"/>
  <c r="F74"/>
  <c r="G74"/>
  <c r="H74"/>
  <c r="I74"/>
  <c r="J74"/>
  <c r="K74"/>
  <c r="L74"/>
  <c r="M74"/>
  <c r="N74"/>
  <c r="O74"/>
  <c r="P74"/>
  <c r="Q74"/>
  <c r="R74"/>
  <c r="S74"/>
  <c r="T74"/>
  <c r="V74"/>
  <c r="X74"/>
  <c r="Y74"/>
  <c r="AA74"/>
  <c r="AC74"/>
  <c r="AD74"/>
  <c r="AF74"/>
  <c r="AH74"/>
  <c r="AI74"/>
  <c r="AK74"/>
  <c r="AM74"/>
  <c r="AN74"/>
  <c r="AP74"/>
  <c r="AR74"/>
  <c r="AS74"/>
  <c r="AU74"/>
  <c r="AX74"/>
  <c r="BA74"/>
  <c r="BD74"/>
  <c r="BG74"/>
  <c r="BJ74"/>
  <c r="BM74"/>
  <c r="BO74"/>
  <c r="BP74"/>
  <c r="BQ74"/>
  <c r="BR74"/>
  <c r="BS74"/>
  <c r="BU74"/>
  <c r="BX74"/>
  <c r="CA74"/>
  <c r="CD74"/>
  <c r="CG74"/>
  <c r="CJ74"/>
  <c r="CM74"/>
  <c r="CP74"/>
  <c r="CS74"/>
  <c r="CV74"/>
  <c r="CY74"/>
  <c r="DB74"/>
  <c r="DE74"/>
  <c r="DH74"/>
  <c r="DI74"/>
  <c r="DJ74"/>
  <c r="DL74"/>
  <c r="DO74"/>
  <c r="DR74"/>
  <c r="DU74"/>
  <c r="DX74"/>
  <c r="EA74"/>
  <c r="ED74"/>
  <c r="EE74"/>
  <c r="F75"/>
  <c r="G75"/>
  <c r="H75"/>
  <c r="I75"/>
  <c r="J75"/>
  <c r="K75"/>
  <c r="L75"/>
  <c r="M75"/>
  <c r="N75"/>
  <c r="O75"/>
  <c r="P75"/>
  <c r="Q75"/>
  <c r="R75"/>
  <c r="S75"/>
  <c r="T75"/>
  <c r="V75"/>
  <c r="X75"/>
  <c r="Y75"/>
  <c r="AA75"/>
  <c r="AC75"/>
  <c r="AD75"/>
  <c r="AF75"/>
  <c r="AH75"/>
  <c r="AI75"/>
  <c r="AK75"/>
  <c r="AM75"/>
  <c r="AN75"/>
  <c r="AP75"/>
  <c r="AR75"/>
  <c r="AS75"/>
  <c r="AU75"/>
  <c r="AX75"/>
  <c r="BA75"/>
  <c r="BD75"/>
  <c r="BG75"/>
  <c r="BJ75"/>
  <c r="BM75"/>
  <c r="BO75"/>
  <c r="BP75"/>
  <c r="BQ75"/>
  <c r="BR75"/>
  <c r="BS75"/>
  <c r="BU75"/>
  <c r="BX75"/>
  <c r="CA75"/>
  <c r="CD75"/>
  <c r="CG75"/>
  <c r="CJ75"/>
  <c r="CM75"/>
  <c r="CP75"/>
  <c r="CS75"/>
  <c r="CV75"/>
  <c r="CY75"/>
  <c r="DB75"/>
  <c r="DE75"/>
  <c r="DH75"/>
  <c r="DI75"/>
  <c r="DJ75"/>
  <c r="DL75"/>
  <c r="DO75"/>
  <c r="DR75"/>
  <c r="DU75"/>
  <c r="DX75"/>
  <c r="EA75"/>
  <c r="ED75"/>
  <c r="EE75"/>
  <c r="F76"/>
  <c r="G76"/>
  <c r="H76"/>
  <c r="I76"/>
  <c r="J76"/>
  <c r="K76"/>
  <c r="L76"/>
  <c r="M76"/>
  <c r="N76"/>
  <c r="O76"/>
  <c r="P76"/>
  <c r="Q76"/>
  <c r="R76"/>
  <c r="S76"/>
  <c r="T76"/>
  <c r="V76"/>
  <c r="X76"/>
  <c r="Y76"/>
  <c r="AA76"/>
  <c r="AC76"/>
  <c r="AD76"/>
  <c r="AF76"/>
  <c r="AH76"/>
  <c r="AI76"/>
  <c r="AK76"/>
  <c r="AM76"/>
  <c r="AN76"/>
  <c r="AP76"/>
  <c r="AR76"/>
  <c r="AS76"/>
  <c r="AU76"/>
  <c r="AX76"/>
  <c r="BA76"/>
  <c r="BD76"/>
  <c r="BG76"/>
  <c r="BJ76"/>
  <c r="BM76"/>
  <c r="BO76"/>
  <c r="BP76"/>
  <c r="BQ76"/>
  <c r="BR76"/>
  <c r="BS76"/>
  <c r="BU76"/>
  <c r="BX76"/>
  <c r="CA76"/>
  <c r="CD76"/>
  <c r="CG76"/>
  <c r="CJ76"/>
  <c r="CM76"/>
  <c r="CP76"/>
  <c r="CS76"/>
  <c r="CV76"/>
  <c r="CY76"/>
  <c r="DB76"/>
  <c r="DE76"/>
  <c r="DH76"/>
  <c r="DI76"/>
  <c r="DJ76"/>
  <c r="DL76"/>
  <c r="DO76"/>
  <c r="DR76"/>
  <c r="DU76"/>
  <c r="DX76"/>
  <c r="EA76"/>
  <c r="ED76"/>
  <c r="EE76"/>
  <c r="F77"/>
  <c r="G77"/>
  <c r="H77"/>
  <c r="I77"/>
  <c r="J77"/>
  <c r="K77"/>
  <c r="L77"/>
  <c r="M77"/>
  <c r="N77"/>
  <c r="O77"/>
  <c r="P77"/>
  <c r="Q77"/>
  <c r="R77"/>
  <c r="S77"/>
  <c r="T77"/>
  <c r="V77"/>
  <c r="X77"/>
  <c r="Y77"/>
  <c r="AA77"/>
  <c r="AC77"/>
  <c r="AD77"/>
  <c r="AF77"/>
  <c r="AH77"/>
  <c r="AI77"/>
  <c r="AK77"/>
  <c r="AM77"/>
  <c r="AN77"/>
  <c r="AP77"/>
  <c r="AR77"/>
  <c r="AS77"/>
  <c r="AU77"/>
  <c r="AX77"/>
  <c r="BA77"/>
  <c r="BD77"/>
  <c r="BG77"/>
  <c r="BJ77"/>
  <c r="BM77"/>
  <c r="BO77"/>
  <c r="BP77"/>
  <c r="BQ77"/>
  <c r="BR77"/>
  <c r="BS77"/>
  <c r="BU77"/>
  <c r="BX77"/>
  <c r="CA77"/>
  <c r="CD77"/>
  <c r="CG77"/>
  <c r="CJ77"/>
  <c r="CM77"/>
  <c r="CP77"/>
  <c r="CS77"/>
  <c r="CV77"/>
  <c r="CY77"/>
  <c r="DB77"/>
  <c r="DE77"/>
  <c r="DH77"/>
  <c r="DI77"/>
  <c r="DJ77"/>
  <c r="DL77"/>
  <c r="DO77"/>
  <c r="DR77"/>
  <c r="DU77"/>
  <c r="DX77"/>
  <c r="EA77"/>
  <c r="ED77"/>
  <c r="EE77"/>
  <c r="F78"/>
  <c r="G78"/>
  <c r="H78"/>
  <c r="I78"/>
  <c r="J78"/>
  <c r="K78"/>
  <c r="L78"/>
  <c r="M78"/>
  <c r="N78"/>
  <c r="O78"/>
  <c r="P78"/>
  <c r="Q78"/>
  <c r="R78"/>
  <c r="S78"/>
  <c r="T78"/>
  <c r="V78"/>
  <c r="X78"/>
  <c r="Y78"/>
  <c r="AA78"/>
  <c r="AC78"/>
  <c r="AD78"/>
  <c r="AF78"/>
  <c r="AH78"/>
  <c r="AI78"/>
  <c r="AK78"/>
  <c r="AM78"/>
  <c r="AN78"/>
  <c r="AP78"/>
  <c r="AR78"/>
  <c r="AS78"/>
  <c r="AU78"/>
  <c r="AX78"/>
  <c r="BA78"/>
  <c r="BD78"/>
  <c r="BG78"/>
  <c r="BJ78"/>
  <c r="BM78"/>
  <c r="BO78"/>
  <c r="BP78"/>
  <c r="BQ78"/>
  <c r="BR78"/>
  <c r="BS78"/>
  <c r="BU78"/>
  <c r="BX78"/>
  <c r="CA78"/>
  <c r="CD78"/>
  <c r="CG78"/>
  <c r="CJ78"/>
  <c r="CM78"/>
  <c r="CP78"/>
  <c r="CS78"/>
  <c r="CV78"/>
  <c r="CY78"/>
  <c r="DB78"/>
  <c r="DE78"/>
  <c r="DH78"/>
  <c r="DI78"/>
  <c r="DJ78"/>
  <c r="DL78"/>
  <c r="DO78"/>
  <c r="DR78"/>
  <c r="DU78"/>
  <c r="DX78"/>
  <c r="EA78"/>
  <c r="ED78"/>
  <c r="EE78"/>
  <c r="F79"/>
  <c r="G79"/>
  <c r="H79"/>
  <c r="I79"/>
  <c r="J79"/>
  <c r="K79"/>
  <c r="L79"/>
  <c r="M79"/>
  <c r="N79"/>
  <c r="O79"/>
  <c r="P79"/>
  <c r="Q79"/>
  <c r="R79"/>
  <c r="S79"/>
  <c r="T79"/>
  <c r="V79"/>
  <c r="X79"/>
  <c r="Y79"/>
  <c r="AA79"/>
  <c r="AC79"/>
  <c r="AD79"/>
  <c r="AF79"/>
  <c r="AH79"/>
  <c r="AI79"/>
  <c r="AK79"/>
  <c r="AM79"/>
  <c r="AN79"/>
  <c r="AP79"/>
  <c r="AR79"/>
  <c r="AS79"/>
  <c r="AU79"/>
  <c r="AX79"/>
  <c r="BA79"/>
  <c r="BD79"/>
  <c r="BG79"/>
  <c r="BJ79"/>
  <c r="BM79"/>
  <c r="BO79"/>
  <c r="BP79"/>
  <c r="BQ79"/>
  <c r="BR79"/>
  <c r="BS79"/>
  <c r="BU79"/>
  <c r="BX79"/>
  <c r="CA79"/>
  <c r="CD79"/>
  <c r="CG79"/>
  <c r="CJ79"/>
  <c r="CM79"/>
  <c r="CP79"/>
  <c r="CS79"/>
  <c r="CV79"/>
  <c r="CY79"/>
  <c r="DB79"/>
  <c r="DE79"/>
  <c r="DH79"/>
  <c r="DI79"/>
  <c r="DJ79"/>
  <c r="DL79"/>
  <c r="DO79"/>
  <c r="DR79"/>
  <c r="DU79"/>
  <c r="DX79"/>
  <c r="EA79"/>
  <c r="ED79"/>
  <c r="EE79"/>
  <c r="F80"/>
  <c r="G80"/>
  <c r="H80"/>
  <c r="I80"/>
  <c r="J80"/>
  <c r="K80"/>
  <c r="L80"/>
  <c r="M80"/>
  <c r="N80"/>
  <c r="O80"/>
  <c r="P80"/>
  <c r="Q80"/>
  <c r="R80"/>
  <c r="S80"/>
  <c r="T80"/>
  <c r="V80"/>
  <c r="X80"/>
  <c r="Y80"/>
  <c r="AA80"/>
  <c r="AC80"/>
  <c r="AD80"/>
  <c r="AF80"/>
  <c r="AH80"/>
  <c r="AI80"/>
  <c r="AK80"/>
  <c r="AM80"/>
  <c r="AN80"/>
  <c r="AP80"/>
  <c r="AR80"/>
  <c r="AS80"/>
  <c r="AU80"/>
  <c r="AX80"/>
  <c r="BA80"/>
  <c r="BD80"/>
  <c r="BG80"/>
  <c r="BJ80"/>
  <c r="BM80"/>
  <c r="BO80"/>
  <c r="BP80"/>
  <c r="BQ80"/>
  <c r="BR80"/>
  <c r="BS80"/>
  <c r="BU80"/>
  <c r="BX80"/>
  <c r="CA80"/>
  <c r="CD80"/>
  <c r="CG80"/>
  <c r="CJ80"/>
  <c r="CM80"/>
  <c r="CP80"/>
  <c r="CS80"/>
  <c r="CV80"/>
  <c r="CY80"/>
  <c r="DB80"/>
  <c r="DE80"/>
  <c r="DH80"/>
  <c r="DI80"/>
  <c r="DJ80"/>
  <c r="DL80"/>
  <c r="DO80"/>
  <c r="DR80"/>
  <c r="DU80"/>
  <c r="DX80"/>
  <c r="EA80"/>
  <c r="ED80"/>
  <c r="EE80"/>
  <c r="F81"/>
  <c r="G81"/>
  <c r="H81"/>
  <c r="I81"/>
  <c r="J81"/>
  <c r="K81"/>
  <c r="L81"/>
  <c r="M81"/>
  <c r="N81"/>
  <c r="O81"/>
  <c r="P81"/>
  <c r="Q81"/>
  <c r="R81"/>
  <c r="S81"/>
  <c r="T81"/>
  <c r="V81"/>
  <c r="X81"/>
  <c r="Y81"/>
  <c r="AA81"/>
  <c r="AC81"/>
  <c r="AD81"/>
  <c r="AF81"/>
  <c r="AH81"/>
  <c r="AI81"/>
  <c r="AK81"/>
  <c r="AM81"/>
  <c r="AN81"/>
  <c r="AP81"/>
  <c r="AR81"/>
  <c r="AS81"/>
  <c r="AU81"/>
  <c r="AX81"/>
  <c r="BA81"/>
  <c r="BD81"/>
  <c r="BG81"/>
  <c r="BJ81"/>
  <c r="BM81"/>
  <c r="BO81"/>
  <c r="BP81"/>
  <c r="BQ81"/>
  <c r="BR81"/>
  <c r="BS81"/>
  <c r="BU81"/>
  <c r="BX81"/>
  <c r="CA81"/>
  <c r="CD81"/>
  <c r="CG81"/>
  <c r="CJ81"/>
  <c r="CM81"/>
  <c r="CP81"/>
  <c r="CS81"/>
  <c r="CV81"/>
  <c r="CY81"/>
  <c r="DB81"/>
  <c r="DE81"/>
  <c r="DH81"/>
  <c r="DI81"/>
  <c r="DJ81"/>
  <c r="DL81"/>
  <c r="DO81"/>
  <c r="DR81"/>
  <c r="DU81"/>
  <c r="DX81"/>
  <c r="EA81"/>
  <c r="ED81"/>
  <c r="EE81"/>
  <c r="C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W82"/>
  <c r="AX82"/>
  <c r="AY82"/>
  <c r="AZ82"/>
  <c r="BA82"/>
  <c r="BB82"/>
  <c r="BC82"/>
  <c r="BD82"/>
  <c r="BF82"/>
  <c r="BG82"/>
  <c r="BH82"/>
  <c r="BI82"/>
  <c r="BJ82"/>
  <c r="BL82"/>
  <c r="BM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F5" i="2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C77"/>
  <c r="D77"/>
  <c r="E77"/>
  <c r="F77"/>
  <c r="G77"/>
  <c r="C62" i="24"/>
  <c r="C68"/>
  <c r="C80"/>
  <c r="K8" i="23"/>
  <c r="L8"/>
  <c r="L80"/>
  <c r="M8"/>
  <c r="K9"/>
  <c r="L9"/>
  <c r="M9"/>
  <c r="K10"/>
  <c r="L10"/>
  <c r="M10"/>
  <c r="K11"/>
  <c r="L11"/>
  <c r="M11"/>
  <c r="K12"/>
  <c r="L12"/>
  <c r="M12"/>
  <c r="K13"/>
  <c r="L13"/>
  <c r="M13"/>
  <c r="M80"/>
  <c r="C14"/>
  <c r="D14"/>
  <c r="E14"/>
  <c r="F14"/>
  <c r="K14"/>
  <c r="L14"/>
  <c r="M14"/>
  <c r="N14"/>
  <c r="C15"/>
  <c r="D15"/>
  <c r="E15"/>
  <c r="F15"/>
  <c r="K15"/>
  <c r="L15"/>
  <c r="M15"/>
  <c r="N15"/>
  <c r="C16"/>
  <c r="D16"/>
  <c r="E16"/>
  <c r="F16"/>
  <c r="K16"/>
  <c r="L16"/>
  <c r="M16"/>
  <c r="N16"/>
  <c r="C17"/>
  <c r="D17"/>
  <c r="E17"/>
  <c r="F17"/>
  <c r="K17"/>
  <c r="L17"/>
  <c r="M17"/>
  <c r="N17"/>
  <c r="C18"/>
  <c r="D18"/>
  <c r="E18"/>
  <c r="F18"/>
  <c r="K18"/>
  <c r="L18"/>
  <c r="M18"/>
  <c r="N18"/>
  <c r="C19"/>
  <c r="D19"/>
  <c r="E19"/>
  <c r="F19"/>
  <c r="K19"/>
  <c r="L19"/>
  <c r="M19"/>
  <c r="N19"/>
  <c r="C20"/>
  <c r="D20"/>
  <c r="E20"/>
  <c r="F20"/>
  <c r="K20"/>
  <c r="L20"/>
  <c r="M20"/>
  <c r="N20"/>
  <c r="C21"/>
  <c r="D21"/>
  <c r="E21"/>
  <c r="F21"/>
  <c r="K21"/>
  <c r="L21"/>
  <c r="M21"/>
  <c r="N21"/>
  <c r="C22"/>
  <c r="D22"/>
  <c r="E22"/>
  <c r="F22"/>
  <c r="K22"/>
  <c r="L22"/>
  <c r="M22"/>
  <c r="N22"/>
  <c r="C23"/>
  <c r="D23"/>
  <c r="E23"/>
  <c r="F23"/>
  <c r="K23"/>
  <c r="L23"/>
  <c r="M23"/>
  <c r="N23"/>
  <c r="C24"/>
  <c r="D24"/>
  <c r="E24"/>
  <c r="F24"/>
  <c r="K24"/>
  <c r="L24"/>
  <c r="M24"/>
  <c r="N24"/>
  <c r="C25"/>
  <c r="D25"/>
  <c r="E25"/>
  <c r="F25"/>
  <c r="K25"/>
  <c r="L25"/>
  <c r="M25"/>
  <c r="N25"/>
  <c r="C26"/>
  <c r="D26"/>
  <c r="E26"/>
  <c r="F26"/>
  <c r="K26"/>
  <c r="L26"/>
  <c r="M26"/>
  <c r="N26"/>
  <c r="C27"/>
  <c r="D27"/>
  <c r="E27"/>
  <c r="F27"/>
  <c r="K27"/>
  <c r="L27"/>
  <c r="M27"/>
  <c r="N27"/>
  <c r="C28"/>
  <c r="D28"/>
  <c r="E28"/>
  <c r="F28"/>
  <c r="K28"/>
  <c r="L28"/>
  <c r="M28"/>
  <c r="N28"/>
  <c r="C29"/>
  <c r="D29"/>
  <c r="E29"/>
  <c r="F29"/>
  <c r="K29"/>
  <c r="L29"/>
  <c r="M29"/>
  <c r="N29"/>
  <c r="C30"/>
  <c r="D30"/>
  <c r="E30"/>
  <c r="F30"/>
  <c r="K30"/>
  <c r="L30"/>
  <c r="M30"/>
  <c r="N30"/>
  <c r="C31"/>
  <c r="D31"/>
  <c r="E31"/>
  <c r="F31"/>
  <c r="K31"/>
  <c r="L31"/>
  <c r="M31"/>
  <c r="N31"/>
  <c r="C32"/>
  <c r="D32"/>
  <c r="E32"/>
  <c r="F32"/>
  <c r="K32"/>
  <c r="L32"/>
  <c r="M32"/>
  <c r="N32"/>
  <c r="C33"/>
  <c r="D33"/>
  <c r="E33"/>
  <c r="F33"/>
  <c r="K33"/>
  <c r="L33"/>
  <c r="M33"/>
  <c r="N33"/>
  <c r="C34"/>
  <c r="D34"/>
  <c r="E34"/>
  <c r="F34"/>
  <c r="K34"/>
  <c r="L34"/>
  <c r="M34"/>
  <c r="N34"/>
  <c r="C35"/>
  <c r="D35"/>
  <c r="E35"/>
  <c r="F35"/>
  <c r="K35"/>
  <c r="L35"/>
  <c r="M35"/>
  <c r="N35"/>
  <c r="C36"/>
  <c r="D36"/>
  <c r="E36"/>
  <c r="F36"/>
  <c r="K36"/>
  <c r="L36"/>
  <c r="M36"/>
  <c r="N36"/>
  <c r="C37"/>
  <c r="D37"/>
  <c r="E37"/>
  <c r="F37"/>
  <c r="K37"/>
  <c r="L37"/>
  <c r="M37"/>
  <c r="N37"/>
  <c r="C38"/>
  <c r="D38"/>
  <c r="E38"/>
  <c r="F38"/>
  <c r="K38"/>
  <c r="L38"/>
  <c r="M38"/>
  <c r="N38"/>
  <c r="C39"/>
  <c r="D39"/>
  <c r="E39"/>
  <c r="F39"/>
  <c r="K39"/>
  <c r="L39"/>
  <c r="M39"/>
  <c r="N39"/>
  <c r="C40"/>
  <c r="D40"/>
  <c r="E40"/>
  <c r="F40"/>
  <c r="K40"/>
  <c r="L40"/>
  <c r="M40"/>
  <c r="N40"/>
  <c r="C41"/>
  <c r="D41"/>
  <c r="E41"/>
  <c r="F41"/>
  <c r="K41"/>
  <c r="L41"/>
  <c r="M41"/>
  <c r="N41"/>
  <c r="C42"/>
  <c r="D42"/>
  <c r="E42"/>
  <c r="F42"/>
  <c r="G42"/>
  <c r="K42"/>
  <c r="L42"/>
  <c r="M42"/>
  <c r="N42"/>
  <c r="C43"/>
  <c r="D43"/>
  <c r="E43"/>
  <c r="F43"/>
  <c r="G43"/>
  <c r="H43"/>
  <c r="K43"/>
  <c r="L43"/>
  <c r="M43"/>
  <c r="N43"/>
  <c r="P43"/>
  <c r="C44"/>
  <c r="D44"/>
  <c r="E44"/>
  <c r="F44"/>
  <c r="G44"/>
  <c r="K44"/>
  <c r="L44"/>
  <c r="M44"/>
  <c r="N44"/>
  <c r="C45"/>
  <c r="D45"/>
  <c r="E45"/>
  <c r="F45"/>
  <c r="G45"/>
  <c r="K45"/>
  <c r="L45"/>
  <c r="M45"/>
  <c r="N45"/>
  <c r="C46"/>
  <c r="D46"/>
  <c r="E46"/>
  <c r="F46"/>
  <c r="G46"/>
  <c r="K46"/>
  <c r="L46"/>
  <c r="M46"/>
  <c r="N46"/>
  <c r="O46"/>
  <c r="C47"/>
  <c r="D47"/>
  <c r="E47"/>
  <c r="F47"/>
  <c r="K47"/>
  <c r="L47"/>
  <c r="M47"/>
  <c r="N47"/>
  <c r="C48"/>
  <c r="D48"/>
  <c r="E48"/>
  <c r="F48"/>
  <c r="K48"/>
  <c r="L48"/>
  <c r="M48"/>
  <c r="N48"/>
  <c r="C49"/>
  <c r="D49"/>
  <c r="E49"/>
  <c r="F49"/>
  <c r="K49"/>
  <c r="L49"/>
  <c r="M49"/>
  <c r="N49"/>
  <c r="C50"/>
  <c r="D50"/>
  <c r="E50"/>
  <c r="F50"/>
  <c r="K50"/>
  <c r="L50"/>
  <c r="M50"/>
  <c r="N50"/>
  <c r="C51"/>
  <c r="D51"/>
  <c r="E51"/>
  <c r="F51"/>
  <c r="G51"/>
  <c r="K51"/>
  <c r="L51"/>
  <c r="M51"/>
  <c r="N51"/>
  <c r="C52"/>
  <c r="D52"/>
  <c r="E52"/>
  <c r="F52"/>
  <c r="G52"/>
  <c r="K52"/>
  <c r="L52"/>
  <c r="M52"/>
  <c r="N52"/>
  <c r="C53"/>
  <c r="D53"/>
  <c r="E53"/>
  <c r="F53"/>
  <c r="G53"/>
  <c r="K53"/>
  <c r="L53"/>
  <c r="M53"/>
  <c r="N53"/>
  <c r="C54"/>
  <c r="D54"/>
  <c r="E54"/>
  <c r="F54"/>
  <c r="G54"/>
  <c r="K54"/>
  <c r="L54"/>
  <c r="M54"/>
  <c r="N54"/>
  <c r="C55"/>
  <c r="D55"/>
  <c r="E55"/>
  <c r="F55"/>
  <c r="G55"/>
  <c r="K55"/>
  <c r="L55"/>
  <c r="M55"/>
  <c r="N55"/>
  <c r="C56"/>
  <c r="D56"/>
  <c r="E56"/>
  <c r="F56"/>
  <c r="G56"/>
  <c r="K56"/>
  <c r="L56"/>
  <c r="M56"/>
  <c r="N56"/>
  <c r="C57"/>
  <c r="D57"/>
  <c r="E57"/>
  <c r="F57"/>
  <c r="K57"/>
  <c r="L57"/>
  <c r="M57"/>
  <c r="N57"/>
  <c r="C58"/>
  <c r="D58"/>
  <c r="E58"/>
  <c r="F58"/>
  <c r="G58"/>
  <c r="K58"/>
  <c r="L58"/>
  <c r="M58"/>
  <c r="N58"/>
  <c r="C59"/>
  <c r="D59"/>
  <c r="E59"/>
  <c r="F59"/>
  <c r="G59"/>
  <c r="K59"/>
  <c r="L59"/>
  <c r="M59"/>
  <c r="N59"/>
  <c r="C60"/>
  <c r="D60"/>
  <c r="E60"/>
  <c r="F60"/>
  <c r="K60"/>
  <c r="L60"/>
  <c r="M60"/>
  <c r="N60"/>
  <c r="C61"/>
  <c r="D61"/>
  <c r="E61"/>
  <c r="F61"/>
  <c r="G61"/>
  <c r="K61"/>
  <c r="L61"/>
  <c r="M61"/>
  <c r="N61"/>
  <c r="O61"/>
  <c r="C62"/>
  <c r="D62"/>
  <c r="E62"/>
  <c r="F62"/>
  <c r="G62"/>
  <c r="K62"/>
  <c r="L62"/>
  <c r="M62"/>
  <c r="N62"/>
  <c r="C63"/>
  <c r="D63"/>
  <c r="E63"/>
  <c r="F63"/>
  <c r="G63"/>
  <c r="K63"/>
  <c r="L63"/>
  <c r="M63"/>
  <c r="N63"/>
  <c r="C64"/>
  <c r="D64"/>
  <c r="E64"/>
  <c r="F64"/>
  <c r="K64"/>
  <c r="L64"/>
  <c r="M64"/>
  <c r="N64"/>
  <c r="C65"/>
  <c r="D65"/>
  <c r="E65"/>
  <c r="F65"/>
  <c r="K65"/>
  <c r="L65"/>
  <c r="M65"/>
  <c r="N65"/>
  <c r="C66"/>
  <c r="D66"/>
  <c r="E66"/>
  <c r="F66"/>
  <c r="G66"/>
  <c r="K66"/>
  <c r="L66"/>
  <c r="M66"/>
  <c r="N66"/>
  <c r="C67"/>
  <c r="D67"/>
  <c r="E67"/>
  <c r="F67"/>
  <c r="G67"/>
  <c r="H67"/>
  <c r="K67"/>
  <c r="L67"/>
  <c r="M67"/>
  <c r="N67"/>
  <c r="P67"/>
  <c r="C68"/>
  <c r="D68"/>
  <c r="E68"/>
  <c r="F68"/>
  <c r="K68"/>
  <c r="L68"/>
  <c r="M68"/>
  <c r="N68"/>
  <c r="C69"/>
  <c r="D69"/>
  <c r="E69"/>
  <c r="F69"/>
  <c r="K69"/>
  <c r="L69"/>
  <c r="M69"/>
  <c r="N69"/>
  <c r="C70"/>
  <c r="D70"/>
  <c r="E70"/>
  <c r="F70"/>
  <c r="G70"/>
  <c r="K70"/>
  <c r="L70"/>
  <c r="M70"/>
  <c r="N70"/>
  <c r="C71"/>
  <c r="D71"/>
  <c r="E71"/>
  <c r="F71"/>
  <c r="G71"/>
  <c r="K71"/>
  <c r="L71"/>
  <c r="M71"/>
  <c r="N71"/>
  <c r="C72"/>
  <c r="D72"/>
  <c r="E72"/>
  <c r="F72"/>
  <c r="K72"/>
  <c r="L72"/>
  <c r="M72"/>
  <c r="N72"/>
  <c r="C73"/>
  <c r="D73"/>
  <c r="E73"/>
  <c r="F73"/>
  <c r="G73"/>
  <c r="K73"/>
  <c r="L73"/>
  <c r="M73"/>
  <c r="N73"/>
  <c r="C74"/>
  <c r="D74"/>
  <c r="E74"/>
  <c r="F74"/>
  <c r="G74"/>
  <c r="K74"/>
  <c r="L74"/>
  <c r="M74"/>
  <c r="N74"/>
  <c r="C75"/>
  <c r="D75"/>
  <c r="E75"/>
  <c r="F75"/>
  <c r="G75"/>
  <c r="K75"/>
  <c r="L75"/>
  <c r="M75"/>
  <c r="N75"/>
  <c r="C76"/>
  <c r="D76"/>
  <c r="E76"/>
  <c r="F76"/>
  <c r="G76"/>
  <c r="K76"/>
  <c r="L76"/>
  <c r="M76"/>
  <c r="N76"/>
  <c r="C77"/>
  <c r="D77"/>
  <c r="E77"/>
  <c r="F77"/>
  <c r="G77"/>
  <c r="K77"/>
  <c r="L77"/>
  <c r="M77"/>
  <c r="N77"/>
  <c r="C78"/>
  <c r="D78"/>
  <c r="E78"/>
  <c r="F78"/>
  <c r="G78"/>
  <c r="K78"/>
  <c r="L78"/>
  <c r="M78"/>
  <c r="N78"/>
  <c r="C79"/>
  <c r="D79"/>
  <c r="E79"/>
  <c r="F79"/>
  <c r="K79"/>
  <c r="L79"/>
  <c r="M79"/>
  <c r="N79"/>
  <c r="G80"/>
  <c r="H80"/>
  <c r="I80"/>
  <c r="J80"/>
  <c r="K80"/>
  <c r="O80"/>
  <c r="P80"/>
  <c r="Q80"/>
  <c r="R80"/>
  <c r="J81"/>
  <c r="R81"/>
  <c r="C8"/>
  <c r="C80"/>
  <c r="D8"/>
  <c r="D80"/>
  <c r="E8"/>
  <c r="N8"/>
  <c r="C9"/>
  <c r="D9"/>
  <c r="E9"/>
  <c r="N9"/>
  <c r="C10"/>
  <c r="D10"/>
  <c r="E10"/>
  <c r="N10"/>
  <c r="C11"/>
  <c r="D11"/>
  <c r="E11"/>
  <c r="N11"/>
  <c r="C12"/>
  <c r="D12"/>
  <c r="E12"/>
  <c r="N12"/>
  <c r="C13"/>
  <c r="D13"/>
  <c r="E13"/>
  <c r="N13"/>
  <c r="N80"/>
  <c r="F12"/>
  <c r="F9"/>
  <c r="F13"/>
  <c r="F10"/>
  <c r="E80"/>
  <c r="F11"/>
  <c r="F8"/>
  <c r="F80"/>
  <c r="H19" i="22"/>
  <c r="H16"/>
  <c r="I19"/>
  <c r="I14"/>
  <c r="I12"/>
  <c r="BW10"/>
  <c r="S10"/>
  <c r="X21"/>
  <c r="AH21"/>
  <c r="AR21"/>
  <c r="N19"/>
  <c r="N15"/>
  <c r="N14"/>
  <c r="N13"/>
  <c r="N12"/>
  <c r="N11"/>
  <c r="I11"/>
  <c r="EH21"/>
  <c r="EJ21"/>
  <c r="BU21"/>
  <c r="BW21"/>
  <c r="L21"/>
  <c r="N17"/>
  <c r="N16"/>
  <c r="M10"/>
  <c r="BV21"/>
  <c r="J19" i="30"/>
  <c r="J12"/>
  <c r="J14"/>
  <c r="J16"/>
  <c r="J18"/>
  <c r="J20"/>
  <c r="BV15" i="22"/>
  <c r="BV20"/>
  <c r="BW17"/>
  <c r="BW16"/>
  <c r="BW14"/>
  <c r="M20"/>
  <c r="M14"/>
  <c r="BV10"/>
  <c r="BW20"/>
  <c r="BV18"/>
  <c r="BW12"/>
  <c r="M21"/>
  <c r="M18"/>
  <c r="I10"/>
  <c r="DL21"/>
  <c r="F18"/>
  <c r="G17"/>
  <c r="E17"/>
  <c r="E21"/>
  <c r="G15"/>
  <c r="F12"/>
  <c r="H18"/>
  <c r="H12"/>
  <c r="DM21"/>
  <c r="N10"/>
  <c r="M17"/>
  <c r="M16"/>
  <c r="H14"/>
  <c r="H11"/>
  <c r="H17"/>
  <c r="I17"/>
  <c r="H15"/>
  <c r="I15"/>
  <c r="G21"/>
  <c r="AV21"/>
  <c r="AL21"/>
  <c r="AB21"/>
  <c r="R21"/>
  <c r="H13"/>
  <c r="F10"/>
  <c r="H10"/>
  <c r="F21"/>
  <c r="H21"/>
  <c r="I21"/>
  <c r="M12"/>
</calcChain>
</file>

<file path=xl/sharedStrings.xml><?xml version="1.0" encoding="utf-8"?>
<sst xmlns="http://schemas.openxmlformats.org/spreadsheetml/2006/main" count="1319" uniqueCount="272">
  <si>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</si>
  <si>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</si>
  <si>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</si>
  <si>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</si>
  <si>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</si>
  <si>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</si>
  <si>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</si>
  <si>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</si>
  <si>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</si>
  <si>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</si>
  <si>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</si>
  <si>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</si>
  <si>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</si>
  <si>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</si>
  <si>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</si>
  <si>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</si>
  <si>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</si>
  <si>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</si>
  <si>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</si>
  <si>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</si>
  <si>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</si>
  <si>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</si>
  <si>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</si>
  <si>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</si>
  <si>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</si>
  <si>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</si>
  <si>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</si>
  <si>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</si>
  <si>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</si>
  <si>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</si>
  <si>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</si>
  <si>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</si>
  <si>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</si>
  <si>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</si>
  <si>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</si>
  <si>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</si>
  <si>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</si>
  <si>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</si>
  <si>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</si>
  <si>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</si>
  <si>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</si>
  <si>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</si>
  <si>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</si>
  <si>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</si>
  <si>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</si>
  <si>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</si>
  <si>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</si>
  <si>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</si>
  <si>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</si>
  <si>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</si>
  <si>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</si>
  <si>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</si>
  <si>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</si>
  <si>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</si>
  <si>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</si>
  <si>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</si>
  <si>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</si>
  <si>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</si>
  <si>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</si>
  <si>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</si>
  <si>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</si>
  <si>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</si>
  <si>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</si>
  <si>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</si>
  <si>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</si>
  <si>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</si>
  <si>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</si>
  <si>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</si>
  <si>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</si>
  <si>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</si>
  <si>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</si>
  <si>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</si>
  <si>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</si>
  <si>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</si>
  <si>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</si>
  <si>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</si>
  <si>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</si>
  <si>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</si>
  <si>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</si>
  <si>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</si>
  <si>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</si>
  <si>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</si>
  <si>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</si>
  <si>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</si>
  <si>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</si>
  <si>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</si>
  <si>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</si>
  <si>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</si>
  <si>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</si>
  <si>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</si>
  <si>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</si>
  <si>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</si>
  <si>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</si>
  <si>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</si>
  <si>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</si>
  <si>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</si>
  <si>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</si>
  <si>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</si>
  <si>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</si>
  <si>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</si>
  <si>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</si>
  <si>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</si>
  <si>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</si>
  <si>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</si>
  <si>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</si>
  <si>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</si>
  <si>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</si>
  <si>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</si>
  <si>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</si>
  <si>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</si>
  <si>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</si>
  <si>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</si>
  <si>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</si>
  <si>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</si>
  <si>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</si>
  <si>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</si>
  <si>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</si>
  <si>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</si>
  <si>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</si>
  <si>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</si>
  <si>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</si>
  <si>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</si>
  <si>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</si>
  <si>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</si>
  <si>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</si>
  <si>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</si>
  <si>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</si>
  <si>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</si>
  <si>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</si>
  <si>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</si>
  <si>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</si>
  <si>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</si>
  <si>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</si>
  <si>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</si>
  <si>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</si>
  <si>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</si>
  <si>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</si>
  <si>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</si>
  <si>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</si>
  <si>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</si>
  <si>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</si>
  <si>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</si>
  <si>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</si>
  <si>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</si>
  <si>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</si>
  <si>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</si>
  <si>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</si>
  <si>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</si>
  <si>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</si>
  <si>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</si>
  <si>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</si>
  <si>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</si>
  <si>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</si>
  <si>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</si>
  <si>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</si>
  <si>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</si>
  <si>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</si>
  <si>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</si>
  <si>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</si>
  <si>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</si>
  <si>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</si>
  <si>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</si>
  <si>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</si>
  <si>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</si>
  <si>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</si>
  <si>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</si>
  <si>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</si>
  <si>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</si>
  <si>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</si>
  <si>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</si>
  <si>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</si>
  <si>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</si>
  <si>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</si>
  <si>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</si>
  <si>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</si>
  <si>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</si>
  <si>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</si>
  <si>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</si>
  <si>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</si>
  <si>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</si>
  <si>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</si>
  <si>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</si>
  <si>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</si>
  <si>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</si>
  <si>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</si>
  <si>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</si>
  <si>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</si>
  <si>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</si>
  <si>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</si>
  <si>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</si>
  <si>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</si>
  <si>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</si>
  <si>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</si>
  <si>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</si>
  <si>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</si>
  <si>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</si>
  <si>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</si>
  <si>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</si>
  <si>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</si>
  <si>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</si>
  <si>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</si>
  <si>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</si>
  <si>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</si>
  <si>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</si>
  <si>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</si>
  <si>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</si>
  <si>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</si>
  <si>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</si>
  <si>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</si>
  <si>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</si>
  <si>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</si>
  <si>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</si>
  <si>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</si>
  <si>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</si>
  <si>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</si>
  <si>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</si>
  <si>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</si>
  <si>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</si>
  <si>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</si>
  <si>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</si>
  <si>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</si>
  <si>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</si>
  <si>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</si>
  <si>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</si>
  <si>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</si>
  <si>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</si>
  <si>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</si>
  <si>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</si>
  <si>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</si>
  <si>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</si>
  <si>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</si>
  <si>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</si>
  <si>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</si>
  <si>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</si>
  <si>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>տող 1110                                                                                        Գույքային հարկեր անշարժ գույքից</t>
  </si>
  <si>
    <t>տող 1000ԸՆԴԱՄԵՆԸ  ԵԿԱՄՈՒՏՆԵՐ                                                         (տող 1100 + տող 1200+տող 1300)</t>
  </si>
  <si>
    <t>ՏԵՂԵԿԱՏՎՈՒԹՅՈՒՆ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</si>
  <si>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</si>
  <si>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</si>
  <si>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</si>
  <si>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</si>
  <si>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</si>
  <si>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</si>
  <si>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</si>
  <si>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</si>
  <si>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</si>
  <si>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</si>
  <si>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</si>
  <si>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 xml:space="preserve">որից` Սեփական եկամուտներ                                                         (Ընդամենը եկամուտներ առանց պաշտոնական դրամաշնորհների)                                                                                                              </t>
  </si>
  <si>
    <t xml:space="preserve">տող 1341Համայնքի սեփականություն հանդիսացող, այդ թվում` տիրազուրկ, համայնքին որպես սեփականություն անցած ապրանքների վաճառքից մուտքեր
</t>
  </si>
  <si>
    <t xml:space="preserve"> տող 1342Պետության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</si>
  <si>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 տող 1352Համայնքի վարչական տարածքում ինքնակամ կառուցված շենքերի, շինությունների օրինականացման համար վճարներ </t>
  </si>
  <si>
    <t xml:space="preserve"> տող 1220+1240     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</si>
  <si>
    <t xml:space="preserve"> տող 1260   2.6 Կապիտալ ներքին պաշտոնական դրամաշնորհներ` ստացված կառավարման այլ մակարդակներից</t>
  </si>
  <si>
    <t xml:space="preserve"> տող 1381+տող 1382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</si>
  <si>
    <t>տող 1391+1393   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</si>
  <si>
    <t>տող 1392Վարչական բյուջեի պահուստային ֆոնդից ֆոնդային բյուջե կատարվող հատկացումներից մուտքեր</t>
  </si>
  <si>
    <t xml:space="preserve">տող 1113         Անշարժ գույքի հարկ </t>
  </si>
  <si>
    <t>տող 1112         Հողի հարկ համայնքների վարչական տարածքներում գտնվող հողի համար</t>
  </si>
  <si>
    <t xml:space="preserve">տող 1111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</si>
  <si>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Տեղական տուրքեր
</t>
  </si>
  <si>
    <t>տող 1150   Համայնքի բյուջե վճարվող պետական տուրքեր
(տող 1151 )</t>
  </si>
  <si>
    <t>տող 1120    1.2 Գույքային հարկեր այլ գույքիցայդ թվում`Գույքահարկ փոխադրամիջոցների համար</t>
  </si>
  <si>
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</si>
  <si>
    <t>ծրագիր (1-ին եռամսյակ, 1-ին կիսամյակ, 9 ամիս, տարի)</t>
  </si>
  <si>
    <t>կատ. %-ը 1-ին կիսամյակի  նկատմամբ</t>
  </si>
  <si>
    <t>փաստացի           (12 ամիս)</t>
  </si>
  <si>
    <t>պլան</t>
  </si>
  <si>
    <t>փաստ</t>
  </si>
  <si>
    <t>plan</t>
  </si>
  <si>
    <t>past</t>
  </si>
  <si>
    <t xml:space="preserve"> ՀՀ  ԼՈՌՈՒ  ՄԱՐԶԻ  ՀԱՄԱՅՆՔՆԵՐԻ   ԲՅՈՒՋԵՏԱՅԻՆ   ԵԿԱՄՈՒՏՆԵՐԻ   ՎԵՐԱԲԵՐՅԱԼ  (աճողական)   2024թ.դեկտեմբերի «31ի» -ի  դրությամբ                                            </t>
  </si>
</sst>
</file>

<file path=xl/styles.xml><?xml version="1.0" encoding="utf-8"?>
<styleSheet xmlns="http://schemas.openxmlformats.org/spreadsheetml/2006/main">
  <numFmts count="2">
    <numFmt numFmtId="196" formatCode="0.0"/>
    <numFmt numFmtId="207" formatCode="#,##0.0"/>
  </numFmts>
  <fonts count="23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indexed="8"/>
      <name val="GHEA Grapalat"/>
      <family val="3"/>
    </font>
    <font>
      <sz val="10"/>
      <name val="Arial LatArm"/>
      <family val="2"/>
    </font>
    <font>
      <b/>
      <sz val="10"/>
      <name val="Arial Armenian"/>
      <family val="2"/>
    </font>
    <font>
      <sz val="10"/>
      <color theme="1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" fontId="20" fillId="0" borderId="19" applyFill="0" applyProtection="0">
      <alignment horizontal="right" vertical="center"/>
    </xf>
  </cellStyleXfs>
  <cellXfs count="384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20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3" xfId="0" applyNumberFormat="1" applyFont="1" applyFill="1" applyBorder="1" applyAlignment="1" applyProtection="1">
      <alignment horizontal="center" vertical="center" wrapText="1"/>
    </xf>
    <xf numFmtId="20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96" fontId="5" fillId="2" borderId="0" xfId="0" applyNumberFormat="1" applyFont="1" applyFill="1" applyAlignment="1" applyProtection="1">
      <alignment horizontal="center" vertical="center" wrapText="1"/>
      <protection locked="0"/>
    </xf>
    <xf numFmtId="196" fontId="4" fillId="2" borderId="0" xfId="0" applyNumberFormat="1" applyFont="1" applyFill="1" applyAlignment="1" applyProtection="1">
      <alignment horizontal="center" vertical="center" wrapText="1"/>
      <protection locked="0"/>
    </xf>
    <xf numFmtId="207" fontId="5" fillId="2" borderId="3" xfId="0" applyNumberFormat="1" applyFont="1" applyFill="1" applyBorder="1" applyAlignment="1" applyProtection="1">
      <alignment horizontal="center" vertical="center" wrapText="1"/>
    </xf>
    <xf numFmtId="196" fontId="4" fillId="2" borderId="0" xfId="0" applyNumberFormat="1" applyFont="1" applyFill="1" applyAlignment="1" applyProtection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207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8" borderId="3" xfId="0" applyNumberFormat="1" applyFont="1" applyFill="1" applyBorder="1" applyAlignment="1" applyProtection="1">
      <alignment horizontal="center" vertical="center" wrapText="1"/>
    </xf>
    <xf numFmtId="1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207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207" fontId="5" fillId="8" borderId="3" xfId="0" applyNumberFormat="1" applyFont="1" applyFill="1" applyBorder="1" applyAlignment="1" applyProtection="1">
      <alignment horizontal="center" vertical="center" wrapText="1"/>
    </xf>
    <xf numFmtId="207" fontId="4" fillId="9" borderId="3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3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20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196" fontId="22" fillId="2" borderId="3" xfId="0" applyNumberFormat="1" applyFont="1" applyFill="1" applyBorder="1" applyAlignment="1">
      <alignment horizontal="left" vertical="center"/>
    </xf>
    <xf numFmtId="207" fontId="7" fillId="2" borderId="3" xfId="0" applyNumberFormat="1" applyFont="1" applyFill="1" applyBorder="1" applyAlignment="1" applyProtection="1">
      <alignment vertical="center" wrapText="1"/>
    </xf>
    <xf numFmtId="196" fontId="22" fillId="2" borderId="3" xfId="0" applyNumberFormat="1" applyFont="1" applyFill="1" applyBorder="1" applyAlignment="1">
      <alignment horizontal="left" vertical="center" wrapText="1"/>
    </xf>
    <xf numFmtId="196" fontId="22" fillId="0" borderId="3" xfId="0" applyNumberFormat="1" applyFont="1" applyFill="1" applyBorder="1" applyAlignment="1">
      <alignment horizontal="left" vertical="center"/>
    </xf>
    <xf numFmtId="196" fontId="22" fillId="0" borderId="6" xfId="0" applyNumberFormat="1" applyFont="1" applyFill="1" applyBorder="1" applyAlignment="1">
      <alignment horizontal="left" vertical="center"/>
    </xf>
    <xf numFmtId="207" fontId="7" fillId="0" borderId="3" xfId="0" applyNumberFormat="1" applyFont="1" applyFill="1" applyBorder="1" applyAlignment="1" applyProtection="1">
      <alignment vertical="center" wrapText="1"/>
    </xf>
    <xf numFmtId="196" fontId="7" fillId="0" borderId="6" xfId="0" applyNumberFormat="1" applyFont="1" applyFill="1" applyBorder="1" applyAlignment="1">
      <alignment horizontal="left" vertical="center"/>
    </xf>
    <xf numFmtId="196" fontId="7" fillId="0" borderId="0" xfId="0" applyNumberFormat="1" applyFont="1" applyFill="1" applyAlignment="1">
      <alignment horizontal="left" vertical="center"/>
    </xf>
    <xf numFmtId="196" fontId="7" fillId="0" borderId="3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207" fontId="9" fillId="2" borderId="3" xfId="0" applyNumberFormat="1" applyFont="1" applyFill="1" applyBorder="1" applyAlignment="1" applyProtection="1">
      <alignment horizontal="right" vertical="center" wrapText="1"/>
    </xf>
    <xf numFmtId="207" fontId="7" fillId="0" borderId="7" xfId="0" applyNumberFormat="1" applyFont="1" applyFill="1" applyBorder="1" applyAlignment="1" applyProtection="1">
      <alignment vertical="center" wrapText="1"/>
    </xf>
    <xf numFmtId="207" fontId="7" fillId="0" borderId="8" xfId="0" applyNumberFormat="1" applyFont="1" applyFill="1" applyBorder="1" applyAlignment="1" applyProtection="1">
      <alignment vertical="center" wrapText="1"/>
    </xf>
    <xf numFmtId="207" fontId="9" fillId="8" borderId="3" xfId="0" applyNumberFormat="1" applyFont="1" applyFill="1" applyBorder="1" applyAlignment="1" applyProtection="1">
      <alignment horizontal="right" vertical="center" wrapText="1"/>
    </xf>
    <xf numFmtId="4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0" xfId="0" applyNumberFormat="1" applyFont="1" applyFill="1" applyProtection="1"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Border="1" applyAlignment="1" applyProtection="1">
      <alignment horizontal="center" vertical="center" wrapText="1"/>
      <protection locked="0"/>
    </xf>
    <xf numFmtId="196" fontId="9" fillId="4" borderId="3" xfId="0" applyNumberFormat="1" applyFont="1" applyFill="1" applyBorder="1" applyAlignment="1">
      <alignment horizontal="center" vertical="center" wrapText="1"/>
    </xf>
    <xf numFmtId="196" fontId="12" fillId="4" borderId="7" xfId="2" applyNumberFormat="1" applyFont="1" applyFill="1" applyBorder="1" applyAlignment="1">
      <alignment horizontal="center" vertical="center" wrapText="1"/>
    </xf>
    <xf numFmtId="196" fontId="13" fillId="4" borderId="3" xfId="0" applyNumberFormat="1" applyFont="1" applyFill="1" applyBorder="1" applyAlignment="1">
      <alignment horizontal="center" vertical="center" wrapText="1"/>
    </xf>
    <xf numFmtId="207" fontId="12" fillId="4" borderId="3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207" fontId="11" fillId="0" borderId="3" xfId="0" applyNumberFormat="1" applyFont="1" applyBorder="1" applyAlignment="1" applyProtection="1">
      <alignment horizontal="center" vertical="center"/>
      <protection locked="0"/>
    </xf>
    <xf numFmtId="207" fontId="11" fillId="4" borderId="3" xfId="0" applyNumberFormat="1" applyFont="1" applyFill="1" applyBorder="1" applyAlignment="1" applyProtection="1">
      <alignment horizontal="center" vertical="center"/>
      <protection locked="0"/>
    </xf>
    <xf numFmtId="196" fontId="0" fillId="0" borderId="0" xfId="0" applyNumberFormat="1"/>
    <xf numFmtId="207" fontId="0" fillId="0" borderId="0" xfId="0" applyNumberFormat="1"/>
    <xf numFmtId="0" fontId="0" fillId="0" borderId="0" xfId="0" applyBorder="1"/>
    <xf numFmtId="196" fontId="7" fillId="10" borderId="3" xfId="0" applyNumberFormat="1" applyFont="1" applyFill="1" applyBorder="1" applyAlignment="1">
      <alignment horizontal="left" vertical="center"/>
    </xf>
    <xf numFmtId="196" fontId="7" fillId="10" borderId="10" xfId="0" applyNumberFormat="1" applyFont="1" applyFill="1" applyBorder="1" applyAlignment="1">
      <alignment horizontal="left" vertical="center"/>
    </xf>
    <xf numFmtId="196" fontId="22" fillId="10" borderId="3" xfId="0" applyNumberFormat="1" applyFont="1" applyFill="1" applyBorder="1" applyAlignment="1">
      <alignment horizontal="left" vertical="center"/>
    </xf>
    <xf numFmtId="196" fontId="22" fillId="10" borderId="6" xfId="0" applyNumberFormat="1" applyFont="1" applyFill="1" applyBorder="1" applyAlignment="1">
      <alignment horizontal="left" vertical="center"/>
    </xf>
    <xf numFmtId="196" fontId="7" fillId="10" borderId="6" xfId="0" applyNumberFormat="1" applyFont="1" applyFill="1" applyBorder="1" applyAlignment="1">
      <alignment horizontal="left" vertical="center"/>
    </xf>
    <xf numFmtId="2" fontId="7" fillId="10" borderId="3" xfId="0" applyNumberFormat="1" applyFont="1" applyFill="1" applyBorder="1" applyAlignment="1">
      <alignment horizontal="left" vertical="center"/>
    </xf>
    <xf numFmtId="19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4" fillId="2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196" fontId="22" fillId="0" borderId="3" xfId="0" applyNumberFormat="1" applyFont="1" applyFill="1" applyBorder="1" applyAlignment="1">
      <alignment horizontal="left" vertical="center" wrapText="1"/>
    </xf>
    <xf numFmtId="196" fontId="7" fillId="0" borderId="10" xfId="0" applyNumberFormat="1" applyFont="1" applyFill="1" applyBorder="1" applyAlignment="1">
      <alignment horizontal="left" vertical="center"/>
    </xf>
    <xf numFmtId="207" fontId="16" fillId="2" borderId="3" xfId="0" applyNumberFormat="1" applyFont="1" applyFill="1" applyBorder="1" applyAlignment="1" applyProtection="1">
      <alignment horizontal="center" vertical="center" wrapText="1"/>
    </xf>
    <xf numFmtId="196" fontId="7" fillId="10" borderId="0" xfId="0" applyNumberFormat="1" applyFont="1" applyFill="1" applyAlignment="1">
      <alignment horizontal="left" vertical="center"/>
    </xf>
    <xf numFmtId="196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96" fontId="22" fillId="10" borderId="3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/>
    <xf numFmtId="0" fontId="1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9" fillId="0" borderId="3" xfId="0" applyNumberFormat="1" applyFont="1" applyFill="1" applyBorder="1" applyAlignment="1" applyProtection="1">
      <alignment horizontal="right" vertical="center" wrapText="1"/>
    </xf>
    <xf numFmtId="207" fontId="5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207" fontId="7" fillId="8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207" fontId="7" fillId="2" borderId="0" xfId="0" applyNumberFormat="1" applyFont="1" applyFill="1" applyProtection="1">
      <protection locked="0"/>
    </xf>
    <xf numFmtId="0" fontId="9" fillId="0" borderId="0" xfId="0" applyFont="1" applyBorder="1" applyProtection="1"/>
    <xf numFmtId="0" fontId="9" fillId="2" borderId="0" xfId="0" applyFont="1" applyFill="1" applyProtection="1"/>
    <xf numFmtId="4" fontId="9" fillId="0" borderId="3" xfId="0" applyNumberFormat="1" applyFont="1" applyFill="1" applyBorder="1" applyAlignment="1" applyProtection="1">
      <alignment horizontal="center" vertical="center" wrapText="1"/>
    </xf>
    <xf numFmtId="207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207" fontId="1" fillId="2" borderId="3" xfId="0" applyNumberFormat="1" applyFont="1" applyFill="1" applyBorder="1" applyAlignment="1" applyProtection="1">
      <alignment horizontal="center" vertical="center" wrapText="1"/>
    </xf>
    <xf numFmtId="207" fontId="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horizontal="right" vertical="center" wrapText="1"/>
    </xf>
    <xf numFmtId="207" fontId="21" fillId="0" borderId="3" xfId="0" applyNumberFormat="1" applyFont="1" applyFill="1" applyBorder="1" applyAlignment="1" applyProtection="1">
      <alignment horizontal="center" vertical="center" wrapText="1"/>
    </xf>
    <xf numFmtId="207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vertical="center" wrapText="1"/>
    </xf>
    <xf numFmtId="207" fontId="1" fillId="0" borderId="7" xfId="0" applyNumberFormat="1" applyFont="1" applyFill="1" applyBorder="1" applyAlignment="1" applyProtection="1">
      <alignment vertical="center" wrapText="1"/>
    </xf>
    <xf numFmtId="20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07" fontId="1" fillId="0" borderId="3" xfId="0" applyNumberFormat="1" applyFont="1" applyFill="1" applyBorder="1" applyAlignment="1" applyProtection="1">
      <alignment vertical="center" wrapText="1"/>
    </xf>
    <xf numFmtId="196" fontId="1" fillId="2" borderId="0" xfId="0" applyNumberFormat="1" applyFont="1" applyFill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207" fontId="21" fillId="2" borderId="3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1" fillId="2" borderId="0" xfId="0" applyNumberFormat="1" applyFont="1" applyFill="1" applyAlignment="1" applyProtection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207" fontId="1" fillId="2" borderId="0" xfId="0" applyNumberFormat="1" applyFont="1" applyFill="1" applyProtection="1">
      <protection locked="0"/>
    </xf>
    <xf numFmtId="207" fontId="1" fillId="3" borderId="3" xfId="0" applyNumberFormat="1" applyFont="1" applyFill="1" applyBorder="1" applyAlignment="1" applyProtection="1">
      <alignment horizontal="center" vertical="center" wrapText="1"/>
    </xf>
    <xf numFmtId="207" fontId="1" fillId="0" borderId="0" xfId="0" applyNumberFormat="1" applyFont="1" applyFill="1" applyProtection="1">
      <protection locked="0"/>
    </xf>
    <xf numFmtId="4" fontId="1" fillId="0" borderId="0" xfId="0" applyNumberFormat="1" applyFont="1" applyProtection="1">
      <protection locked="0"/>
    </xf>
    <xf numFmtId="0" fontId="9" fillId="2" borderId="3" xfId="0" applyFont="1" applyFill="1" applyBorder="1" applyProtection="1"/>
    <xf numFmtId="196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1" fillId="2" borderId="3" xfId="0" applyNumberFormat="1" applyFont="1" applyFill="1" applyBorder="1" applyAlignment="1" applyProtection="1">
      <alignment horizontal="center" vertical="center" wrapText="1"/>
    </xf>
    <xf numFmtId="196" fontId="1" fillId="2" borderId="0" xfId="0" applyNumberFormat="1" applyFont="1" applyFill="1" applyProtection="1"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3" borderId="5" xfId="0" applyNumberFormat="1" applyFont="1" applyFill="1" applyBorder="1" applyAlignment="1" applyProtection="1">
      <alignment horizontal="center" vertical="center" wrapText="1"/>
    </xf>
    <xf numFmtId="4" fontId="9" fillId="3" borderId="11" xfId="0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textRotation="90" wrapText="1"/>
    </xf>
    <xf numFmtId="0" fontId="9" fillId="2" borderId="9" xfId="0" applyFont="1" applyFill="1" applyBorder="1" applyAlignment="1" applyProtection="1">
      <alignment horizontal="center" vertical="center" textRotation="90" wrapText="1"/>
    </xf>
    <xf numFmtId="0" fontId="9" fillId="2" borderId="11" xfId="0" applyFont="1" applyFill="1" applyBorder="1" applyAlignment="1" applyProtection="1">
      <alignment horizontal="center" vertical="center" textRotation="90" wrapText="1"/>
    </xf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16" xfId="0" applyNumberFormat="1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16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4" fontId="9" fillId="7" borderId="10" xfId="0" applyNumberFormat="1" applyFont="1" applyFill="1" applyBorder="1" applyAlignment="1" applyProtection="1">
      <alignment horizontal="center" vertical="center" wrapText="1"/>
    </xf>
    <xf numFmtId="4" fontId="9" fillId="7" borderId="14" xfId="0" applyNumberFormat="1" applyFont="1" applyFill="1" applyBorder="1" applyAlignment="1" applyProtection="1">
      <alignment horizontal="center" vertical="center" wrapText="1"/>
    </xf>
    <xf numFmtId="4" fontId="9" fillId="7" borderId="12" xfId="0" applyNumberFormat="1" applyFont="1" applyFill="1" applyBorder="1" applyAlignment="1" applyProtection="1">
      <alignment horizontal="center" vertical="center" wrapText="1"/>
    </xf>
    <xf numFmtId="4" fontId="9" fillId="7" borderId="17" xfId="0" applyNumberFormat="1" applyFont="1" applyFill="1" applyBorder="1" applyAlignment="1" applyProtection="1">
      <alignment horizontal="center" vertical="center" wrapText="1"/>
    </xf>
    <xf numFmtId="4" fontId="9" fillId="7" borderId="0" xfId="0" applyNumberFormat="1" applyFont="1" applyFill="1" applyBorder="1" applyAlignment="1" applyProtection="1">
      <alignment horizontal="center" vertical="center" wrapText="1"/>
    </xf>
    <xf numFmtId="4" fontId="9" fillId="7" borderId="18" xfId="0" applyNumberFormat="1" applyFont="1" applyFill="1" applyBorder="1" applyAlignment="1" applyProtection="1">
      <alignment horizontal="center" vertical="center" wrapText="1"/>
    </xf>
    <xf numFmtId="4" fontId="9" fillId="7" borderId="13" xfId="0" applyNumberFormat="1" applyFont="1" applyFill="1" applyBorder="1" applyAlignment="1" applyProtection="1">
      <alignment horizontal="center" vertical="center" wrapText="1"/>
    </xf>
    <xf numFmtId="4" fontId="9" fillId="7" borderId="2" xfId="0" applyNumberFormat="1" applyFont="1" applyFill="1" applyBorder="1" applyAlignment="1" applyProtection="1">
      <alignment horizontal="center" vertical="center" wrapText="1"/>
    </xf>
    <xf numFmtId="4" fontId="9" fillId="7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9" fillId="7" borderId="10" xfId="0" applyNumberFormat="1" applyFont="1" applyFill="1" applyBorder="1" applyAlignment="1" applyProtection="1">
      <alignment horizontal="center" vertical="center" wrapText="1"/>
    </xf>
    <xf numFmtId="0" fontId="9" fillId="7" borderId="14" xfId="0" applyNumberFormat="1" applyFont="1" applyFill="1" applyBorder="1" applyAlignment="1" applyProtection="1">
      <alignment horizontal="center" vertical="center" wrapText="1"/>
    </xf>
    <xf numFmtId="0" fontId="9" fillId="7" borderId="12" xfId="0" applyNumberFormat="1" applyFont="1" applyFill="1" applyBorder="1" applyAlignment="1" applyProtection="1">
      <alignment horizontal="center" vertical="center" wrapText="1"/>
    </xf>
    <xf numFmtId="0" fontId="9" fillId="7" borderId="17" xfId="0" applyNumberFormat="1" applyFont="1" applyFill="1" applyBorder="1" applyAlignment="1" applyProtection="1">
      <alignment horizontal="center" vertical="center" wrapText="1"/>
    </xf>
    <xf numFmtId="0" fontId="9" fillId="7" borderId="0" xfId="0" applyNumberFormat="1" applyFont="1" applyFill="1" applyBorder="1" applyAlignment="1" applyProtection="1">
      <alignment horizontal="center" vertical="center" wrapText="1"/>
    </xf>
    <xf numFmtId="0" fontId="9" fillId="7" borderId="18" xfId="0" applyNumberFormat="1" applyFont="1" applyFill="1" applyBorder="1" applyAlignment="1" applyProtection="1">
      <alignment horizontal="center" vertical="center" wrapText="1"/>
    </xf>
    <xf numFmtId="0" fontId="9" fillId="7" borderId="13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15" xfId="0" applyNumberFormat="1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12" xfId="0" applyFont="1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3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</xf>
    <xf numFmtId="0" fontId="9" fillId="7" borderId="15" xfId="0" applyFont="1" applyFill="1" applyBorder="1" applyAlignment="1" applyProtection="1">
      <alignment horizontal="center" vertical="center" wrapText="1"/>
    </xf>
    <xf numFmtId="4" fontId="9" fillId="0" borderId="17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center" vertical="center" wrapText="1"/>
    </xf>
    <xf numFmtId="4" fontId="9" fillId="0" borderId="18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4" fontId="9" fillId="11" borderId="10" xfId="0" applyNumberFormat="1" applyFont="1" applyFill="1" applyBorder="1" applyAlignment="1" applyProtection="1">
      <alignment horizontal="center" vertical="center" wrapText="1"/>
    </xf>
    <xf numFmtId="4" fontId="9" fillId="11" borderId="14" xfId="0" applyNumberFormat="1" applyFont="1" applyFill="1" applyBorder="1" applyAlignment="1" applyProtection="1">
      <alignment horizontal="center" vertical="center" wrapText="1"/>
    </xf>
    <xf numFmtId="4" fontId="9" fillId="6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7" borderId="6" xfId="0" applyNumberFormat="1" applyFont="1" applyFill="1" applyBorder="1" applyAlignment="1" applyProtection="1">
      <alignment horizontal="center" vertical="center" wrapText="1"/>
    </xf>
    <xf numFmtId="0" fontId="9" fillId="7" borderId="16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" fontId="9" fillId="6" borderId="16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4" fontId="9" fillId="0" borderId="13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4" fontId="9" fillId="2" borderId="13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4" fontId="9" fillId="0" borderId="5" xfId="0" applyNumberFormat="1" applyFont="1" applyFill="1" applyBorder="1" applyAlignment="1" applyProtection="1">
      <alignment horizontal="center" vertical="center" wrapText="1"/>
    </xf>
    <xf numFmtId="4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4" fontId="5" fillId="7" borderId="10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8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2" xfId="0" applyNumberFormat="1" applyFont="1" applyFill="1" applyBorder="1" applyAlignment="1" applyProtection="1">
      <alignment horizontal="center" vertical="center" wrapText="1"/>
    </xf>
    <xf numFmtId="4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10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8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4" fontId="4" fillId="11" borderId="10" xfId="0" applyNumberFormat="1" applyFont="1" applyFill="1" applyBorder="1" applyAlignment="1" applyProtection="1">
      <alignment horizontal="center" vertical="center" wrapText="1"/>
    </xf>
    <xf numFmtId="4" fontId="4" fillId="11" borderId="14" xfId="0" applyNumberFormat="1" applyFont="1" applyFill="1" applyBorder="1" applyAlignment="1" applyProtection="1">
      <alignment horizontal="center" vertical="center" wrapText="1"/>
    </xf>
    <xf numFmtId="4" fontId="4" fillId="6" borderId="12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7" borderId="10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8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2" xfId="0" applyNumberFormat="1" applyFont="1" applyFill="1" applyBorder="1" applyAlignment="1" applyProtection="1">
      <alignment horizontal="center" vertical="center" wrapText="1"/>
    </xf>
    <xf numFmtId="4" fontId="4" fillId="7" borderId="15" xfId="0" applyNumberFormat="1" applyFont="1" applyFill="1" applyBorder="1" applyAlignment="1" applyProtection="1">
      <alignment horizontal="center" vertical="center" wrapText="1"/>
    </xf>
    <xf numFmtId="4" fontId="4" fillId="6" borderId="16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8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15" xfId="0" applyFont="1" applyFill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8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10" xfId="0" applyNumberFormat="1" applyFont="1" applyBorder="1" applyAlignment="1" applyProtection="1">
      <alignment horizontal="center" vertical="center" wrapText="1"/>
    </xf>
    <xf numFmtId="4" fontId="4" fillId="0" borderId="14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0" fontId="5" fillId="7" borderId="6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16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4" fontId="4" fillId="2" borderId="13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3" borderId="5" xfId="0" applyNumberFormat="1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1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2" xfId="1"/>
    <cellStyle name="Normal_Sheet1" xfId="2"/>
    <cellStyle name="rgt_arm14_Money_90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shik\Desktop\EKAMUT01.01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5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" sqref="C1:N2"/>
    </sheetView>
  </sheetViews>
  <sheetFormatPr defaultRowHeight="12.75"/>
  <cols>
    <col min="1" max="1" width="4.375" style="147" customWidth="1"/>
    <col min="2" max="2" width="11.5" style="148" customWidth="1"/>
    <col min="3" max="3" width="9.125" style="147" customWidth="1"/>
    <col min="4" max="4" width="10" style="147" customWidth="1"/>
    <col min="5" max="5" width="11.5" style="147" customWidth="1"/>
    <col min="6" max="6" width="10.625" style="148" customWidth="1"/>
    <col min="7" max="7" width="11.625" style="147" customWidth="1"/>
    <col min="8" max="8" width="7" style="147" customWidth="1"/>
    <col min="9" max="9" width="9.5" style="147" customWidth="1"/>
    <col min="10" max="10" width="10.125" style="147" customWidth="1"/>
    <col min="11" max="11" width="13.125" style="147" customWidth="1"/>
    <col min="12" max="12" width="11.25" style="147" customWidth="1"/>
    <col min="13" max="13" width="12.25" style="147" customWidth="1"/>
    <col min="14" max="14" width="7.25" style="147" customWidth="1"/>
    <col min="15" max="16" width="9.75" style="147" customWidth="1"/>
    <col min="17" max="17" width="9.5" style="147" customWidth="1"/>
    <col min="18" max="18" width="6.5" style="147" customWidth="1"/>
    <col min="19" max="19" width="7.75" style="147" customWidth="1"/>
    <col min="20" max="20" width="8.75" style="147" customWidth="1"/>
    <col min="21" max="21" width="9.25" style="147" customWidth="1"/>
    <col min="22" max="22" width="7.25" style="147" customWidth="1"/>
    <col min="23" max="23" width="10.125" style="147" customWidth="1"/>
    <col min="24" max="24" width="8.625" style="147" customWidth="1"/>
    <col min="25" max="26" width="8.75" style="147" customWidth="1"/>
    <col min="27" max="27" width="8.25" style="147" customWidth="1"/>
    <col min="28" max="28" width="7.875" style="147" customWidth="1"/>
    <col min="29" max="29" width="7.125" style="147" customWidth="1"/>
    <col min="30" max="30" width="9.25" style="147" customWidth="1"/>
    <col min="31" max="32" width="9.375" style="147" customWidth="1"/>
    <col min="33" max="33" width="6.125" style="147" customWidth="1"/>
    <col min="34" max="34" width="6.375" style="147" customWidth="1"/>
    <col min="35" max="35" width="10.25" style="147" customWidth="1"/>
    <col min="36" max="36" width="9.875" style="147" customWidth="1"/>
    <col min="37" max="37" width="9.625" style="147" customWidth="1"/>
    <col min="38" max="38" width="7.25" style="147" customWidth="1"/>
    <col min="39" max="39" width="6.25" style="147" customWidth="1"/>
    <col min="40" max="40" width="8.875" style="147" customWidth="1"/>
    <col min="41" max="41" width="10" style="147" customWidth="1"/>
    <col min="42" max="42" width="9" style="147" customWidth="1"/>
    <col min="43" max="44" width="6.375" style="147" customWidth="1"/>
    <col min="45" max="45" width="8.75" style="147" customWidth="1"/>
    <col min="46" max="46" width="9.5" style="147" customWidth="1"/>
    <col min="47" max="47" width="7.625" style="147" customWidth="1"/>
    <col min="48" max="48" width="10.75" style="147" customWidth="1"/>
    <col min="49" max="49" width="9.625" style="147" customWidth="1"/>
    <col min="50" max="51" width="8.25" style="147" customWidth="1"/>
    <col min="52" max="52" width="7.25" style="147" customWidth="1"/>
    <col min="53" max="53" width="11.5" style="147" customWidth="1"/>
    <col min="54" max="54" width="9.75" style="147" customWidth="1"/>
    <col min="55" max="55" width="7.875" style="147" customWidth="1"/>
    <col min="56" max="58" width="10.875" style="147" customWidth="1"/>
    <col min="59" max="59" width="8.25" style="147" customWidth="1"/>
    <col min="60" max="60" width="9.5" style="147" customWidth="1"/>
    <col min="61" max="61" width="8.25" style="147" customWidth="1"/>
    <col min="62" max="63" width="9.875" style="147" customWidth="1"/>
    <col min="64" max="64" width="9.25" style="147" customWidth="1"/>
    <col min="65" max="65" width="12.75" style="147" customWidth="1"/>
    <col min="66" max="66" width="10.875" style="147" customWidth="1"/>
    <col min="67" max="67" width="10.75" style="147" customWidth="1"/>
    <col min="68" max="68" width="9" style="147" customWidth="1"/>
    <col min="69" max="69" width="8.125" style="147" customWidth="1"/>
    <col min="70" max="70" width="6.5" style="147" customWidth="1"/>
    <col min="71" max="77" width="10.75" style="147" customWidth="1"/>
    <col min="78" max="78" width="9.625" style="147" customWidth="1"/>
    <col min="79" max="79" width="9.75" style="147" customWidth="1"/>
    <col min="80" max="80" width="9.25" style="147" customWidth="1"/>
    <col min="81" max="81" width="10.375" style="147" customWidth="1"/>
    <col min="82" max="82" width="9.375" style="147" customWidth="1"/>
    <col min="83" max="83" width="10.125" style="147" customWidth="1"/>
    <col min="84" max="84" width="8.875" style="147" customWidth="1"/>
    <col min="85" max="86" width="11.375" style="147" customWidth="1"/>
    <col min="87" max="87" width="9.375" style="147" customWidth="1"/>
    <col min="88" max="88" width="10.875" style="147" customWidth="1"/>
    <col min="89" max="89" width="8.125" style="147" customWidth="1"/>
    <col min="90" max="90" width="7.875" style="147" customWidth="1"/>
    <col min="91" max="92" width="9.875" style="147" customWidth="1"/>
    <col min="93" max="93" width="10.625" style="147" customWidth="1"/>
    <col min="94" max="95" width="9.375" style="147" customWidth="1"/>
    <col min="96" max="96" width="8.375" style="147" customWidth="1"/>
    <col min="97" max="98" width="11.75" style="147" customWidth="1"/>
    <col min="99" max="99" width="10.75" style="147" customWidth="1"/>
    <col min="100" max="101" width="11" style="147" customWidth="1"/>
    <col min="102" max="102" width="13.125" style="147" customWidth="1"/>
    <col min="103" max="104" width="9.875" style="147" customWidth="1"/>
    <col min="105" max="105" width="10.875" style="147" customWidth="1"/>
    <col min="106" max="106" width="10.25" style="147" customWidth="1"/>
    <col min="107" max="107" width="9.125" style="147" customWidth="1"/>
    <col min="108" max="108" width="10.5" style="147" customWidth="1"/>
    <col min="109" max="110" width="9.75" style="147" customWidth="1"/>
    <col min="111" max="111" width="7.5" style="147" customWidth="1"/>
    <col min="112" max="113" width="9.875" style="147" customWidth="1"/>
    <col min="114" max="114" width="9.25" style="147" customWidth="1"/>
    <col min="115" max="115" width="9.875" style="147" customWidth="1"/>
    <col min="116" max="117" width="13.125" style="147" customWidth="1"/>
    <col min="118" max="118" width="14.625" style="147" customWidth="1"/>
    <col min="119" max="119" width="11.625" style="147" customWidth="1"/>
    <col min="120" max="120" width="9.625" style="147" customWidth="1"/>
    <col min="121" max="121" width="10.5" style="147" customWidth="1"/>
    <col min="122" max="122" width="11.375" style="147" customWidth="1"/>
    <col min="123" max="123" width="11.125" style="147" customWidth="1"/>
    <col min="124" max="124" width="10.5" style="147" customWidth="1"/>
    <col min="125" max="126" width="9" style="147"/>
    <col min="127" max="127" width="7.375" style="147" customWidth="1"/>
    <col min="128" max="128" width="10.375" style="147" customWidth="1"/>
    <col min="129" max="129" width="11.125" style="147" customWidth="1"/>
    <col min="130" max="130" width="10.875" style="147" customWidth="1"/>
    <col min="131" max="131" width="8.125" style="147" customWidth="1"/>
    <col min="132" max="132" width="12.25" style="147" customWidth="1"/>
    <col min="133" max="133" width="8.75" style="147" customWidth="1"/>
    <col min="134" max="134" width="11.875" style="147" customWidth="1"/>
    <col min="135" max="135" width="11" style="147" customWidth="1"/>
    <col min="136" max="136" width="13.375" style="147" customWidth="1"/>
    <col min="137" max="137" width="6.875" style="147" customWidth="1"/>
    <col min="138" max="138" width="14" style="147" customWidth="1"/>
    <col min="139" max="139" width="14.125" style="147" customWidth="1"/>
    <col min="140" max="140" width="11.25" style="147" customWidth="1"/>
    <col min="141" max="141" width="6.25" style="147" customWidth="1"/>
    <col min="142" max="16384" width="9" style="147"/>
  </cols>
  <sheetData>
    <row r="1" spans="1:140" s="113" customFormat="1" ht="17.25" customHeight="1">
      <c r="B1" s="114"/>
      <c r="C1" s="196" t="s">
        <v>236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16"/>
      <c r="P1" s="116"/>
      <c r="Q1" s="116"/>
      <c r="R1" s="116"/>
      <c r="S1" s="116"/>
      <c r="T1" s="116"/>
      <c r="U1" s="116"/>
      <c r="V1" s="116"/>
      <c r="W1" s="116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</row>
    <row r="2" spans="1:140" s="113" customFormat="1" ht="28.5" customHeight="1">
      <c r="B2" s="114"/>
      <c r="C2" s="197" t="s">
        <v>271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Q2" s="118"/>
      <c r="R2" s="118"/>
      <c r="T2" s="198"/>
      <c r="U2" s="198"/>
      <c r="V2" s="198"/>
      <c r="W2" s="120"/>
      <c r="X2" s="120"/>
      <c r="AA2" s="119"/>
      <c r="AB2" s="120"/>
      <c r="AC2" s="120"/>
      <c r="AD2" s="120"/>
      <c r="AE2" s="120"/>
      <c r="AF2" s="120"/>
      <c r="AG2" s="120"/>
      <c r="AH2" s="120"/>
      <c r="AI2" s="120"/>
      <c r="AJ2" s="120"/>
      <c r="AK2" s="119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</row>
    <row r="3" spans="1:140" s="113" customFormat="1" ht="26.25" customHeight="1">
      <c r="B3" s="114"/>
      <c r="C3" s="121"/>
      <c r="D3" s="121"/>
      <c r="E3" s="121"/>
      <c r="F3" s="122"/>
      <c r="G3" s="129"/>
      <c r="H3" s="121"/>
      <c r="I3" s="121"/>
      <c r="J3" s="121"/>
      <c r="K3" s="121"/>
      <c r="L3" s="197" t="s">
        <v>12</v>
      </c>
      <c r="M3" s="197"/>
      <c r="N3" s="197"/>
      <c r="O3" s="197"/>
      <c r="P3" s="121"/>
      <c r="Q3" s="118"/>
      <c r="R3" s="118"/>
      <c r="T3" s="120"/>
      <c r="U3" s="120"/>
      <c r="V3" s="120"/>
      <c r="W3" s="120"/>
      <c r="X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CT3" s="125"/>
      <c r="CU3" s="125"/>
    </row>
    <row r="4" spans="1:140" s="126" customFormat="1" ht="15" customHeight="1">
      <c r="A4" s="163" t="s">
        <v>6</v>
      </c>
      <c r="B4" s="166" t="s">
        <v>10</v>
      </c>
      <c r="C4" s="169" t="s">
        <v>4</v>
      </c>
      <c r="D4" s="169" t="s">
        <v>5</v>
      </c>
      <c r="E4" s="181" t="s">
        <v>235</v>
      </c>
      <c r="F4" s="182"/>
      <c r="G4" s="182"/>
      <c r="H4" s="182"/>
      <c r="I4" s="183"/>
      <c r="J4" s="199" t="s">
        <v>248</v>
      </c>
      <c r="K4" s="200"/>
      <c r="L4" s="200"/>
      <c r="M4" s="200"/>
      <c r="N4" s="201"/>
      <c r="O4" s="226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8"/>
      <c r="DK4" s="159" t="s">
        <v>14</v>
      </c>
      <c r="DL4" s="181" t="s">
        <v>15</v>
      </c>
      <c r="DM4" s="182"/>
      <c r="DN4" s="183"/>
      <c r="DO4" s="234" t="s">
        <v>3</v>
      </c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159" t="s">
        <v>16</v>
      </c>
      <c r="EH4" s="208" t="s">
        <v>17</v>
      </c>
      <c r="EI4" s="209"/>
      <c r="EJ4" s="210"/>
    </row>
    <row r="5" spans="1:140" s="126" customFormat="1" ht="13.5" customHeight="1">
      <c r="A5" s="164"/>
      <c r="B5" s="167"/>
      <c r="C5" s="170"/>
      <c r="D5" s="170"/>
      <c r="E5" s="184"/>
      <c r="F5" s="185"/>
      <c r="G5" s="185"/>
      <c r="H5" s="185"/>
      <c r="I5" s="186"/>
      <c r="J5" s="202"/>
      <c r="K5" s="203"/>
      <c r="L5" s="203"/>
      <c r="M5" s="203"/>
      <c r="N5" s="204"/>
      <c r="O5" s="217" t="s">
        <v>7</v>
      </c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9"/>
      <c r="BA5" s="220" t="s">
        <v>2</v>
      </c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193" t="s">
        <v>8</v>
      </c>
      <c r="BQ5" s="194"/>
      <c r="BR5" s="194"/>
      <c r="BS5" s="223" t="s">
        <v>18</v>
      </c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5"/>
      <c r="CJ5" s="191" t="s">
        <v>0</v>
      </c>
      <c r="CK5" s="192"/>
      <c r="CL5" s="192"/>
      <c r="CM5" s="192"/>
      <c r="CN5" s="192"/>
      <c r="CO5" s="192"/>
      <c r="CP5" s="192"/>
      <c r="CQ5" s="192"/>
      <c r="CR5" s="229"/>
      <c r="CS5" s="223" t="s">
        <v>1</v>
      </c>
      <c r="CT5" s="224"/>
      <c r="CU5" s="224"/>
      <c r="CV5" s="224"/>
      <c r="CW5" s="224"/>
      <c r="CX5" s="224"/>
      <c r="CY5" s="224"/>
      <c r="CZ5" s="224"/>
      <c r="DA5" s="224"/>
      <c r="DB5" s="220" t="s">
        <v>19</v>
      </c>
      <c r="DC5" s="220"/>
      <c r="DD5" s="220"/>
      <c r="DE5" s="193" t="s">
        <v>20</v>
      </c>
      <c r="DF5" s="194"/>
      <c r="DG5" s="195"/>
      <c r="DH5" s="193" t="s">
        <v>21</v>
      </c>
      <c r="DI5" s="194"/>
      <c r="DJ5" s="195"/>
      <c r="DK5" s="159"/>
      <c r="DL5" s="184"/>
      <c r="DM5" s="185"/>
      <c r="DN5" s="186"/>
      <c r="DO5" s="174"/>
      <c r="DP5" s="174"/>
      <c r="DQ5" s="220"/>
      <c r="DR5" s="220"/>
      <c r="DS5" s="220"/>
      <c r="DT5" s="220"/>
      <c r="DU5" s="193" t="s">
        <v>22</v>
      </c>
      <c r="DV5" s="194"/>
      <c r="DW5" s="195"/>
      <c r="DX5" s="172"/>
      <c r="DY5" s="173"/>
      <c r="DZ5" s="173"/>
      <c r="EA5" s="173"/>
      <c r="EB5" s="173"/>
      <c r="EC5" s="173"/>
      <c r="ED5" s="173"/>
      <c r="EE5" s="173"/>
      <c r="EF5" s="173"/>
      <c r="EG5" s="159"/>
      <c r="EH5" s="211"/>
      <c r="EI5" s="212"/>
      <c r="EJ5" s="213"/>
    </row>
    <row r="6" spans="1:140" s="126" customFormat="1" ht="69.75" customHeight="1">
      <c r="A6" s="164"/>
      <c r="B6" s="167"/>
      <c r="C6" s="170"/>
      <c r="D6" s="170"/>
      <c r="E6" s="187"/>
      <c r="F6" s="188"/>
      <c r="G6" s="188"/>
      <c r="H6" s="188"/>
      <c r="I6" s="189"/>
      <c r="J6" s="205"/>
      <c r="K6" s="206"/>
      <c r="L6" s="206"/>
      <c r="M6" s="206"/>
      <c r="N6" s="207"/>
      <c r="O6" s="230" t="s">
        <v>234</v>
      </c>
      <c r="P6" s="231"/>
      <c r="Q6" s="231"/>
      <c r="R6" s="231"/>
      <c r="S6" s="232"/>
      <c r="T6" s="175" t="s">
        <v>259</v>
      </c>
      <c r="U6" s="176"/>
      <c r="V6" s="176"/>
      <c r="W6" s="176"/>
      <c r="X6" s="180"/>
      <c r="Y6" s="175" t="s">
        <v>258</v>
      </c>
      <c r="Z6" s="176"/>
      <c r="AA6" s="176"/>
      <c r="AB6" s="176"/>
      <c r="AC6" s="180"/>
      <c r="AD6" s="175" t="s">
        <v>257</v>
      </c>
      <c r="AE6" s="176"/>
      <c r="AF6" s="176"/>
      <c r="AG6" s="176"/>
      <c r="AH6" s="180"/>
      <c r="AI6" s="175" t="s">
        <v>262</v>
      </c>
      <c r="AJ6" s="176"/>
      <c r="AK6" s="176"/>
      <c r="AL6" s="176"/>
      <c r="AM6" s="180"/>
      <c r="AN6" s="175" t="s">
        <v>260</v>
      </c>
      <c r="AO6" s="176"/>
      <c r="AP6" s="176"/>
      <c r="AQ6" s="176"/>
      <c r="AR6" s="180"/>
      <c r="AS6" s="175" t="s">
        <v>261</v>
      </c>
      <c r="AT6" s="176"/>
      <c r="AU6" s="176"/>
      <c r="AV6" s="176"/>
      <c r="AW6" s="180"/>
      <c r="AX6" s="233" t="s">
        <v>29</v>
      </c>
      <c r="AY6" s="233"/>
      <c r="AZ6" s="233"/>
      <c r="BA6" s="175" t="s">
        <v>30</v>
      </c>
      <c r="BB6" s="176"/>
      <c r="BC6" s="176"/>
      <c r="BD6" s="175" t="s">
        <v>263</v>
      </c>
      <c r="BE6" s="176"/>
      <c r="BF6" s="180"/>
      <c r="BG6" s="172" t="s">
        <v>32</v>
      </c>
      <c r="BH6" s="173"/>
      <c r="BI6" s="174"/>
      <c r="BJ6" s="172" t="s">
        <v>33</v>
      </c>
      <c r="BK6" s="173"/>
      <c r="BL6" s="173"/>
      <c r="BM6" s="239" t="s">
        <v>34</v>
      </c>
      <c r="BN6" s="240"/>
      <c r="BO6" s="240"/>
      <c r="BP6" s="221"/>
      <c r="BQ6" s="222"/>
      <c r="BR6" s="222"/>
      <c r="BS6" s="236" t="s">
        <v>35</v>
      </c>
      <c r="BT6" s="237"/>
      <c r="BU6" s="237"/>
      <c r="BV6" s="237"/>
      <c r="BW6" s="238"/>
      <c r="BX6" s="190" t="s">
        <v>36</v>
      </c>
      <c r="BY6" s="190"/>
      <c r="BZ6" s="190"/>
      <c r="CA6" s="190" t="s">
        <v>37</v>
      </c>
      <c r="CB6" s="190"/>
      <c r="CC6" s="190"/>
      <c r="CD6" s="190" t="s">
        <v>38</v>
      </c>
      <c r="CE6" s="190"/>
      <c r="CF6" s="190"/>
      <c r="CG6" s="190" t="s">
        <v>39</v>
      </c>
      <c r="CH6" s="190"/>
      <c r="CI6" s="190"/>
      <c r="CJ6" s="190" t="s">
        <v>249</v>
      </c>
      <c r="CK6" s="190"/>
      <c r="CL6" s="190"/>
      <c r="CM6" s="191" t="s">
        <v>250</v>
      </c>
      <c r="CN6" s="192"/>
      <c r="CO6" s="192"/>
      <c r="CP6" s="190" t="s">
        <v>40</v>
      </c>
      <c r="CQ6" s="190"/>
      <c r="CR6" s="190"/>
      <c r="CS6" s="191" t="s">
        <v>41</v>
      </c>
      <c r="CT6" s="192"/>
      <c r="CU6" s="192"/>
      <c r="CV6" s="190" t="s">
        <v>42</v>
      </c>
      <c r="CW6" s="190"/>
      <c r="CX6" s="190"/>
      <c r="CY6" s="191" t="s">
        <v>251</v>
      </c>
      <c r="CZ6" s="192"/>
      <c r="DA6" s="192"/>
      <c r="DB6" s="220"/>
      <c r="DC6" s="220"/>
      <c r="DD6" s="220"/>
      <c r="DE6" s="221"/>
      <c r="DF6" s="222"/>
      <c r="DG6" s="235"/>
      <c r="DH6" s="221"/>
      <c r="DI6" s="222"/>
      <c r="DJ6" s="235"/>
      <c r="DK6" s="159"/>
      <c r="DL6" s="187"/>
      <c r="DM6" s="188"/>
      <c r="DN6" s="189"/>
      <c r="DO6" s="193" t="s">
        <v>252</v>
      </c>
      <c r="DP6" s="194"/>
      <c r="DQ6" s="195"/>
      <c r="DR6" s="193" t="s">
        <v>253</v>
      </c>
      <c r="DS6" s="194"/>
      <c r="DT6" s="195"/>
      <c r="DU6" s="221"/>
      <c r="DV6" s="222"/>
      <c r="DW6" s="235"/>
      <c r="DX6" s="193" t="s">
        <v>254</v>
      </c>
      <c r="DY6" s="194"/>
      <c r="DZ6" s="195"/>
      <c r="EA6" s="193" t="s">
        <v>255</v>
      </c>
      <c r="EB6" s="194"/>
      <c r="EC6" s="195"/>
      <c r="ED6" s="241" t="s">
        <v>256</v>
      </c>
      <c r="EE6" s="242"/>
      <c r="EF6" s="242"/>
      <c r="EG6" s="159"/>
      <c r="EH6" s="214"/>
      <c r="EI6" s="215"/>
      <c r="EJ6" s="216"/>
    </row>
    <row r="7" spans="1:140" s="127" customFormat="1" ht="16.5" customHeight="1">
      <c r="A7" s="164"/>
      <c r="B7" s="167"/>
      <c r="C7" s="170"/>
      <c r="D7" s="170"/>
      <c r="E7" s="160" t="s">
        <v>43</v>
      </c>
      <c r="F7" s="177" t="s">
        <v>55</v>
      </c>
      <c r="G7" s="178"/>
      <c r="H7" s="178"/>
      <c r="I7" s="179"/>
      <c r="J7" s="160" t="s">
        <v>43</v>
      </c>
      <c r="K7" s="177" t="s">
        <v>55</v>
      </c>
      <c r="L7" s="178"/>
      <c r="M7" s="178"/>
      <c r="N7" s="179"/>
      <c r="O7" s="160" t="s">
        <v>43</v>
      </c>
      <c r="P7" s="177" t="s">
        <v>55</v>
      </c>
      <c r="Q7" s="178"/>
      <c r="R7" s="178"/>
      <c r="S7" s="179"/>
      <c r="T7" s="160" t="s">
        <v>43</v>
      </c>
      <c r="U7" s="177" t="s">
        <v>55</v>
      </c>
      <c r="V7" s="178"/>
      <c r="W7" s="178"/>
      <c r="X7" s="179"/>
      <c r="Y7" s="160" t="s">
        <v>43</v>
      </c>
      <c r="Z7" s="177" t="s">
        <v>55</v>
      </c>
      <c r="AA7" s="178"/>
      <c r="AB7" s="178"/>
      <c r="AC7" s="179"/>
      <c r="AD7" s="160" t="s">
        <v>43</v>
      </c>
      <c r="AE7" s="177" t="s">
        <v>55</v>
      </c>
      <c r="AF7" s="178"/>
      <c r="AG7" s="178"/>
      <c r="AH7" s="179"/>
      <c r="AI7" s="160" t="s">
        <v>43</v>
      </c>
      <c r="AJ7" s="177" t="s">
        <v>55</v>
      </c>
      <c r="AK7" s="178"/>
      <c r="AL7" s="178"/>
      <c r="AM7" s="179"/>
      <c r="AN7" s="160" t="s">
        <v>43</v>
      </c>
      <c r="AO7" s="177" t="s">
        <v>55</v>
      </c>
      <c r="AP7" s="178"/>
      <c r="AQ7" s="178"/>
      <c r="AR7" s="179"/>
      <c r="AS7" s="160" t="s">
        <v>43</v>
      </c>
      <c r="AT7" s="177" t="s">
        <v>55</v>
      </c>
      <c r="AU7" s="178"/>
      <c r="AV7" s="178"/>
      <c r="AW7" s="179"/>
      <c r="AX7" s="160" t="s">
        <v>43</v>
      </c>
      <c r="AY7" s="157" t="s">
        <v>55</v>
      </c>
      <c r="AZ7" s="158"/>
      <c r="BA7" s="160" t="s">
        <v>43</v>
      </c>
      <c r="BB7" s="157" t="s">
        <v>55</v>
      </c>
      <c r="BC7" s="158"/>
      <c r="BD7" s="160" t="s">
        <v>43</v>
      </c>
      <c r="BE7" s="157" t="s">
        <v>55</v>
      </c>
      <c r="BF7" s="158"/>
      <c r="BG7" s="160" t="s">
        <v>43</v>
      </c>
      <c r="BH7" s="157" t="s">
        <v>55</v>
      </c>
      <c r="BI7" s="158"/>
      <c r="BJ7" s="160" t="s">
        <v>43</v>
      </c>
      <c r="BK7" s="157" t="s">
        <v>55</v>
      </c>
      <c r="BL7" s="158"/>
      <c r="BM7" s="160" t="s">
        <v>43</v>
      </c>
      <c r="BN7" s="157" t="s">
        <v>55</v>
      </c>
      <c r="BO7" s="158"/>
      <c r="BP7" s="160" t="s">
        <v>43</v>
      </c>
      <c r="BQ7" s="157" t="s">
        <v>55</v>
      </c>
      <c r="BR7" s="158"/>
      <c r="BS7" s="160" t="s">
        <v>43</v>
      </c>
      <c r="BT7" s="157" t="s">
        <v>55</v>
      </c>
      <c r="BU7" s="162"/>
      <c r="BV7" s="162"/>
      <c r="BW7" s="158"/>
      <c r="BX7" s="160" t="s">
        <v>43</v>
      </c>
      <c r="BY7" s="157" t="s">
        <v>55</v>
      </c>
      <c r="BZ7" s="158"/>
      <c r="CA7" s="160" t="s">
        <v>43</v>
      </c>
      <c r="CB7" s="157" t="s">
        <v>55</v>
      </c>
      <c r="CC7" s="158"/>
      <c r="CD7" s="160" t="s">
        <v>43</v>
      </c>
      <c r="CE7" s="157" t="s">
        <v>55</v>
      </c>
      <c r="CF7" s="158"/>
      <c r="CG7" s="160" t="s">
        <v>43</v>
      </c>
      <c r="CH7" s="157" t="s">
        <v>55</v>
      </c>
      <c r="CI7" s="158"/>
      <c r="CJ7" s="160" t="s">
        <v>43</v>
      </c>
      <c r="CK7" s="157" t="s">
        <v>55</v>
      </c>
      <c r="CL7" s="158"/>
      <c r="CM7" s="160" t="s">
        <v>43</v>
      </c>
      <c r="CN7" s="157" t="s">
        <v>55</v>
      </c>
      <c r="CO7" s="158"/>
      <c r="CP7" s="160" t="s">
        <v>43</v>
      </c>
      <c r="CQ7" s="157" t="s">
        <v>55</v>
      </c>
      <c r="CR7" s="158"/>
      <c r="CS7" s="160" t="s">
        <v>43</v>
      </c>
      <c r="CT7" s="157" t="s">
        <v>55</v>
      </c>
      <c r="CU7" s="158"/>
      <c r="CV7" s="160" t="s">
        <v>43</v>
      </c>
      <c r="CW7" s="157" t="s">
        <v>55</v>
      </c>
      <c r="CX7" s="158"/>
      <c r="CY7" s="160" t="s">
        <v>43</v>
      </c>
      <c r="CZ7" s="157" t="s">
        <v>55</v>
      </c>
      <c r="DA7" s="158"/>
      <c r="DB7" s="160" t="s">
        <v>43</v>
      </c>
      <c r="DC7" s="157" t="s">
        <v>55</v>
      </c>
      <c r="DD7" s="158"/>
      <c r="DE7" s="160" t="s">
        <v>43</v>
      </c>
      <c r="DF7" s="157" t="s">
        <v>55</v>
      </c>
      <c r="DG7" s="158"/>
      <c r="DH7" s="160" t="s">
        <v>43</v>
      </c>
      <c r="DI7" s="157" t="s">
        <v>55</v>
      </c>
      <c r="DJ7" s="158"/>
      <c r="DK7" s="233" t="s">
        <v>9</v>
      </c>
      <c r="DL7" s="160" t="s">
        <v>43</v>
      </c>
      <c r="DM7" s="157" t="s">
        <v>55</v>
      </c>
      <c r="DN7" s="158"/>
      <c r="DO7" s="160" t="s">
        <v>43</v>
      </c>
      <c r="DP7" s="157" t="s">
        <v>55</v>
      </c>
      <c r="DQ7" s="158"/>
      <c r="DR7" s="160" t="s">
        <v>43</v>
      </c>
      <c r="DS7" s="157" t="s">
        <v>55</v>
      </c>
      <c r="DT7" s="158"/>
      <c r="DU7" s="160" t="s">
        <v>43</v>
      </c>
      <c r="DV7" s="157" t="s">
        <v>55</v>
      </c>
      <c r="DW7" s="158"/>
      <c r="DX7" s="160" t="s">
        <v>43</v>
      </c>
      <c r="DY7" s="157" t="s">
        <v>55</v>
      </c>
      <c r="DZ7" s="158"/>
      <c r="EA7" s="160" t="s">
        <v>43</v>
      </c>
      <c r="EB7" s="157" t="s">
        <v>55</v>
      </c>
      <c r="EC7" s="158"/>
      <c r="ED7" s="160" t="s">
        <v>43</v>
      </c>
      <c r="EE7" s="157" t="s">
        <v>55</v>
      </c>
      <c r="EF7" s="158"/>
      <c r="EG7" s="159" t="s">
        <v>9</v>
      </c>
      <c r="EH7" s="160" t="s">
        <v>43</v>
      </c>
      <c r="EI7" s="157" t="s">
        <v>55</v>
      </c>
      <c r="EJ7" s="158"/>
    </row>
    <row r="8" spans="1:140" s="127" customFormat="1" ht="43.5" customHeight="1">
      <c r="A8" s="165"/>
      <c r="B8" s="168"/>
      <c r="C8" s="171"/>
      <c r="D8" s="171"/>
      <c r="E8" s="161"/>
      <c r="F8" s="128" t="s">
        <v>264</v>
      </c>
      <c r="G8" s="36" t="s">
        <v>266</v>
      </c>
      <c r="H8" s="36" t="s">
        <v>265</v>
      </c>
      <c r="I8" s="36" t="s">
        <v>54</v>
      </c>
      <c r="J8" s="161"/>
      <c r="K8" s="128" t="s">
        <v>264</v>
      </c>
      <c r="L8" s="36" t="s">
        <v>266</v>
      </c>
      <c r="M8" s="36" t="s">
        <v>265</v>
      </c>
      <c r="N8" s="36" t="s">
        <v>54</v>
      </c>
      <c r="O8" s="161"/>
      <c r="P8" s="128" t="s">
        <v>264</v>
      </c>
      <c r="Q8" s="36" t="s">
        <v>266</v>
      </c>
      <c r="R8" s="36" t="s">
        <v>265</v>
      </c>
      <c r="S8" s="36" t="s">
        <v>54</v>
      </c>
      <c r="T8" s="161"/>
      <c r="U8" s="128" t="s">
        <v>264</v>
      </c>
      <c r="V8" s="36" t="s">
        <v>266</v>
      </c>
      <c r="W8" s="36" t="s">
        <v>265</v>
      </c>
      <c r="X8" s="36" t="s">
        <v>54</v>
      </c>
      <c r="Y8" s="161"/>
      <c r="Z8" s="128" t="s">
        <v>264</v>
      </c>
      <c r="AA8" s="36" t="s">
        <v>266</v>
      </c>
      <c r="AB8" s="36" t="s">
        <v>265</v>
      </c>
      <c r="AC8" s="36" t="s">
        <v>54</v>
      </c>
      <c r="AD8" s="161"/>
      <c r="AE8" s="128" t="s">
        <v>264</v>
      </c>
      <c r="AF8" s="36" t="s">
        <v>266</v>
      </c>
      <c r="AG8" s="36" t="s">
        <v>265</v>
      </c>
      <c r="AH8" s="36" t="s">
        <v>54</v>
      </c>
      <c r="AI8" s="161"/>
      <c r="AJ8" s="128" t="s">
        <v>264</v>
      </c>
      <c r="AK8" s="36" t="s">
        <v>266</v>
      </c>
      <c r="AL8" s="36" t="s">
        <v>265</v>
      </c>
      <c r="AM8" s="36" t="s">
        <v>54</v>
      </c>
      <c r="AN8" s="161"/>
      <c r="AO8" s="128" t="s">
        <v>264</v>
      </c>
      <c r="AP8" s="36" t="s">
        <v>266</v>
      </c>
      <c r="AQ8" s="36" t="s">
        <v>265</v>
      </c>
      <c r="AR8" s="36" t="s">
        <v>54</v>
      </c>
      <c r="AS8" s="161"/>
      <c r="AT8" s="128" t="s">
        <v>264</v>
      </c>
      <c r="AU8" s="36" t="s">
        <v>266</v>
      </c>
      <c r="AV8" s="36" t="s">
        <v>265</v>
      </c>
      <c r="AW8" s="36" t="s">
        <v>54</v>
      </c>
      <c r="AX8" s="161"/>
      <c r="AY8" s="128" t="s">
        <v>264</v>
      </c>
      <c r="AZ8" s="36" t="s">
        <v>266</v>
      </c>
      <c r="BA8" s="161"/>
      <c r="BB8" s="128" t="s">
        <v>264</v>
      </c>
      <c r="BC8" s="36" t="s">
        <v>266</v>
      </c>
      <c r="BD8" s="161"/>
      <c r="BE8" s="128" t="s">
        <v>264</v>
      </c>
      <c r="BF8" s="36" t="s">
        <v>266</v>
      </c>
      <c r="BG8" s="161"/>
      <c r="BH8" s="128" t="s">
        <v>264</v>
      </c>
      <c r="BI8" s="36" t="s">
        <v>266</v>
      </c>
      <c r="BJ8" s="161"/>
      <c r="BK8" s="128" t="s">
        <v>264</v>
      </c>
      <c r="BL8" s="36" t="s">
        <v>266</v>
      </c>
      <c r="BM8" s="161"/>
      <c r="BN8" s="128" t="s">
        <v>264</v>
      </c>
      <c r="BO8" s="36" t="s">
        <v>266</v>
      </c>
      <c r="BP8" s="161"/>
      <c r="BQ8" s="128" t="s">
        <v>264</v>
      </c>
      <c r="BR8" s="36" t="s">
        <v>266</v>
      </c>
      <c r="BS8" s="161"/>
      <c r="BT8" s="128" t="s">
        <v>264</v>
      </c>
      <c r="BU8" s="36" t="s">
        <v>266</v>
      </c>
      <c r="BV8" s="36" t="s">
        <v>265</v>
      </c>
      <c r="BW8" s="36" t="s">
        <v>54</v>
      </c>
      <c r="BX8" s="161"/>
      <c r="BY8" s="128" t="s">
        <v>264</v>
      </c>
      <c r="BZ8" s="36" t="s">
        <v>266</v>
      </c>
      <c r="CA8" s="161"/>
      <c r="CB8" s="128" t="s">
        <v>264</v>
      </c>
      <c r="CC8" s="36" t="s">
        <v>266</v>
      </c>
      <c r="CD8" s="161"/>
      <c r="CE8" s="128" t="s">
        <v>264</v>
      </c>
      <c r="CF8" s="36" t="s">
        <v>266</v>
      </c>
      <c r="CG8" s="161"/>
      <c r="CH8" s="128" t="s">
        <v>264</v>
      </c>
      <c r="CI8" s="36" t="s">
        <v>266</v>
      </c>
      <c r="CJ8" s="161"/>
      <c r="CK8" s="128" t="s">
        <v>264</v>
      </c>
      <c r="CL8" s="36" t="s">
        <v>266</v>
      </c>
      <c r="CM8" s="161"/>
      <c r="CN8" s="128" t="s">
        <v>264</v>
      </c>
      <c r="CO8" s="36" t="s">
        <v>266</v>
      </c>
      <c r="CP8" s="161"/>
      <c r="CQ8" s="128" t="s">
        <v>264</v>
      </c>
      <c r="CR8" s="36" t="s">
        <v>266</v>
      </c>
      <c r="CS8" s="161"/>
      <c r="CT8" s="128" t="s">
        <v>264</v>
      </c>
      <c r="CU8" s="36" t="s">
        <v>266</v>
      </c>
      <c r="CV8" s="161"/>
      <c r="CW8" s="128" t="s">
        <v>264</v>
      </c>
      <c r="CX8" s="36" t="s">
        <v>266</v>
      </c>
      <c r="CY8" s="161"/>
      <c r="CZ8" s="128" t="s">
        <v>264</v>
      </c>
      <c r="DA8" s="36" t="s">
        <v>266</v>
      </c>
      <c r="DB8" s="161"/>
      <c r="DC8" s="128" t="s">
        <v>264</v>
      </c>
      <c r="DD8" s="36" t="s">
        <v>266</v>
      </c>
      <c r="DE8" s="161"/>
      <c r="DF8" s="128" t="s">
        <v>264</v>
      </c>
      <c r="DG8" s="36" t="s">
        <v>266</v>
      </c>
      <c r="DH8" s="161"/>
      <c r="DI8" s="128" t="s">
        <v>264</v>
      </c>
      <c r="DJ8" s="36" t="s">
        <v>266</v>
      </c>
      <c r="DK8" s="233"/>
      <c r="DL8" s="161"/>
      <c r="DM8" s="128" t="s">
        <v>264</v>
      </c>
      <c r="DN8" s="36" t="s">
        <v>266</v>
      </c>
      <c r="DO8" s="161"/>
      <c r="DP8" s="128" t="s">
        <v>264</v>
      </c>
      <c r="DQ8" s="36" t="s">
        <v>266</v>
      </c>
      <c r="DR8" s="161"/>
      <c r="DS8" s="128" t="s">
        <v>264</v>
      </c>
      <c r="DT8" s="36" t="s">
        <v>266</v>
      </c>
      <c r="DU8" s="161"/>
      <c r="DV8" s="128" t="s">
        <v>264</v>
      </c>
      <c r="DW8" s="36" t="s">
        <v>266</v>
      </c>
      <c r="DX8" s="161"/>
      <c r="DY8" s="128" t="s">
        <v>264</v>
      </c>
      <c r="DZ8" s="36" t="s">
        <v>266</v>
      </c>
      <c r="EA8" s="161"/>
      <c r="EB8" s="128" t="s">
        <v>264</v>
      </c>
      <c r="EC8" s="36" t="s">
        <v>266</v>
      </c>
      <c r="ED8" s="161"/>
      <c r="EE8" s="128" t="s">
        <v>264</v>
      </c>
      <c r="EF8" s="36" t="s">
        <v>266</v>
      </c>
      <c r="EG8" s="159"/>
      <c r="EH8" s="161"/>
      <c r="EI8" s="128" t="s">
        <v>264</v>
      </c>
      <c r="EJ8" s="36" t="s">
        <v>266</v>
      </c>
    </row>
    <row r="9" spans="1:140" s="112" customFormat="1" ht="10.5" customHeight="1">
      <c r="A9" s="108"/>
      <c r="B9" s="109">
        <v>1</v>
      </c>
      <c r="C9" s="110">
        <v>2</v>
      </c>
      <c r="D9" s="111">
        <v>3</v>
      </c>
      <c r="E9" s="110">
        <v>4</v>
      </c>
      <c r="F9" s="111">
        <v>5</v>
      </c>
      <c r="G9" s="110">
        <v>6</v>
      </c>
      <c r="H9" s="111">
        <v>7</v>
      </c>
      <c r="I9" s="110">
        <v>8</v>
      </c>
      <c r="J9" s="111">
        <v>9</v>
      </c>
      <c r="K9" s="110">
        <v>10</v>
      </c>
      <c r="L9" s="111">
        <v>11</v>
      </c>
      <c r="M9" s="110">
        <v>12</v>
      </c>
      <c r="N9" s="111">
        <v>13</v>
      </c>
      <c r="O9" s="110">
        <v>14</v>
      </c>
      <c r="P9" s="111">
        <v>15</v>
      </c>
      <c r="Q9" s="110">
        <v>16</v>
      </c>
      <c r="R9" s="111">
        <v>17</v>
      </c>
      <c r="S9" s="110">
        <v>18</v>
      </c>
      <c r="T9" s="111">
        <v>19</v>
      </c>
      <c r="U9" s="110">
        <v>20</v>
      </c>
      <c r="V9" s="111">
        <v>21</v>
      </c>
      <c r="W9" s="110">
        <v>22</v>
      </c>
      <c r="X9" s="111">
        <v>23</v>
      </c>
      <c r="Y9" s="110">
        <v>24</v>
      </c>
      <c r="Z9" s="111">
        <v>25</v>
      </c>
      <c r="AA9" s="110">
        <v>26</v>
      </c>
      <c r="AB9" s="111">
        <v>27</v>
      </c>
      <c r="AC9" s="110">
        <v>28</v>
      </c>
      <c r="AD9" s="111">
        <v>29</v>
      </c>
      <c r="AE9" s="110">
        <v>30</v>
      </c>
      <c r="AF9" s="111">
        <v>31</v>
      </c>
      <c r="AG9" s="110">
        <v>32</v>
      </c>
      <c r="AH9" s="111">
        <v>33</v>
      </c>
      <c r="AI9" s="110">
        <v>34</v>
      </c>
      <c r="AJ9" s="111">
        <v>35</v>
      </c>
      <c r="AK9" s="110">
        <v>36</v>
      </c>
      <c r="AL9" s="111">
        <v>37</v>
      </c>
      <c r="AM9" s="110">
        <v>38</v>
      </c>
      <c r="AN9" s="111">
        <v>39</v>
      </c>
      <c r="AO9" s="110">
        <v>40</v>
      </c>
      <c r="AP9" s="111">
        <v>41</v>
      </c>
      <c r="AQ9" s="110">
        <v>42</v>
      </c>
      <c r="AR9" s="111">
        <v>43</v>
      </c>
      <c r="AS9" s="110">
        <v>44</v>
      </c>
      <c r="AT9" s="111">
        <v>45</v>
      </c>
      <c r="AU9" s="110">
        <v>46</v>
      </c>
      <c r="AV9" s="111">
        <v>47</v>
      </c>
      <c r="AW9" s="110">
        <v>48</v>
      </c>
      <c r="AX9" s="111">
        <v>49</v>
      </c>
      <c r="AY9" s="110">
        <v>50</v>
      </c>
      <c r="AZ9" s="111">
        <v>51</v>
      </c>
      <c r="BA9" s="110">
        <v>52</v>
      </c>
      <c r="BB9" s="111">
        <v>53</v>
      </c>
      <c r="BC9" s="110">
        <v>54</v>
      </c>
      <c r="BD9" s="111">
        <v>55</v>
      </c>
      <c r="BE9" s="110">
        <v>56</v>
      </c>
      <c r="BF9" s="111">
        <v>57</v>
      </c>
      <c r="BG9" s="110">
        <v>58</v>
      </c>
      <c r="BH9" s="111">
        <v>59</v>
      </c>
      <c r="BI9" s="110">
        <v>60</v>
      </c>
      <c r="BJ9" s="111">
        <v>61</v>
      </c>
      <c r="BK9" s="110">
        <v>62</v>
      </c>
      <c r="BL9" s="111">
        <v>63</v>
      </c>
      <c r="BM9" s="110">
        <v>64</v>
      </c>
      <c r="BN9" s="111">
        <v>65</v>
      </c>
      <c r="BO9" s="110">
        <v>66</v>
      </c>
      <c r="BP9" s="111">
        <v>67</v>
      </c>
      <c r="BQ9" s="110">
        <v>68</v>
      </c>
      <c r="BR9" s="111">
        <v>69</v>
      </c>
      <c r="BS9" s="110">
        <v>70</v>
      </c>
      <c r="BT9" s="111">
        <v>71</v>
      </c>
      <c r="BU9" s="110">
        <v>72</v>
      </c>
      <c r="BV9" s="111">
        <v>73</v>
      </c>
      <c r="BW9" s="110">
        <v>74</v>
      </c>
      <c r="BX9" s="111">
        <v>75</v>
      </c>
      <c r="BY9" s="110">
        <v>76</v>
      </c>
      <c r="BZ9" s="111">
        <v>77</v>
      </c>
      <c r="CA9" s="110">
        <v>78</v>
      </c>
      <c r="CB9" s="111">
        <v>79</v>
      </c>
      <c r="CC9" s="110">
        <v>80</v>
      </c>
      <c r="CD9" s="111">
        <v>81</v>
      </c>
      <c r="CE9" s="110">
        <v>82</v>
      </c>
      <c r="CF9" s="111">
        <v>83</v>
      </c>
      <c r="CG9" s="110">
        <v>84</v>
      </c>
      <c r="CH9" s="111">
        <v>85</v>
      </c>
      <c r="CI9" s="110">
        <v>86</v>
      </c>
      <c r="CJ9" s="111">
        <v>87</v>
      </c>
      <c r="CK9" s="110">
        <v>88</v>
      </c>
      <c r="CL9" s="111">
        <v>89</v>
      </c>
      <c r="CM9" s="110">
        <v>90</v>
      </c>
      <c r="CN9" s="111">
        <v>91</v>
      </c>
      <c r="CO9" s="110">
        <v>92</v>
      </c>
      <c r="CP9" s="111">
        <v>93</v>
      </c>
      <c r="CQ9" s="110">
        <v>94</v>
      </c>
      <c r="CR9" s="111">
        <v>95</v>
      </c>
      <c r="CS9" s="110">
        <v>96</v>
      </c>
      <c r="CT9" s="111">
        <v>97</v>
      </c>
      <c r="CU9" s="110">
        <v>98</v>
      </c>
      <c r="CV9" s="111">
        <v>99</v>
      </c>
      <c r="CW9" s="110">
        <v>100</v>
      </c>
      <c r="CX9" s="111">
        <v>101</v>
      </c>
      <c r="CY9" s="110">
        <v>102</v>
      </c>
      <c r="CZ9" s="111">
        <v>103</v>
      </c>
      <c r="DA9" s="110">
        <v>104</v>
      </c>
      <c r="DB9" s="111">
        <v>105</v>
      </c>
      <c r="DC9" s="110">
        <v>106</v>
      </c>
      <c r="DD9" s="111">
        <v>107</v>
      </c>
      <c r="DE9" s="110">
        <v>108</v>
      </c>
      <c r="DF9" s="111">
        <v>109</v>
      </c>
      <c r="DG9" s="110">
        <v>110</v>
      </c>
      <c r="DH9" s="111">
        <v>111</v>
      </c>
      <c r="DI9" s="110">
        <v>112</v>
      </c>
      <c r="DJ9" s="111">
        <v>113</v>
      </c>
      <c r="DK9" s="110">
        <v>114</v>
      </c>
      <c r="DL9" s="111">
        <v>115</v>
      </c>
      <c r="DM9" s="110">
        <v>116</v>
      </c>
      <c r="DN9" s="111">
        <v>117</v>
      </c>
      <c r="DO9" s="110">
        <v>118</v>
      </c>
      <c r="DP9" s="111">
        <v>119</v>
      </c>
      <c r="DQ9" s="110">
        <v>120</v>
      </c>
      <c r="DR9" s="111">
        <v>121</v>
      </c>
      <c r="DS9" s="110">
        <v>122</v>
      </c>
      <c r="DT9" s="111">
        <v>123</v>
      </c>
      <c r="DU9" s="110">
        <v>124</v>
      </c>
      <c r="DV9" s="111">
        <v>125</v>
      </c>
      <c r="DW9" s="110">
        <v>126</v>
      </c>
      <c r="DX9" s="111">
        <v>127</v>
      </c>
      <c r="DY9" s="110">
        <v>128</v>
      </c>
      <c r="DZ9" s="111">
        <v>129</v>
      </c>
      <c r="EA9" s="110">
        <v>130</v>
      </c>
      <c r="EB9" s="111">
        <v>131</v>
      </c>
      <c r="EC9" s="110">
        <v>132</v>
      </c>
      <c r="ED9" s="111">
        <v>133</v>
      </c>
      <c r="EE9" s="110">
        <v>134</v>
      </c>
      <c r="EF9" s="111">
        <v>135</v>
      </c>
      <c r="EG9" s="110">
        <v>136</v>
      </c>
      <c r="EH9" s="111">
        <v>137</v>
      </c>
      <c r="EI9" s="110">
        <v>138</v>
      </c>
      <c r="EJ9" s="111">
        <v>139</v>
      </c>
    </row>
    <row r="10" spans="1:140" s="142" customFormat="1" ht="16.5" customHeight="1">
      <c r="A10" s="130">
        <v>1</v>
      </c>
      <c r="B10" s="123" t="s">
        <v>237</v>
      </c>
      <c r="C10" s="131">
        <v>94828.655899999998</v>
      </c>
      <c r="D10" s="131">
        <v>237924.19039999999</v>
      </c>
      <c r="E10" s="150">
        <f>DL10+EH10-ED10</f>
        <v>7336365.3540000003</v>
      </c>
      <c r="F10" s="132">
        <f>DM10+EI10-EE10</f>
        <v>7336365.3540000003</v>
      </c>
      <c r="G10" s="132">
        <f>DN10+EJ10-EF10</f>
        <v>5342468.7896999996</v>
      </c>
      <c r="H10" s="132">
        <f>G10/F10*100</f>
        <v>72.821738448278467</v>
      </c>
      <c r="I10" s="132">
        <f>G10/E10*100</f>
        <v>72.821738448278467</v>
      </c>
      <c r="J10" s="132">
        <f>T10+Y10+AD10+AI10+AN10+AS10+AX10+BP10+BX10+CA10+CD10+CG10+CJ10+CP10+CS10+CY10+DB10+DH10</f>
        <v>1469301.01</v>
      </c>
      <c r="K10" s="132">
        <f>U10+Z10+AE10+AJ10+AO10+AT10+AY10+BQ10+BY10+CB10+CE10+CH10+CK10+CQ10+CT10+CZ10+DC10+DI10</f>
        <v>1469301.01</v>
      </c>
      <c r="L10" s="132">
        <f>V10+AA10+AF10+AK10+AP10+AU10+AZ10+BR10+BZ10+CC10+CF10+CI10+CL10+CR10+CU10+DA10+DD10+DJ10</f>
        <v>1665121.2736999998</v>
      </c>
      <c r="M10" s="132">
        <f>L10/K10*100</f>
        <v>113.32744361892189</v>
      </c>
      <c r="N10" s="132">
        <f>L10/J10*100</f>
        <v>113.32744361892189</v>
      </c>
      <c r="O10" s="132">
        <f>T10+Y10+AD10</f>
        <v>129690</v>
      </c>
      <c r="P10" s="132">
        <f>U10+Z10+AE10</f>
        <v>129690</v>
      </c>
      <c r="Q10" s="133">
        <f>V10+AA10+AF10</f>
        <v>233233.84049999996</v>
      </c>
      <c r="R10" s="132">
        <f>Q10/P10*100</f>
        <v>179.83949456396019</v>
      </c>
      <c r="S10" s="134">
        <f>Q10/O10*100</f>
        <v>179.83949456396019</v>
      </c>
      <c r="T10" s="131">
        <v>10000</v>
      </c>
      <c r="U10" s="131">
        <v>10000</v>
      </c>
      <c r="V10" s="131">
        <v>8564.2379999999994</v>
      </c>
      <c r="W10" s="132">
        <v>85.642380000000003</v>
      </c>
      <c r="X10" s="134">
        <v>85.642380000000003</v>
      </c>
      <c r="Y10" s="135">
        <v>5000</v>
      </c>
      <c r="Z10" s="131">
        <v>5000</v>
      </c>
      <c r="AA10" s="135">
        <v>6765.7489999999998</v>
      </c>
      <c r="AB10" s="132">
        <v>135.31497999999999</v>
      </c>
      <c r="AC10" s="134">
        <v>135.31497999999999</v>
      </c>
      <c r="AD10" s="136">
        <v>114690</v>
      </c>
      <c r="AE10" s="131">
        <v>114690</v>
      </c>
      <c r="AF10" s="137">
        <v>217903.85349999997</v>
      </c>
      <c r="AG10" s="132">
        <v>189.99376885517478</v>
      </c>
      <c r="AH10" s="134">
        <v>189.99376885517478</v>
      </c>
      <c r="AI10" s="135">
        <v>811000</v>
      </c>
      <c r="AJ10" s="131">
        <v>811000</v>
      </c>
      <c r="AK10" s="135">
        <v>688463.30200000003</v>
      </c>
      <c r="AL10" s="132">
        <v>84.890666091245379</v>
      </c>
      <c r="AM10" s="134">
        <v>84.890666091245379</v>
      </c>
      <c r="AN10" s="135">
        <v>79081.2</v>
      </c>
      <c r="AO10" s="131">
        <v>79081.2</v>
      </c>
      <c r="AP10" s="135">
        <v>85263.043000000005</v>
      </c>
      <c r="AQ10" s="132">
        <v>107.81708294765382</v>
      </c>
      <c r="AR10" s="134">
        <v>107.81708294765382</v>
      </c>
      <c r="AS10" s="135">
        <v>37000</v>
      </c>
      <c r="AT10" s="131">
        <v>37000</v>
      </c>
      <c r="AU10" s="135">
        <v>55634.75</v>
      </c>
      <c r="AV10" s="132">
        <v>150.36418918918918</v>
      </c>
      <c r="AW10" s="134">
        <v>150.36418918918918</v>
      </c>
      <c r="AX10" s="138"/>
      <c r="AY10" s="133"/>
      <c r="AZ10" s="135"/>
      <c r="BA10" s="133"/>
      <c r="BB10" s="133"/>
      <c r="BC10" s="135"/>
      <c r="BD10" s="139">
        <v>2901332.5</v>
      </c>
      <c r="BE10" s="131">
        <v>2901332.5</v>
      </c>
      <c r="BF10" s="133">
        <v>2901485.787</v>
      </c>
      <c r="BG10" s="138"/>
      <c r="BH10" s="138"/>
      <c r="BI10" s="140"/>
      <c r="BJ10" s="135">
        <v>4575.6000000000004</v>
      </c>
      <c r="BK10" s="131">
        <v>4575.6000000000004</v>
      </c>
      <c r="BL10" s="135">
        <v>4575.6000000000004</v>
      </c>
      <c r="BM10" s="131"/>
      <c r="BN10" s="131"/>
      <c r="BO10" s="131"/>
      <c r="BP10" s="138"/>
      <c r="BQ10" s="133"/>
      <c r="BR10" s="135"/>
      <c r="BS10" s="132">
        <f>BX10+CA10+CD10+CG10</f>
        <v>49400</v>
      </c>
      <c r="BT10" s="132">
        <f>BY10+CB10+CE10+CH10</f>
        <v>49400</v>
      </c>
      <c r="BU10" s="132">
        <f>BZ10+CC10+CF10+CI10</f>
        <v>44358.065000000002</v>
      </c>
      <c r="BV10" s="132">
        <f>BU10/BT10*100</f>
        <v>89.793653846153859</v>
      </c>
      <c r="BW10" s="134">
        <f>BU10/BS10*100</f>
        <v>89.793653846153859</v>
      </c>
      <c r="BX10" s="135">
        <v>38480</v>
      </c>
      <c r="BY10" s="131">
        <v>38480</v>
      </c>
      <c r="BZ10" s="135">
        <v>30745.378000000001</v>
      </c>
      <c r="CA10" s="135">
        <v>0</v>
      </c>
      <c r="CB10" s="131">
        <v>0</v>
      </c>
      <c r="CC10" s="135">
        <v>0</v>
      </c>
      <c r="CD10" s="141">
        <v>0</v>
      </c>
      <c r="CE10" s="131">
        <v>0</v>
      </c>
      <c r="CF10" s="135">
        <v>0</v>
      </c>
      <c r="CG10" s="133">
        <v>10920</v>
      </c>
      <c r="CH10" s="131">
        <v>10920</v>
      </c>
      <c r="CI10" s="135">
        <v>13612.687</v>
      </c>
      <c r="CJ10" s="135">
        <v>0</v>
      </c>
      <c r="CK10" s="131">
        <v>0</v>
      </c>
      <c r="CL10" s="135">
        <v>0</v>
      </c>
      <c r="CM10" s="141">
        <v>5997</v>
      </c>
      <c r="CN10" s="131">
        <v>5997</v>
      </c>
      <c r="CO10" s="135">
        <v>4810.8130000000001</v>
      </c>
      <c r="CP10" s="138">
        <v>0</v>
      </c>
      <c r="CQ10" s="131">
        <v>0</v>
      </c>
      <c r="CR10" s="135">
        <v>0</v>
      </c>
      <c r="CS10" s="135">
        <v>345129.81</v>
      </c>
      <c r="CT10" s="131">
        <v>345129.81</v>
      </c>
      <c r="CU10" s="135">
        <v>368201.44620000001</v>
      </c>
      <c r="CV10" s="135">
        <v>158000</v>
      </c>
      <c r="CW10" s="131">
        <v>158000</v>
      </c>
      <c r="CX10" s="135">
        <v>213178.92319999999</v>
      </c>
      <c r="CY10" s="138">
        <v>0</v>
      </c>
      <c r="CZ10" s="131">
        <v>0</v>
      </c>
      <c r="DA10" s="135">
        <v>0</v>
      </c>
      <c r="DB10" s="141">
        <v>2000</v>
      </c>
      <c r="DC10" s="131">
        <v>2000</v>
      </c>
      <c r="DD10" s="135">
        <v>1740</v>
      </c>
      <c r="DE10" s="133">
        <v>0</v>
      </c>
      <c r="DF10" s="131">
        <v>0</v>
      </c>
      <c r="DG10" s="135">
        <v>0</v>
      </c>
      <c r="DH10" s="135">
        <v>16000</v>
      </c>
      <c r="DI10" s="131">
        <v>16000</v>
      </c>
      <c r="DJ10" s="135">
        <v>188226.82699999999</v>
      </c>
      <c r="DK10" s="135">
        <v>0</v>
      </c>
      <c r="DL10" s="132">
        <f>T10+Y10+AD10+AI10+AN10+AS10+AX10+BA10+BD10+BG10+BJ10+BM10+BP10+BX10+CA10+CD10+CG10+CJ10+CM10+CP10+CS10+CY10+DB10+DE10+DH10</f>
        <v>4381206.1100000003</v>
      </c>
      <c r="DM10" s="132">
        <f>U10+Z10+AE10+AJ10+AO10+AT10+AY10+BB10+BE10+BH10+BK10+BN10+BQ10+BY10+CB10+CE10+CH10+CK10+CN10+CQ10+CT10+CZ10+DC10+DF10+DI10</f>
        <v>4381206.1100000003</v>
      </c>
      <c r="DN10" s="132">
        <f>V10+AA10+AF10+AK10+AP10+AU10+AZ10+BC10+BF10+BI10+BL10+BO10+BR10+BZ10+CC10+CF10+CI10+CL10+CO10+CR10+CU10+DA10+DD10+DG10+DJ10</f>
        <v>4575993.4737</v>
      </c>
      <c r="DO10" s="135">
        <v>0</v>
      </c>
      <c r="DP10" s="131">
        <v>0</v>
      </c>
      <c r="DQ10" s="135">
        <v>0</v>
      </c>
      <c r="DR10" s="135">
        <v>2945529.5440000002</v>
      </c>
      <c r="DS10" s="131">
        <v>2945529.5440000002</v>
      </c>
      <c r="DT10" s="135">
        <v>760442.9</v>
      </c>
      <c r="DU10" s="135">
        <v>0</v>
      </c>
      <c r="DV10" s="131">
        <v>0</v>
      </c>
      <c r="DW10" s="135">
        <v>0</v>
      </c>
      <c r="DX10" s="133">
        <v>9629.7000000000007</v>
      </c>
      <c r="DY10" s="131">
        <v>9629.7000000000007</v>
      </c>
      <c r="DZ10" s="135">
        <v>6032.4160000000002</v>
      </c>
      <c r="EA10" s="135">
        <v>0</v>
      </c>
      <c r="EB10" s="131">
        <v>0</v>
      </c>
      <c r="EC10" s="135">
        <v>0</v>
      </c>
      <c r="ED10" s="133">
        <v>223886.5</v>
      </c>
      <c r="EE10" s="131">
        <v>223886.5</v>
      </c>
      <c r="EF10" s="135">
        <v>223886.5</v>
      </c>
      <c r="EG10" s="135">
        <v>0</v>
      </c>
      <c r="EH10" s="132">
        <f>DO10+DR10+DU10+DX10+EA10+ED10</f>
        <v>3179045.7440000004</v>
      </c>
      <c r="EI10" s="132">
        <f>DP10+DS10+DV10+DY10+EB10+EE10</f>
        <v>3179045.7440000004</v>
      </c>
      <c r="EJ10" s="135">
        <f>DQ10+DT10+DW10+DZ10+EC10+EF10+EG10</f>
        <v>990361.81599999999</v>
      </c>
    </row>
    <row r="11" spans="1:140" s="142" customFormat="1" ht="16.5" customHeight="1">
      <c r="A11" s="143">
        <v>2</v>
      </c>
      <c r="B11" s="123" t="s">
        <v>238</v>
      </c>
      <c r="C11" s="131">
        <v>3712.7872000000002</v>
      </c>
      <c r="D11" s="131">
        <v>8470.7368000000006</v>
      </c>
      <c r="E11" s="150">
        <f t="shared" ref="E11:E20" si="0">DL11+EH11-ED11</f>
        <v>104928.1</v>
      </c>
      <c r="F11" s="132">
        <f t="shared" ref="F11:F20" si="1">DM11+EI11-EE11</f>
        <v>104928.1</v>
      </c>
      <c r="G11" s="132">
        <f t="shared" ref="G11:G20" si="2">DN11+EJ11-EF11</f>
        <v>106929.7807</v>
      </c>
      <c r="H11" s="132">
        <f t="shared" ref="H11:H21" si="3">G11/F11*100</f>
        <v>101.90766887039793</v>
      </c>
      <c r="I11" s="132">
        <f t="shared" ref="I11:I20" si="4">G11/E11*100</f>
        <v>101.90766887039793</v>
      </c>
      <c r="J11" s="132">
        <f t="shared" ref="J11:J20" si="5">T11+Y11+AD11+AI11+AN11+AS11+AX11+BP11+BX11+CA11+CD11+CG11+CJ11+CP11+CS11+CY11+DB11+DH11</f>
        <v>19994.3</v>
      </c>
      <c r="K11" s="132">
        <f t="shared" ref="K11:K20" si="6">U11+Z11+AE11+AJ11+AO11+AT11+AY11+BQ11+BY11+CB11+CE11+CH11+CK11+CQ11+CT11+CZ11+DC11+DI11</f>
        <v>19994.3</v>
      </c>
      <c r="L11" s="132">
        <f t="shared" ref="L11:L20" si="7">V11+AA11+AF11+AK11+AP11+AU11+AZ11+BR11+BZ11+CC11+CF11+CI11+CL11+CR11+CU11+DA11+DD11+DJ11</f>
        <v>21995.9807</v>
      </c>
      <c r="M11" s="132">
        <f t="shared" ref="M11:M21" si="8">L11/K11*100</f>
        <v>110.01125670816182</v>
      </c>
      <c r="N11" s="132">
        <f t="shared" ref="N11:N20" si="9">L11/J11*100</f>
        <v>110.01125670816182</v>
      </c>
      <c r="O11" s="132">
        <f t="shared" ref="O11:O21" si="10">T11+Y11+AD11</f>
        <v>5086</v>
      </c>
      <c r="P11" s="132">
        <f t="shared" ref="P11:P20" si="11">U11+Z11+AE11</f>
        <v>5086</v>
      </c>
      <c r="Q11" s="133">
        <f t="shared" ref="Q11:Q20" si="12">V11+AA11+AF11</f>
        <v>5240.9910000000018</v>
      </c>
      <c r="R11" s="132">
        <f t="shared" ref="R11:R21" si="13">Q11/P11*100</f>
        <v>103.0474046401888</v>
      </c>
      <c r="S11" s="134">
        <f t="shared" ref="S11:S21" si="14">Q11/O11*100</f>
        <v>103.0474046401888</v>
      </c>
      <c r="T11" s="131">
        <v>0</v>
      </c>
      <c r="U11" s="131">
        <v>0</v>
      </c>
      <c r="V11" s="131">
        <v>0</v>
      </c>
      <c r="W11" s="132" t="e">
        <v>#DIV/0!</v>
      </c>
      <c r="X11" s="134" t="e">
        <v>#DIV/0!</v>
      </c>
      <c r="Y11" s="135">
        <v>0</v>
      </c>
      <c r="Z11" s="131">
        <v>0</v>
      </c>
      <c r="AA11" s="135">
        <v>116</v>
      </c>
      <c r="AB11" s="132" t="e">
        <v>#DIV/0!</v>
      </c>
      <c r="AC11" s="134" t="e">
        <v>#DIV/0!</v>
      </c>
      <c r="AD11" s="136">
        <v>5086</v>
      </c>
      <c r="AE11" s="131">
        <v>5086</v>
      </c>
      <c r="AF11" s="137">
        <v>5124.9910000000018</v>
      </c>
      <c r="AG11" s="132">
        <v>100.76663389697211</v>
      </c>
      <c r="AH11" s="134">
        <v>100.76663389697211</v>
      </c>
      <c r="AI11" s="135">
        <v>4570.3</v>
      </c>
      <c r="AJ11" s="131">
        <v>4570.3</v>
      </c>
      <c r="AK11" s="135">
        <v>4048.471</v>
      </c>
      <c r="AL11" s="132">
        <v>88.582171848675145</v>
      </c>
      <c r="AM11" s="134">
        <v>88.582171848675145</v>
      </c>
      <c r="AN11" s="135">
        <v>258</v>
      </c>
      <c r="AO11" s="131">
        <v>258</v>
      </c>
      <c r="AP11" s="135">
        <v>247.5</v>
      </c>
      <c r="AQ11" s="132">
        <v>95.930232558139537</v>
      </c>
      <c r="AR11" s="134">
        <v>95.930232558139537</v>
      </c>
      <c r="AS11" s="135">
        <v>0</v>
      </c>
      <c r="AT11" s="131">
        <v>0</v>
      </c>
      <c r="AU11" s="135">
        <v>0</v>
      </c>
      <c r="AV11" s="132" t="e">
        <v>#DIV/0!</v>
      </c>
      <c r="AW11" s="134" t="e">
        <v>#DIV/0!</v>
      </c>
      <c r="AX11" s="138"/>
      <c r="AY11" s="133"/>
      <c r="AZ11" s="135"/>
      <c r="BA11" s="133"/>
      <c r="BB11" s="133"/>
      <c r="BC11" s="135"/>
      <c r="BD11" s="139">
        <v>49831.8</v>
      </c>
      <c r="BE11" s="131">
        <v>49831.8</v>
      </c>
      <c r="BF11" s="133">
        <v>49831.8</v>
      </c>
      <c r="BG11" s="138"/>
      <c r="BH11" s="138"/>
      <c r="BI11" s="140"/>
      <c r="BJ11" s="135">
        <v>0</v>
      </c>
      <c r="BK11" s="131">
        <v>0</v>
      </c>
      <c r="BL11" s="135">
        <v>0</v>
      </c>
      <c r="BM11" s="131"/>
      <c r="BN11" s="131"/>
      <c r="BO11" s="131"/>
      <c r="BP11" s="138"/>
      <c r="BQ11" s="133"/>
      <c r="BR11" s="135"/>
      <c r="BS11" s="132">
        <f t="shared" ref="BS11:BS20" si="15">BX11+CA11+CD11+CG11</f>
        <v>7710</v>
      </c>
      <c r="BT11" s="132">
        <f t="shared" ref="BT11:BT20" si="16">BY11+CB11+CE11+CH11</f>
        <v>7710</v>
      </c>
      <c r="BU11" s="132">
        <f t="shared" ref="BU11:BU20" si="17">BZ11+CC11+CF11+CI11</f>
        <v>8328.7937000000002</v>
      </c>
      <c r="BV11" s="132">
        <f t="shared" ref="BV11:BV20" si="18">BU11/BT11*100</f>
        <v>108.02585862516212</v>
      </c>
      <c r="BW11" s="134">
        <f t="shared" ref="BW11:BW20" si="19">BU11/BS11*100</f>
        <v>108.02585862516212</v>
      </c>
      <c r="BX11" s="135">
        <v>3710</v>
      </c>
      <c r="BY11" s="131">
        <v>3710</v>
      </c>
      <c r="BZ11" s="135">
        <v>3825.4137000000001</v>
      </c>
      <c r="CA11" s="135">
        <v>0</v>
      </c>
      <c r="CB11" s="131">
        <v>0</v>
      </c>
      <c r="CC11" s="135">
        <v>0</v>
      </c>
      <c r="CD11" s="141">
        <v>0</v>
      </c>
      <c r="CE11" s="131">
        <v>0</v>
      </c>
      <c r="CF11" s="135">
        <v>0</v>
      </c>
      <c r="CG11" s="133">
        <v>4000</v>
      </c>
      <c r="CH11" s="131">
        <v>4000</v>
      </c>
      <c r="CI11" s="135">
        <v>4503.38</v>
      </c>
      <c r="CJ11" s="135">
        <v>0</v>
      </c>
      <c r="CK11" s="131">
        <v>0</v>
      </c>
      <c r="CL11" s="135">
        <v>0</v>
      </c>
      <c r="CM11" s="141">
        <v>0</v>
      </c>
      <c r="CN11" s="131">
        <v>0</v>
      </c>
      <c r="CO11" s="135">
        <v>0</v>
      </c>
      <c r="CP11" s="138">
        <v>0</v>
      </c>
      <c r="CQ11" s="131">
        <v>0</v>
      </c>
      <c r="CR11" s="135">
        <v>0</v>
      </c>
      <c r="CS11" s="135">
        <v>1300</v>
      </c>
      <c r="CT11" s="131">
        <v>1300</v>
      </c>
      <c r="CU11" s="135">
        <v>1413.74</v>
      </c>
      <c r="CV11" s="135">
        <v>800</v>
      </c>
      <c r="CW11" s="131">
        <v>800</v>
      </c>
      <c r="CX11" s="135">
        <v>949.74</v>
      </c>
      <c r="CY11" s="138">
        <v>1000</v>
      </c>
      <c r="CZ11" s="131">
        <v>1000</v>
      </c>
      <c r="DA11" s="135">
        <v>2360.8850000000002</v>
      </c>
      <c r="DB11" s="141">
        <v>0</v>
      </c>
      <c r="DC11" s="131">
        <v>0</v>
      </c>
      <c r="DD11" s="135">
        <v>0</v>
      </c>
      <c r="DE11" s="133">
        <v>0</v>
      </c>
      <c r="DF11" s="131">
        <v>0</v>
      </c>
      <c r="DG11" s="135">
        <v>0</v>
      </c>
      <c r="DH11" s="135">
        <v>70</v>
      </c>
      <c r="DI11" s="131">
        <v>70</v>
      </c>
      <c r="DJ11" s="135">
        <v>355.6</v>
      </c>
      <c r="DK11" s="135">
        <v>0</v>
      </c>
      <c r="DL11" s="132">
        <f t="shared" ref="DL11:DL20" si="20">T11+Y11+AD11+AI11+AN11+AS11+AX11+BA11+BD11+BG11+BJ11+BM11+BP11+BX11+CA11+CD11+CG11+CJ11+CM11+CP11+CS11+CY11+DB11+DE11+DH11</f>
        <v>69826.100000000006</v>
      </c>
      <c r="DM11" s="132">
        <f t="shared" ref="DM11:DM20" si="21">U11+Z11+AE11+AJ11+AO11+AT11+AY11+BB11+BE11+BH11+BK11+BN11+BQ11+BY11+CB11+CE11+CH11+CK11+CN11+CQ11+CT11+CZ11+DC11+DF11+DI11</f>
        <v>69826.100000000006</v>
      </c>
      <c r="DN11" s="132">
        <f t="shared" ref="DN11:DN20" si="22">V11+AA11+AF11+AK11+AP11+AU11+AZ11+BC11+BF11+BI11+BL11+BO11+BR11+BZ11+CC11+CF11+CI11+CL11+CO11+CR11+CU11+DA11+DD11+DG11+DJ11</f>
        <v>71827.780700000003</v>
      </c>
      <c r="DO11" s="135">
        <v>0</v>
      </c>
      <c r="DP11" s="131">
        <v>0</v>
      </c>
      <c r="DQ11" s="135">
        <v>0</v>
      </c>
      <c r="DR11" s="135">
        <v>35102</v>
      </c>
      <c r="DS11" s="131">
        <v>35102</v>
      </c>
      <c r="DT11" s="135">
        <v>35102</v>
      </c>
      <c r="DU11" s="135">
        <v>0</v>
      </c>
      <c r="DV11" s="131">
        <v>0</v>
      </c>
      <c r="DW11" s="135">
        <v>0</v>
      </c>
      <c r="DX11" s="133">
        <v>0</v>
      </c>
      <c r="DY11" s="131">
        <v>0</v>
      </c>
      <c r="DZ11" s="135">
        <v>0</v>
      </c>
      <c r="EA11" s="135">
        <v>0</v>
      </c>
      <c r="EB11" s="131">
        <v>0</v>
      </c>
      <c r="EC11" s="135">
        <v>0</v>
      </c>
      <c r="ED11" s="133">
        <v>9721.4770000000008</v>
      </c>
      <c r="EE11" s="131">
        <v>9721.4770000000008</v>
      </c>
      <c r="EF11" s="135">
        <v>1405</v>
      </c>
      <c r="EG11" s="135">
        <v>0</v>
      </c>
      <c r="EH11" s="132">
        <f t="shared" ref="EH11:EH20" si="23">DO11+DR11+DU11+DX11+EA11+ED11</f>
        <v>44823.476999999999</v>
      </c>
      <c r="EI11" s="132">
        <f t="shared" ref="EI11:EI20" si="24">DP11+DS11+DV11+DY11+EB11+EE11</f>
        <v>44823.476999999999</v>
      </c>
      <c r="EJ11" s="135">
        <f t="shared" ref="EJ11:EJ20" si="25">DQ11+DT11+DW11+DZ11+EC11+EF11+EG11</f>
        <v>36507</v>
      </c>
    </row>
    <row r="12" spans="1:140" s="142" customFormat="1" ht="16.5" customHeight="1">
      <c r="A12" s="130">
        <v>3</v>
      </c>
      <c r="B12" s="123" t="s">
        <v>239</v>
      </c>
      <c r="C12" s="131">
        <v>16424.473900000001</v>
      </c>
      <c r="D12" s="131">
        <v>4947.8634000000002</v>
      </c>
      <c r="E12" s="150">
        <f t="shared" si="0"/>
        <v>63896.399999999994</v>
      </c>
      <c r="F12" s="132">
        <f t="shared" si="1"/>
        <v>63896.399999999994</v>
      </c>
      <c r="G12" s="132">
        <f t="shared" si="2"/>
        <v>65516.933699999994</v>
      </c>
      <c r="H12" s="132">
        <f t="shared" si="3"/>
        <v>102.53618936278099</v>
      </c>
      <c r="I12" s="132">
        <f t="shared" si="4"/>
        <v>102.53618936278099</v>
      </c>
      <c r="J12" s="132">
        <f t="shared" si="5"/>
        <v>14092.3</v>
      </c>
      <c r="K12" s="132">
        <f t="shared" si="6"/>
        <v>14092.3</v>
      </c>
      <c r="L12" s="132">
        <f t="shared" si="7"/>
        <v>15712.833699999999</v>
      </c>
      <c r="M12" s="132">
        <f t="shared" si="8"/>
        <v>111.49942663724161</v>
      </c>
      <c r="N12" s="132">
        <f t="shared" si="9"/>
        <v>111.49942663724161</v>
      </c>
      <c r="O12" s="132">
        <f t="shared" si="10"/>
        <v>4978.0999999999985</v>
      </c>
      <c r="P12" s="132">
        <f t="shared" si="11"/>
        <v>4978.0999999999985</v>
      </c>
      <c r="Q12" s="133">
        <f t="shared" si="12"/>
        <v>4506.5169999999989</v>
      </c>
      <c r="R12" s="132">
        <f t="shared" si="13"/>
        <v>90.526847592454956</v>
      </c>
      <c r="S12" s="134">
        <f t="shared" si="14"/>
        <v>90.526847592454956</v>
      </c>
      <c r="T12" s="131">
        <v>0</v>
      </c>
      <c r="U12" s="131">
        <v>0</v>
      </c>
      <c r="V12" s="131">
        <v>0</v>
      </c>
      <c r="W12" s="132" t="e">
        <v>#DIV/0!</v>
      </c>
      <c r="X12" s="134" t="e">
        <v>#DIV/0!</v>
      </c>
      <c r="Y12" s="135">
        <v>200</v>
      </c>
      <c r="Z12" s="131">
        <v>200</v>
      </c>
      <c r="AA12" s="135">
        <v>40.405000000000001</v>
      </c>
      <c r="AB12" s="132">
        <v>20.202500000000001</v>
      </c>
      <c r="AC12" s="134">
        <v>20.202500000000001</v>
      </c>
      <c r="AD12" s="136">
        <v>4778.0999999999985</v>
      </c>
      <c r="AE12" s="131">
        <v>4778.0999999999985</v>
      </c>
      <c r="AF12" s="137">
        <v>4466.1119999999992</v>
      </c>
      <c r="AG12" s="132">
        <v>93.470458969046291</v>
      </c>
      <c r="AH12" s="134">
        <v>93.470458969046291</v>
      </c>
      <c r="AI12" s="135">
        <v>6251.7</v>
      </c>
      <c r="AJ12" s="131">
        <v>6251.7</v>
      </c>
      <c r="AK12" s="135">
        <v>6567.26</v>
      </c>
      <c r="AL12" s="132">
        <v>105.04758705632069</v>
      </c>
      <c r="AM12" s="134">
        <v>105.04758705632069</v>
      </c>
      <c r="AN12" s="135">
        <v>200</v>
      </c>
      <c r="AO12" s="131">
        <v>200</v>
      </c>
      <c r="AP12" s="135">
        <v>223</v>
      </c>
      <c r="AQ12" s="132">
        <v>111.5</v>
      </c>
      <c r="AR12" s="134">
        <v>111.5</v>
      </c>
      <c r="AS12" s="135">
        <v>0</v>
      </c>
      <c r="AT12" s="131">
        <v>0</v>
      </c>
      <c r="AU12" s="135">
        <v>0</v>
      </c>
      <c r="AV12" s="132" t="e">
        <v>#DIV/0!</v>
      </c>
      <c r="AW12" s="134" t="e">
        <v>#DIV/0!</v>
      </c>
      <c r="AX12" s="138"/>
      <c r="AY12" s="132"/>
      <c r="AZ12" s="135"/>
      <c r="BA12" s="133"/>
      <c r="BB12" s="133"/>
      <c r="BC12" s="135"/>
      <c r="BD12" s="139">
        <v>49804.1</v>
      </c>
      <c r="BE12" s="131">
        <v>49804.1</v>
      </c>
      <c r="BF12" s="133">
        <v>49804.1</v>
      </c>
      <c r="BG12" s="138"/>
      <c r="BH12" s="138"/>
      <c r="BI12" s="140"/>
      <c r="BJ12" s="135">
        <v>0</v>
      </c>
      <c r="BK12" s="131">
        <v>0</v>
      </c>
      <c r="BL12" s="135">
        <v>0</v>
      </c>
      <c r="BM12" s="131"/>
      <c r="BN12" s="131"/>
      <c r="BO12" s="131"/>
      <c r="BP12" s="138"/>
      <c r="BQ12" s="133"/>
      <c r="BR12" s="135"/>
      <c r="BS12" s="132">
        <f t="shared" si="15"/>
        <v>1725</v>
      </c>
      <c r="BT12" s="132">
        <f t="shared" si="16"/>
        <v>1725</v>
      </c>
      <c r="BU12" s="132">
        <f t="shared" si="17"/>
        <v>1465.2597000000001</v>
      </c>
      <c r="BV12" s="132">
        <f t="shared" si="18"/>
        <v>84.942591304347829</v>
      </c>
      <c r="BW12" s="134">
        <f t="shared" si="19"/>
        <v>84.942591304347829</v>
      </c>
      <c r="BX12" s="135">
        <v>1725</v>
      </c>
      <c r="BY12" s="131">
        <v>1725</v>
      </c>
      <c r="BZ12" s="135">
        <v>1465.2597000000001</v>
      </c>
      <c r="CA12" s="135">
        <v>0</v>
      </c>
      <c r="CB12" s="131">
        <v>0</v>
      </c>
      <c r="CC12" s="135">
        <v>0</v>
      </c>
      <c r="CD12" s="141">
        <v>0</v>
      </c>
      <c r="CE12" s="131">
        <v>0</v>
      </c>
      <c r="CF12" s="135">
        <v>0</v>
      </c>
      <c r="CG12" s="133">
        <v>0</v>
      </c>
      <c r="CH12" s="131">
        <v>0</v>
      </c>
      <c r="CI12" s="135">
        <v>0</v>
      </c>
      <c r="CJ12" s="135">
        <v>0</v>
      </c>
      <c r="CK12" s="131">
        <v>0</v>
      </c>
      <c r="CL12" s="135">
        <v>0</v>
      </c>
      <c r="CM12" s="141">
        <v>0</v>
      </c>
      <c r="CN12" s="131">
        <v>0</v>
      </c>
      <c r="CO12" s="135">
        <v>0</v>
      </c>
      <c r="CP12" s="138">
        <v>0</v>
      </c>
      <c r="CQ12" s="131">
        <v>0</v>
      </c>
      <c r="CR12" s="135">
        <v>2035</v>
      </c>
      <c r="CS12" s="135">
        <v>937.5</v>
      </c>
      <c r="CT12" s="131">
        <v>937.5</v>
      </c>
      <c r="CU12" s="135">
        <v>331.85</v>
      </c>
      <c r="CV12" s="135">
        <v>700</v>
      </c>
      <c r="CW12" s="131">
        <v>700</v>
      </c>
      <c r="CX12" s="135">
        <v>206.85</v>
      </c>
      <c r="CY12" s="138">
        <v>0</v>
      </c>
      <c r="CZ12" s="131">
        <v>0</v>
      </c>
      <c r="DA12" s="135">
        <v>583.947</v>
      </c>
      <c r="DB12" s="141">
        <v>0</v>
      </c>
      <c r="DC12" s="131">
        <v>0</v>
      </c>
      <c r="DD12" s="135">
        <v>0</v>
      </c>
      <c r="DE12" s="133">
        <v>0</v>
      </c>
      <c r="DF12" s="131">
        <v>0</v>
      </c>
      <c r="DG12" s="135">
        <v>0</v>
      </c>
      <c r="DH12" s="135">
        <v>0</v>
      </c>
      <c r="DI12" s="131">
        <v>0</v>
      </c>
      <c r="DJ12" s="135">
        <v>0</v>
      </c>
      <c r="DK12" s="135">
        <v>0</v>
      </c>
      <c r="DL12" s="132">
        <f t="shared" si="20"/>
        <v>63896.399999999994</v>
      </c>
      <c r="DM12" s="132">
        <f t="shared" si="21"/>
        <v>63896.399999999994</v>
      </c>
      <c r="DN12" s="132">
        <f t="shared" si="22"/>
        <v>65516.933699999994</v>
      </c>
      <c r="DO12" s="135">
        <v>0</v>
      </c>
      <c r="DP12" s="131">
        <v>0</v>
      </c>
      <c r="DQ12" s="135">
        <v>0</v>
      </c>
      <c r="DR12" s="135">
        <v>0</v>
      </c>
      <c r="DS12" s="131">
        <v>0</v>
      </c>
      <c r="DT12" s="135">
        <v>0</v>
      </c>
      <c r="DU12" s="135">
        <v>0</v>
      </c>
      <c r="DV12" s="131">
        <v>0</v>
      </c>
      <c r="DW12" s="135">
        <v>0</v>
      </c>
      <c r="DX12" s="133">
        <v>0</v>
      </c>
      <c r="DY12" s="131">
        <v>0</v>
      </c>
      <c r="DZ12" s="135">
        <v>0</v>
      </c>
      <c r="EA12" s="135">
        <v>0</v>
      </c>
      <c r="EB12" s="131">
        <v>0</v>
      </c>
      <c r="EC12" s="135">
        <v>0</v>
      </c>
      <c r="ED12" s="133">
        <v>11191.986000000001</v>
      </c>
      <c r="EE12" s="131">
        <v>11191.986000000001</v>
      </c>
      <c r="EF12" s="135">
        <v>0</v>
      </c>
      <c r="EG12" s="135">
        <v>0</v>
      </c>
      <c r="EH12" s="132">
        <f t="shared" si="23"/>
        <v>11191.986000000001</v>
      </c>
      <c r="EI12" s="132">
        <f t="shared" si="24"/>
        <v>11191.986000000001</v>
      </c>
      <c r="EJ12" s="135">
        <f t="shared" si="25"/>
        <v>0</v>
      </c>
    </row>
    <row r="13" spans="1:140" s="142" customFormat="1" ht="16.5" customHeight="1">
      <c r="A13" s="143">
        <v>4</v>
      </c>
      <c r="B13" s="123" t="s">
        <v>240</v>
      </c>
      <c r="C13" s="131">
        <v>29419.507799999999</v>
      </c>
      <c r="D13" s="131">
        <v>12837.3539</v>
      </c>
      <c r="E13" s="150">
        <f t="shared" si="0"/>
        <v>827751.15</v>
      </c>
      <c r="F13" s="132">
        <f t="shared" si="1"/>
        <v>827751.15</v>
      </c>
      <c r="G13" s="132">
        <f t="shared" si="2"/>
        <v>769538.51300000004</v>
      </c>
      <c r="H13" s="132">
        <f t="shared" si="3"/>
        <v>92.967374675347784</v>
      </c>
      <c r="I13" s="132">
        <f t="shared" si="4"/>
        <v>92.967374675347784</v>
      </c>
      <c r="J13" s="132">
        <f t="shared" si="5"/>
        <v>145451.693</v>
      </c>
      <c r="K13" s="132">
        <f t="shared" si="6"/>
        <v>145451.693</v>
      </c>
      <c r="L13" s="132">
        <f t="shared" si="7"/>
        <v>160577.01300000001</v>
      </c>
      <c r="M13" s="132">
        <f t="shared" si="8"/>
        <v>110.3988614281719</v>
      </c>
      <c r="N13" s="132">
        <f t="shared" si="9"/>
        <v>110.3988614281719</v>
      </c>
      <c r="O13" s="132">
        <f t="shared" si="10"/>
        <v>31010.199999999983</v>
      </c>
      <c r="P13" s="132">
        <f t="shared" si="11"/>
        <v>31010.199999999983</v>
      </c>
      <c r="Q13" s="133">
        <f t="shared" si="12"/>
        <v>34241.811000000009</v>
      </c>
      <c r="R13" s="132">
        <f t="shared" si="13"/>
        <v>110.42112272736078</v>
      </c>
      <c r="S13" s="134">
        <f t="shared" si="14"/>
        <v>110.42112272736078</v>
      </c>
      <c r="T13" s="131">
        <v>200</v>
      </c>
      <c r="U13" s="131">
        <v>200</v>
      </c>
      <c r="V13" s="131">
        <v>557.39700000000005</v>
      </c>
      <c r="W13" s="132">
        <v>278.69850000000002</v>
      </c>
      <c r="X13" s="134">
        <v>278.69850000000002</v>
      </c>
      <c r="Y13" s="135">
        <v>2000</v>
      </c>
      <c r="Z13" s="131">
        <v>2000</v>
      </c>
      <c r="AA13" s="135">
        <v>3125.0210000000002</v>
      </c>
      <c r="AB13" s="132">
        <v>156.25105000000002</v>
      </c>
      <c r="AC13" s="134">
        <v>156.25105000000002</v>
      </c>
      <c r="AD13" s="136">
        <v>28810.199999999983</v>
      </c>
      <c r="AE13" s="131">
        <v>28810.199999999983</v>
      </c>
      <c r="AF13" s="137">
        <v>30559.393000000011</v>
      </c>
      <c r="AG13" s="132">
        <v>106.07143650512675</v>
      </c>
      <c r="AH13" s="134">
        <v>106.07143650512675</v>
      </c>
      <c r="AI13" s="135">
        <v>59538.6</v>
      </c>
      <c r="AJ13" s="131">
        <v>59538.6</v>
      </c>
      <c r="AK13" s="135">
        <v>57801.292000000001</v>
      </c>
      <c r="AL13" s="132">
        <v>97.082047612809177</v>
      </c>
      <c r="AM13" s="134">
        <v>97.082047612809177</v>
      </c>
      <c r="AN13" s="135">
        <v>4907</v>
      </c>
      <c r="AO13" s="131">
        <v>4907</v>
      </c>
      <c r="AP13" s="135">
        <v>9217.9639999999999</v>
      </c>
      <c r="AQ13" s="132">
        <v>187.85335235378031</v>
      </c>
      <c r="AR13" s="134">
        <v>187.85335235378031</v>
      </c>
      <c r="AS13" s="135">
        <v>0</v>
      </c>
      <c r="AT13" s="131">
        <v>0</v>
      </c>
      <c r="AU13" s="135">
        <v>0</v>
      </c>
      <c r="AV13" s="132" t="e">
        <v>#DIV/0!</v>
      </c>
      <c r="AW13" s="134" t="e">
        <v>#DIV/0!</v>
      </c>
      <c r="AX13" s="138"/>
      <c r="AY13" s="133"/>
      <c r="AZ13" s="135"/>
      <c r="BA13" s="133"/>
      <c r="BB13" s="133"/>
      <c r="BC13" s="135"/>
      <c r="BD13" s="139">
        <v>519854.29100000003</v>
      </c>
      <c r="BE13" s="131">
        <v>519854.29100000003</v>
      </c>
      <c r="BF13" s="133">
        <v>514464.7</v>
      </c>
      <c r="BG13" s="138"/>
      <c r="BH13" s="138"/>
      <c r="BI13" s="140"/>
      <c r="BJ13" s="135">
        <v>0</v>
      </c>
      <c r="BK13" s="131">
        <v>0</v>
      </c>
      <c r="BL13" s="135">
        <v>0</v>
      </c>
      <c r="BM13" s="131"/>
      <c r="BN13" s="131"/>
      <c r="BO13" s="131"/>
      <c r="BP13" s="138"/>
      <c r="BQ13" s="133"/>
      <c r="BR13" s="135"/>
      <c r="BS13" s="132">
        <f t="shared" si="15"/>
        <v>12450</v>
      </c>
      <c r="BT13" s="132">
        <f t="shared" si="16"/>
        <v>12450</v>
      </c>
      <c r="BU13" s="132">
        <f t="shared" si="17"/>
        <v>13146.672</v>
      </c>
      <c r="BV13" s="132">
        <f t="shared" si="18"/>
        <v>105.59575903614457</v>
      </c>
      <c r="BW13" s="134">
        <f t="shared" si="19"/>
        <v>105.59575903614457</v>
      </c>
      <c r="BX13" s="135">
        <v>11000</v>
      </c>
      <c r="BY13" s="131">
        <v>11000</v>
      </c>
      <c r="BZ13" s="135">
        <v>11426.884</v>
      </c>
      <c r="CA13" s="135">
        <v>0</v>
      </c>
      <c r="CB13" s="131">
        <v>0</v>
      </c>
      <c r="CC13" s="135">
        <v>0</v>
      </c>
      <c r="CD13" s="141">
        <v>0</v>
      </c>
      <c r="CE13" s="131">
        <v>0</v>
      </c>
      <c r="CF13" s="135">
        <v>0</v>
      </c>
      <c r="CG13" s="133">
        <v>1450</v>
      </c>
      <c r="CH13" s="131">
        <v>1450</v>
      </c>
      <c r="CI13" s="135">
        <v>1719.788</v>
      </c>
      <c r="CJ13" s="135">
        <v>0</v>
      </c>
      <c r="CK13" s="131">
        <v>0</v>
      </c>
      <c r="CL13" s="135">
        <v>0</v>
      </c>
      <c r="CM13" s="141">
        <v>0</v>
      </c>
      <c r="CN13" s="131">
        <v>0</v>
      </c>
      <c r="CO13" s="135">
        <v>0</v>
      </c>
      <c r="CP13" s="138">
        <v>0</v>
      </c>
      <c r="CQ13" s="131">
        <v>0</v>
      </c>
      <c r="CR13" s="135">
        <v>0</v>
      </c>
      <c r="CS13" s="135">
        <v>15996</v>
      </c>
      <c r="CT13" s="131">
        <v>15996</v>
      </c>
      <c r="CU13" s="135">
        <v>17781.88</v>
      </c>
      <c r="CV13" s="135">
        <v>5000</v>
      </c>
      <c r="CW13" s="131">
        <v>5000</v>
      </c>
      <c r="CX13" s="135">
        <v>7432.39</v>
      </c>
      <c r="CY13" s="138">
        <v>4000</v>
      </c>
      <c r="CZ13" s="131">
        <v>4000</v>
      </c>
      <c r="DA13" s="135">
        <v>6840.116</v>
      </c>
      <c r="DB13" s="141">
        <v>0</v>
      </c>
      <c r="DC13" s="131">
        <v>0</v>
      </c>
      <c r="DD13" s="135">
        <v>0</v>
      </c>
      <c r="DE13" s="133">
        <v>40000</v>
      </c>
      <c r="DF13" s="131">
        <v>40000</v>
      </c>
      <c r="DG13" s="135">
        <v>14000</v>
      </c>
      <c r="DH13" s="135">
        <v>17549.893</v>
      </c>
      <c r="DI13" s="131">
        <v>17549.893</v>
      </c>
      <c r="DJ13" s="135">
        <v>21547.277999999998</v>
      </c>
      <c r="DK13" s="135">
        <v>0</v>
      </c>
      <c r="DL13" s="132">
        <f t="shared" si="20"/>
        <v>705305.98400000005</v>
      </c>
      <c r="DM13" s="132">
        <f t="shared" si="21"/>
        <v>705305.98400000005</v>
      </c>
      <c r="DN13" s="132">
        <f t="shared" si="22"/>
        <v>689041.71299999999</v>
      </c>
      <c r="DO13" s="135">
        <v>0</v>
      </c>
      <c r="DP13" s="131">
        <v>0</v>
      </c>
      <c r="DQ13" s="135">
        <v>0</v>
      </c>
      <c r="DR13" s="135">
        <v>114232.36599999999</v>
      </c>
      <c r="DS13" s="131">
        <v>114232.36599999999</v>
      </c>
      <c r="DT13" s="135">
        <v>80496.800000000003</v>
      </c>
      <c r="DU13" s="135">
        <v>0</v>
      </c>
      <c r="DV13" s="131">
        <v>0</v>
      </c>
      <c r="DW13" s="135">
        <v>0</v>
      </c>
      <c r="DX13" s="133">
        <v>8212.7999999999993</v>
      </c>
      <c r="DY13" s="131">
        <v>8212.7999999999993</v>
      </c>
      <c r="DZ13" s="135">
        <v>0</v>
      </c>
      <c r="EA13" s="135">
        <v>0</v>
      </c>
      <c r="EB13" s="131">
        <v>0</v>
      </c>
      <c r="EC13" s="135">
        <v>0</v>
      </c>
      <c r="ED13" s="133">
        <v>152786.174</v>
      </c>
      <c r="EE13" s="131">
        <v>152786.174</v>
      </c>
      <c r="EF13" s="135">
        <v>0</v>
      </c>
      <c r="EG13" s="135">
        <v>0</v>
      </c>
      <c r="EH13" s="132">
        <f t="shared" si="23"/>
        <v>275231.33999999997</v>
      </c>
      <c r="EI13" s="132">
        <f t="shared" si="24"/>
        <v>275231.33999999997</v>
      </c>
      <c r="EJ13" s="135">
        <f t="shared" si="25"/>
        <v>80496.800000000003</v>
      </c>
    </row>
    <row r="14" spans="1:140" s="142" customFormat="1" ht="16.5" customHeight="1">
      <c r="A14" s="130">
        <v>5</v>
      </c>
      <c r="B14" s="123" t="s">
        <v>241</v>
      </c>
      <c r="C14" s="131">
        <v>224333.12909999999</v>
      </c>
      <c r="D14" s="131">
        <v>415434.67719999998</v>
      </c>
      <c r="E14" s="150">
        <f t="shared" si="0"/>
        <v>2398397.6340000001</v>
      </c>
      <c r="F14" s="132">
        <f t="shared" si="1"/>
        <v>2398397.6340000001</v>
      </c>
      <c r="G14" s="132">
        <f t="shared" si="2"/>
        <v>2444121.4194999998</v>
      </c>
      <c r="H14" s="132">
        <f t="shared" si="3"/>
        <v>101.90643056229764</v>
      </c>
      <c r="I14" s="132">
        <f t="shared" si="4"/>
        <v>101.90643056229764</v>
      </c>
      <c r="J14" s="132">
        <f t="shared" si="5"/>
        <v>430363.65</v>
      </c>
      <c r="K14" s="132">
        <f t="shared" si="6"/>
        <v>430363.65</v>
      </c>
      <c r="L14" s="132">
        <f t="shared" si="7"/>
        <v>477123.03950000001</v>
      </c>
      <c r="M14" s="132">
        <f t="shared" si="8"/>
        <v>110.86508804821224</v>
      </c>
      <c r="N14" s="132">
        <f t="shared" si="9"/>
        <v>110.86508804821224</v>
      </c>
      <c r="O14" s="132">
        <f t="shared" si="10"/>
        <v>77032</v>
      </c>
      <c r="P14" s="132">
        <f t="shared" si="11"/>
        <v>77032</v>
      </c>
      <c r="Q14" s="133">
        <f t="shared" si="12"/>
        <v>91174.613499999992</v>
      </c>
      <c r="R14" s="132">
        <f t="shared" si="13"/>
        <v>118.35940063869559</v>
      </c>
      <c r="S14" s="134">
        <f t="shared" si="14"/>
        <v>118.35940063869559</v>
      </c>
      <c r="T14" s="131">
        <v>3895</v>
      </c>
      <c r="U14" s="131">
        <v>3895</v>
      </c>
      <c r="V14" s="131">
        <v>5189.1279999999997</v>
      </c>
      <c r="W14" s="132">
        <v>133.22536585365853</v>
      </c>
      <c r="X14" s="134">
        <v>133.22536585365853</v>
      </c>
      <c r="Y14" s="135">
        <v>3140</v>
      </c>
      <c r="Z14" s="131">
        <v>3140</v>
      </c>
      <c r="AA14" s="135">
        <v>7727.308</v>
      </c>
      <c r="AB14" s="132">
        <v>246.09261146496814</v>
      </c>
      <c r="AC14" s="134">
        <v>246.09261146496814</v>
      </c>
      <c r="AD14" s="136">
        <v>69997</v>
      </c>
      <c r="AE14" s="131">
        <v>69997</v>
      </c>
      <c r="AF14" s="137">
        <v>78258.177499999991</v>
      </c>
      <c r="AG14" s="132">
        <v>111.80218795091217</v>
      </c>
      <c r="AH14" s="134">
        <v>111.80218795091217</v>
      </c>
      <c r="AI14" s="135">
        <v>191301</v>
      </c>
      <c r="AJ14" s="131">
        <v>191301</v>
      </c>
      <c r="AK14" s="135">
        <v>201370.94200000001</v>
      </c>
      <c r="AL14" s="132">
        <v>105.26392543687697</v>
      </c>
      <c r="AM14" s="134">
        <v>105.26392543687697</v>
      </c>
      <c r="AN14" s="135">
        <v>13450</v>
      </c>
      <c r="AO14" s="131">
        <v>13450</v>
      </c>
      <c r="AP14" s="135">
        <v>18037</v>
      </c>
      <c r="AQ14" s="132">
        <v>134.10408921933086</v>
      </c>
      <c r="AR14" s="134">
        <v>134.10408921933086</v>
      </c>
      <c r="AS14" s="135">
        <v>9800</v>
      </c>
      <c r="AT14" s="131">
        <v>9800</v>
      </c>
      <c r="AU14" s="135">
        <v>8646.2999999999993</v>
      </c>
      <c r="AV14" s="132">
        <v>88.227551020408157</v>
      </c>
      <c r="AW14" s="134">
        <v>88.227551020408157</v>
      </c>
      <c r="AX14" s="138"/>
      <c r="AY14" s="133"/>
      <c r="AZ14" s="135"/>
      <c r="BA14" s="133"/>
      <c r="BB14" s="133"/>
      <c r="BC14" s="135"/>
      <c r="BD14" s="139">
        <v>1682799.8</v>
      </c>
      <c r="BE14" s="131">
        <v>1682799.8</v>
      </c>
      <c r="BF14" s="133">
        <v>1683232.17</v>
      </c>
      <c r="BG14" s="138"/>
      <c r="BH14" s="138"/>
      <c r="BI14" s="140"/>
      <c r="BJ14" s="135">
        <v>1525</v>
      </c>
      <c r="BK14" s="131">
        <v>1525</v>
      </c>
      <c r="BL14" s="135">
        <v>1525.2</v>
      </c>
      <c r="BM14" s="131"/>
      <c r="BN14" s="131"/>
      <c r="BO14" s="131"/>
      <c r="BP14" s="138"/>
      <c r="BQ14" s="133"/>
      <c r="BR14" s="135"/>
      <c r="BS14" s="132">
        <f t="shared" si="15"/>
        <v>20134</v>
      </c>
      <c r="BT14" s="132">
        <f t="shared" si="16"/>
        <v>20134</v>
      </c>
      <c r="BU14" s="132">
        <f t="shared" si="17"/>
        <v>23428.038</v>
      </c>
      <c r="BV14" s="132">
        <f t="shared" si="18"/>
        <v>116.36057415317373</v>
      </c>
      <c r="BW14" s="134">
        <f t="shared" si="19"/>
        <v>116.36057415317373</v>
      </c>
      <c r="BX14" s="135">
        <v>18099</v>
      </c>
      <c r="BY14" s="131">
        <v>18099</v>
      </c>
      <c r="BZ14" s="135">
        <v>18460.637999999999</v>
      </c>
      <c r="CA14" s="135">
        <v>0</v>
      </c>
      <c r="CB14" s="131">
        <v>0</v>
      </c>
      <c r="CC14" s="135">
        <v>0</v>
      </c>
      <c r="CD14" s="141">
        <v>0</v>
      </c>
      <c r="CE14" s="131">
        <v>0</v>
      </c>
      <c r="CF14" s="135">
        <v>0</v>
      </c>
      <c r="CG14" s="133">
        <v>2035</v>
      </c>
      <c r="CH14" s="131">
        <v>2035</v>
      </c>
      <c r="CI14" s="135">
        <v>4967.3999999999996</v>
      </c>
      <c r="CJ14" s="135">
        <v>0</v>
      </c>
      <c r="CK14" s="131">
        <v>0</v>
      </c>
      <c r="CL14" s="135">
        <v>0</v>
      </c>
      <c r="CM14" s="141">
        <v>2000</v>
      </c>
      <c r="CN14" s="131">
        <v>2000</v>
      </c>
      <c r="CO14" s="135">
        <v>1999</v>
      </c>
      <c r="CP14" s="138">
        <v>2000</v>
      </c>
      <c r="CQ14" s="131">
        <v>2000</v>
      </c>
      <c r="CR14" s="135">
        <v>3012.3</v>
      </c>
      <c r="CS14" s="135">
        <v>64970</v>
      </c>
      <c r="CT14" s="131">
        <v>64970</v>
      </c>
      <c r="CU14" s="135">
        <v>74156.152300000002</v>
      </c>
      <c r="CV14" s="135">
        <v>33700</v>
      </c>
      <c r="CW14" s="131">
        <v>33700</v>
      </c>
      <c r="CX14" s="135">
        <v>37224.916299999997</v>
      </c>
      <c r="CY14" s="138">
        <v>3200</v>
      </c>
      <c r="CZ14" s="131">
        <v>3200</v>
      </c>
      <c r="DA14" s="135">
        <v>8831.0506999999998</v>
      </c>
      <c r="DB14" s="141">
        <v>600</v>
      </c>
      <c r="DC14" s="131">
        <v>600</v>
      </c>
      <c r="DD14" s="135">
        <v>1850</v>
      </c>
      <c r="DE14" s="133">
        <v>0</v>
      </c>
      <c r="DF14" s="131">
        <v>0</v>
      </c>
      <c r="DG14" s="135">
        <v>0</v>
      </c>
      <c r="DH14" s="135">
        <v>47876.65</v>
      </c>
      <c r="DI14" s="131">
        <v>47876.65</v>
      </c>
      <c r="DJ14" s="135">
        <v>46616.642999999996</v>
      </c>
      <c r="DK14" s="135">
        <v>0</v>
      </c>
      <c r="DL14" s="132">
        <f t="shared" si="20"/>
        <v>2116688.4500000002</v>
      </c>
      <c r="DM14" s="132">
        <f t="shared" si="21"/>
        <v>2116688.4500000002</v>
      </c>
      <c r="DN14" s="132">
        <f t="shared" si="22"/>
        <v>2163879.4095000001</v>
      </c>
      <c r="DO14" s="135">
        <v>0</v>
      </c>
      <c r="DP14" s="131">
        <v>0</v>
      </c>
      <c r="DQ14" s="135">
        <v>0</v>
      </c>
      <c r="DR14" s="135">
        <v>281709.18400000001</v>
      </c>
      <c r="DS14" s="131">
        <v>281709.18400000001</v>
      </c>
      <c r="DT14" s="135">
        <v>282084.09999999998</v>
      </c>
      <c r="DU14" s="135">
        <v>0</v>
      </c>
      <c r="DV14" s="131">
        <v>0</v>
      </c>
      <c r="DW14" s="135">
        <v>0</v>
      </c>
      <c r="DX14" s="133">
        <v>0</v>
      </c>
      <c r="DY14" s="131">
        <v>0</v>
      </c>
      <c r="DZ14" s="135">
        <v>-1842.09</v>
      </c>
      <c r="EA14" s="135">
        <v>0</v>
      </c>
      <c r="EB14" s="131">
        <v>0</v>
      </c>
      <c r="EC14" s="135">
        <v>0</v>
      </c>
      <c r="ED14" s="133">
        <v>472000</v>
      </c>
      <c r="EE14" s="131">
        <v>472000</v>
      </c>
      <c r="EF14" s="135">
        <v>472000</v>
      </c>
      <c r="EG14" s="135">
        <v>0</v>
      </c>
      <c r="EH14" s="132">
        <f t="shared" si="23"/>
        <v>753709.18400000001</v>
      </c>
      <c r="EI14" s="132">
        <f t="shared" si="24"/>
        <v>753709.18400000001</v>
      </c>
      <c r="EJ14" s="135">
        <f t="shared" si="25"/>
        <v>752242.01</v>
      </c>
    </row>
    <row r="15" spans="1:140" s="142" customFormat="1" ht="16.5" customHeight="1">
      <c r="A15" s="143">
        <v>6</v>
      </c>
      <c r="B15" s="123" t="s">
        <v>242</v>
      </c>
      <c r="C15" s="131">
        <v>159846.63570000001</v>
      </c>
      <c r="D15" s="131">
        <v>301244.84840000002</v>
      </c>
      <c r="E15" s="150">
        <f t="shared" si="0"/>
        <v>3024144.6926999995</v>
      </c>
      <c r="F15" s="132">
        <f t="shared" si="1"/>
        <v>3024144.6926999995</v>
      </c>
      <c r="G15" s="132">
        <f t="shared" si="2"/>
        <v>2325075.7630000003</v>
      </c>
      <c r="H15" s="132">
        <f t="shared" si="3"/>
        <v>76.883747282744579</v>
      </c>
      <c r="I15" s="132">
        <f t="shared" si="4"/>
        <v>76.883747282744579</v>
      </c>
      <c r="J15" s="132">
        <f t="shared" si="5"/>
        <v>471257.223</v>
      </c>
      <c r="K15" s="132">
        <f t="shared" si="6"/>
        <v>471257.223</v>
      </c>
      <c r="L15" s="132">
        <f t="shared" si="7"/>
        <v>533422.86300000001</v>
      </c>
      <c r="M15" s="132">
        <f t="shared" si="8"/>
        <v>113.1914455558382</v>
      </c>
      <c r="N15" s="132">
        <f t="shared" si="9"/>
        <v>113.1914455558382</v>
      </c>
      <c r="O15" s="132">
        <f t="shared" si="10"/>
        <v>63566.599999999977</v>
      </c>
      <c r="P15" s="132">
        <f t="shared" si="11"/>
        <v>63566.599999999977</v>
      </c>
      <c r="Q15" s="133">
        <f t="shared" si="12"/>
        <v>99705.863000000099</v>
      </c>
      <c r="R15" s="132">
        <f t="shared" si="13"/>
        <v>156.85259711861281</v>
      </c>
      <c r="S15" s="134">
        <f t="shared" si="14"/>
        <v>156.85259711861281</v>
      </c>
      <c r="T15" s="131">
        <v>900</v>
      </c>
      <c r="U15" s="131">
        <v>900</v>
      </c>
      <c r="V15" s="131">
        <v>2966.3580000000002</v>
      </c>
      <c r="W15" s="132">
        <v>329.59533333333337</v>
      </c>
      <c r="X15" s="134">
        <v>329.59533333333337</v>
      </c>
      <c r="Y15" s="135">
        <v>20000</v>
      </c>
      <c r="Z15" s="131">
        <v>20000</v>
      </c>
      <c r="AA15" s="135">
        <v>36455.758999999998</v>
      </c>
      <c r="AB15" s="132">
        <v>182.278795</v>
      </c>
      <c r="AC15" s="134">
        <v>182.278795</v>
      </c>
      <c r="AD15" s="136">
        <v>42666.599999999977</v>
      </c>
      <c r="AE15" s="131">
        <v>42666.599999999977</v>
      </c>
      <c r="AF15" s="137">
        <v>60283.746000000101</v>
      </c>
      <c r="AG15" s="132">
        <v>141.29025045351665</v>
      </c>
      <c r="AH15" s="134">
        <v>141.29025045351665</v>
      </c>
      <c r="AI15" s="135">
        <v>130759</v>
      </c>
      <c r="AJ15" s="131">
        <v>130759</v>
      </c>
      <c r="AK15" s="135">
        <v>131630.53599999999</v>
      </c>
      <c r="AL15" s="132">
        <v>100.66652085133718</v>
      </c>
      <c r="AM15" s="134">
        <v>100.66652085133718</v>
      </c>
      <c r="AN15" s="135">
        <v>7300</v>
      </c>
      <c r="AO15" s="131">
        <v>7300</v>
      </c>
      <c r="AP15" s="135">
        <v>12915.08</v>
      </c>
      <c r="AQ15" s="132">
        <v>176.91890410958905</v>
      </c>
      <c r="AR15" s="134">
        <v>176.91890410958905</v>
      </c>
      <c r="AS15" s="135">
        <v>6500</v>
      </c>
      <c r="AT15" s="131">
        <v>6500</v>
      </c>
      <c r="AU15" s="135">
        <v>8170.5</v>
      </c>
      <c r="AV15" s="132">
        <v>125.69999999999999</v>
      </c>
      <c r="AW15" s="134">
        <v>125.69999999999999</v>
      </c>
      <c r="AX15" s="138"/>
      <c r="AY15" s="133"/>
      <c r="AZ15" s="135"/>
      <c r="BA15" s="133"/>
      <c r="BB15" s="133"/>
      <c r="BC15" s="135"/>
      <c r="BD15" s="139">
        <v>1247764.3999999999</v>
      </c>
      <c r="BE15" s="131">
        <v>1247764.3999999999</v>
      </c>
      <c r="BF15" s="133">
        <v>1247764.3999999999</v>
      </c>
      <c r="BG15" s="138"/>
      <c r="BH15" s="138"/>
      <c r="BI15" s="140"/>
      <c r="BJ15" s="135">
        <v>0</v>
      </c>
      <c r="BK15" s="131">
        <v>0</v>
      </c>
      <c r="BL15" s="135">
        <v>1743</v>
      </c>
      <c r="BM15" s="131"/>
      <c r="BN15" s="131"/>
      <c r="BO15" s="131"/>
      <c r="BP15" s="138"/>
      <c r="BQ15" s="133"/>
      <c r="BR15" s="135"/>
      <c r="BS15" s="132">
        <f t="shared" si="15"/>
        <v>128000</v>
      </c>
      <c r="BT15" s="132">
        <f t="shared" si="16"/>
        <v>128000</v>
      </c>
      <c r="BU15" s="132">
        <f t="shared" si="17"/>
        <v>104482.31349999999</v>
      </c>
      <c r="BV15" s="132">
        <f t="shared" si="18"/>
        <v>81.626807421874986</v>
      </c>
      <c r="BW15" s="134">
        <f t="shared" si="19"/>
        <v>81.626807421874986</v>
      </c>
      <c r="BX15" s="135">
        <v>100000</v>
      </c>
      <c r="BY15" s="131">
        <v>100000</v>
      </c>
      <c r="BZ15" s="135">
        <v>85424.713499999998</v>
      </c>
      <c r="CA15" s="135">
        <v>0</v>
      </c>
      <c r="CB15" s="131">
        <v>0</v>
      </c>
      <c r="CC15" s="135">
        <v>0</v>
      </c>
      <c r="CD15" s="141">
        <v>0</v>
      </c>
      <c r="CE15" s="131">
        <v>0</v>
      </c>
      <c r="CF15" s="135">
        <v>0</v>
      </c>
      <c r="CG15" s="133">
        <v>28000</v>
      </c>
      <c r="CH15" s="131">
        <v>28000</v>
      </c>
      <c r="CI15" s="135">
        <v>19057.599999999999</v>
      </c>
      <c r="CJ15" s="135">
        <v>0</v>
      </c>
      <c r="CK15" s="131">
        <v>0</v>
      </c>
      <c r="CL15" s="135">
        <v>0</v>
      </c>
      <c r="CM15" s="141">
        <v>1999</v>
      </c>
      <c r="CN15" s="131">
        <v>1999</v>
      </c>
      <c r="CO15" s="135">
        <v>1999</v>
      </c>
      <c r="CP15" s="138">
        <v>0</v>
      </c>
      <c r="CQ15" s="131">
        <v>0</v>
      </c>
      <c r="CR15" s="135">
        <v>0</v>
      </c>
      <c r="CS15" s="135">
        <v>52320</v>
      </c>
      <c r="CT15" s="131">
        <v>52320</v>
      </c>
      <c r="CU15" s="135">
        <v>51088.838000000003</v>
      </c>
      <c r="CV15" s="135">
        <v>24000</v>
      </c>
      <c r="CW15" s="131">
        <v>24000</v>
      </c>
      <c r="CX15" s="135">
        <v>20278.252</v>
      </c>
      <c r="CY15" s="138">
        <v>0</v>
      </c>
      <c r="CZ15" s="131">
        <v>0</v>
      </c>
      <c r="DA15" s="135">
        <v>0</v>
      </c>
      <c r="DB15" s="141">
        <v>691</v>
      </c>
      <c r="DC15" s="131">
        <v>691</v>
      </c>
      <c r="DD15" s="135">
        <v>220</v>
      </c>
      <c r="DE15" s="133">
        <v>0</v>
      </c>
      <c r="DF15" s="131">
        <v>0</v>
      </c>
      <c r="DG15" s="135">
        <v>0</v>
      </c>
      <c r="DH15" s="135">
        <v>82120.623000000007</v>
      </c>
      <c r="DI15" s="131">
        <v>82120.623000000007</v>
      </c>
      <c r="DJ15" s="135">
        <v>125209.7325</v>
      </c>
      <c r="DK15" s="135">
        <v>4629.8950000000004</v>
      </c>
      <c r="DL15" s="132">
        <f t="shared" si="20"/>
        <v>1721020.6229999999</v>
      </c>
      <c r="DM15" s="132">
        <f t="shared" si="21"/>
        <v>1721020.6229999999</v>
      </c>
      <c r="DN15" s="132">
        <f t="shared" si="22"/>
        <v>1784929.263</v>
      </c>
      <c r="DO15" s="135">
        <v>80000</v>
      </c>
      <c r="DP15" s="131">
        <v>80000</v>
      </c>
      <c r="DQ15" s="135">
        <v>0</v>
      </c>
      <c r="DR15" s="135">
        <v>1042924.0697</v>
      </c>
      <c r="DS15" s="131">
        <v>1042924.0697</v>
      </c>
      <c r="DT15" s="135">
        <v>540146.5</v>
      </c>
      <c r="DU15" s="135">
        <v>0</v>
      </c>
      <c r="DV15" s="131">
        <v>0</v>
      </c>
      <c r="DW15" s="135">
        <v>0</v>
      </c>
      <c r="DX15" s="133">
        <v>180200</v>
      </c>
      <c r="DY15" s="131">
        <v>180200</v>
      </c>
      <c r="DZ15" s="135">
        <v>0</v>
      </c>
      <c r="EA15" s="135">
        <v>0</v>
      </c>
      <c r="EB15" s="131">
        <v>0</v>
      </c>
      <c r="EC15" s="135">
        <v>0</v>
      </c>
      <c r="ED15" s="133">
        <v>0</v>
      </c>
      <c r="EE15" s="131">
        <v>0</v>
      </c>
      <c r="EF15" s="135">
        <v>0</v>
      </c>
      <c r="EG15" s="135">
        <v>0</v>
      </c>
      <c r="EH15" s="132">
        <f t="shared" si="23"/>
        <v>1303124.0696999999</v>
      </c>
      <c r="EI15" s="132">
        <f t="shared" si="24"/>
        <v>1303124.0696999999</v>
      </c>
      <c r="EJ15" s="135">
        <f t="shared" si="25"/>
        <v>540146.5</v>
      </c>
    </row>
    <row r="16" spans="1:140" s="142" customFormat="1" ht="16.5" customHeight="1">
      <c r="A16" s="130">
        <v>7</v>
      </c>
      <c r="B16" s="123" t="s">
        <v>243</v>
      </c>
      <c r="C16" s="131">
        <v>83144.337799999994</v>
      </c>
      <c r="D16" s="131">
        <v>123824.90790000001</v>
      </c>
      <c r="E16" s="150">
        <f t="shared" si="0"/>
        <v>4900803.9580000006</v>
      </c>
      <c r="F16" s="132">
        <f t="shared" si="1"/>
        <v>4900803.9580000006</v>
      </c>
      <c r="G16" s="132">
        <f t="shared" si="2"/>
        <v>4297719.1660000002</v>
      </c>
      <c r="H16" s="132">
        <f t="shared" si="3"/>
        <v>87.694166157870214</v>
      </c>
      <c r="I16" s="132">
        <f t="shared" si="4"/>
        <v>87.694166157870214</v>
      </c>
      <c r="J16" s="132">
        <f t="shared" si="5"/>
        <v>557853.44799999997</v>
      </c>
      <c r="K16" s="132">
        <f t="shared" si="6"/>
        <v>557853.44799999997</v>
      </c>
      <c r="L16" s="132">
        <f t="shared" si="7"/>
        <v>622216.23800000001</v>
      </c>
      <c r="M16" s="132">
        <f t="shared" si="8"/>
        <v>111.53758038616624</v>
      </c>
      <c r="N16" s="132">
        <f t="shared" si="9"/>
        <v>111.53758038616624</v>
      </c>
      <c r="O16" s="132">
        <f t="shared" si="10"/>
        <v>89116.777999999962</v>
      </c>
      <c r="P16" s="132">
        <f t="shared" si="11"/>
        <v>89116.777999999962</v>
      </c>
      <c r="Q16" s="133">
        <f t="shared" si="12"/>
        <v>79612.137000000032</v>
      </c>
      <c r="R16" s="132">
        <f t="shared" si="13"/>
        <v>89.334622263834603</v>
      </c>
      <c r="S16" s="134">
        <f t="shared" si="14"/>
        <v>89.334622263834603</v>
      </c>
      <c r="T16" s="131">
        <v>0</v>
      </c>
      <c r="U16" s="131">
        <v>0</v>
      </c>
      <c r="V16" s="131">
        <v>1553.7090000000001</v>
      </c>
      <c r="W16" s="132" t="e">
        <v>#DIV/0!</v>
      </c>
      <c r="X16" s="134" t="e">
        <v>#DIV/0!</v>
      </c>
      <c r="Y16" s="135">
        <v>10578.008</v>
      </c>
      <c r="Z16" s="131">
        <v>10578.008</v>
      </c>
      <c r="AA16" s="135">
        <v>16799.637999999999</v>
      </c>
      <c r="AB16" s="132">
        <v>158.81665054516881</v>
      </c>
      <c r="AC16" s="134">
        <v>158.81665054516881</v>
      </c>
      <c r="AD16" s="136">
        <v>78538.76999999996</v>
      </c>
      <c r="AE16" s="131">
        <v>78538.76999999996</v>
      </c>
      <c r="AF16" s="137">
        <v>61258.790000000037</v>
      </c>
      <c r="AG16" s="132">
        <v>77.998153014110187</v>
      </c>
      <c r="AH16" s="134">
        <v>77.998153014110187</v>
      </c>
      <c r="AI16" s="135">
        <v>238302.56</v>
      </c>
      <c r="AJ16" s="131">
        <v>238302.56</v>
      </c>
      <c r="AK16" s="135">
        <v>181358.75399999999</v>
      </c>
      <c r="AL16" s="132">
        <v>76.104408613990543</v>
      </c>
      <c r="AM16" s="134">
        <v>76.104408613990543</v>
      </c>
      <c r="AN16" s="135">
        <v>20146.41</v>
      </c>
      <c r="AO16" s="131">
        <v>20146.41</v>
      </c>
      <c r="AP16" s="135">
        <v>22102.251</v>
      </c>
      <c r="AQ16" s="132">
        <v>109.70813658612131</v>
      </c>
      <c r="AR16" s="134">
        <v>109.70813658612131</v>
      </c>
      <c r="AS16" s="135">
        <v>10000</v>
      </c>
      <c r="AT16" s="131">
        <v>10000</v>
      </c>
      <c r="AU16" s="135">
        <v>12935.9</v>
      </c>
      <c r="AV16" s="132">
        <v>129.35900000000001</v>
      </c>
      <c r="AW16" s="134">
        <v>129.35900000000001</v>
      </c>
      <c r="AX16" s="138"/>
      <c r="AY16" s="133"/>
      <c r="AZ16" s="135"/>
      <c r="BA16" s="133"/>
      <c r="BB16" s="133"/>
      <c r="BC16" s="135"/>
      <c r="BD16" s="139">
        <v>1931699.6</v>
      </c>
      <c r="BE16" s="131">
        <v>1931699.6</v>
      </c>
      <c r="BF16" s="133">
        <v>1931699.6</v>
      </c>
      <c r="BG16" s="138"/>
      <c r="BH16" s="138"/>
      <c r="BI16" s="140"/>
      <c r="BJ16" s="135">
        <v>0</v>
      </c>
      <c r="BK16" s="131">
        <v>0</v>
      </c>
      <c r="BL16" s="135">
        <v>5229.2</v>
      </c>
      <c r="BM16" s="131"/>
      <c r="BN16" s="131"/>
      <c r="BO16" s="131"/>
      <c r="BP16" s="138"/>
      <c r="BQ16" s="133"/>
      <c r="BR16" s="135"/>
      <c r="BS16" s="132">
        <f t="shared" si="15"/>
        <v>57489.7</v>
      </c>
      <c r="BT16" s="132">
        <f t="shared" si="16"/>
        <v>57489.7</v>
      </c>
      <c r="BU16" s="132">
        <f t="shared" si="17"/>
        <v>70770.747000000003</v>
      </c>
      <c r="BV16" s="132">
        <f t="shared" si="18"/>
        <v>123.10161124514481</v>
      </c>
      <c r="BW16" s="134">
        <f t="shared" si="19"/>
        <v>123.10161124514481</v>
      </c>
      <c r="BX16" s="135">
        <v>55000</v>
      </c>
      <c r="BY16" s="131">
        <v>55000</v>
      </c>
      <c r="BZ16" s="135">
        <v>59718.866999999998</v>
      </c>
      <c r="CA16" s="135">
        <v>0</v>
      </c>
      <c r="CB16" s="131">
        <v>0</v>
      </c>
      <c r="CC16" s="135">
        <v>13.8</v>
      </c>
      <c r="CD16" s="141">
        <v>0</v>
      </c>
      <c r="CE16" s="131">
        <v>0</v>
      </c>
      <c r="CF16" s="135">
        <v>0</v>
      </c>
      <c r="CG16" s="133">
        <v>2489.6999999999998</v>
      </c>
      <c r="CH16" s="131">
        <v>2489.6999999999998</v>
      </c>
      <c r="CI16" s="135">
        <v>11038.08</v>
      </c>
      <c r="CJ16" s="135">
        <v>0</v>
      </c>
      <c r="CK16" s="131">
        <v>0</v>
      </c>
      <c r="CL16" s="135">
        <v>0</v>
      </c>
      <c r="CM16" s="141">
        <v>0</v>
      </c>
      <c r="CN16" s="131">
        <v>0</v>
      </c>
      <c r="CO16" s="135">
        <v>1992</v>
      </c>
      <c r="CP16" s="138">
        <v>0</v>
      </c>
      <c r="CQ16" s="131">
        <v>0</v>
      </c>
      <c r="CR16" s="135">
        <v>0</v>
      </c>
      <c r="CS16" s="135">
        <v>81448</v>
      </c>
      <c r="CT16" s="131">
        <v>81448</v>
      </c>
      <c r="CU16" s="135">
        <v>103178.361</v>
      </c>
      <c r="CV16" s="135">
        <v>25000</v>
      </c>
      <c r="CW16" s="131">
        <v>25000</v>
      </c>
      <c r="CX16" s="135">
        <v>35231.889000000003</v>
      </c>
      <c r="CY16" s="138">
        <v>300</v>
      </c>
      <c r="CZ16" s="131">
        <v>300</v>
      </c>
      <c r="DA16" s="135">
        <v>30836.384999999998</v>
      </c>
      <c r="DB16" s="141">
        <v>50</v>
      </c>
      <c r="DC16" s="131">
        <v>50</v>
      </c>
      <c r="DD16" s="135">
        <v>341.69900000000001</v>
      </c>
      <c r="DE16" s="133">
        <v>0</v>
      </c>
      <c r="DF16" s="131">
        <v>0</v>
      </c>
      <c r="DG16" s="135">
        <v>0</v>
      </c>
      <c r="DH16" s="135">
        <v>61000</v>
      </c>
      <c r="DI16" s="131">
        <v>61000</v>
      </c>
      <c r="DJ16" s="135">
        <v>121080.004</v>
      </c>
      <c r="DK16" s="135">
        <v>-21000</v>
      </c>
      <c r="DL16" s="132">
        <f t="shared" si="20"/>
        <v>2489553.0480000004</v>
      </c>
      <c r="DM16" s="132">
        <f t="shared" si="21"/>
        <v>2489553.0480000004</v>
      </c>
      <c r="DN16" s="132">
        <f t="shared" si="22"/>
        <v>2561137.0380000002</v>
      </c>
      <c r="DO16" s="135">
        <v>0</v>
      </c>
      <c r="DP16" s="131">
        <v>0</v>
      </c>
      <c r="DQ16" s="135">
        <v>0</v>
      </c>
      <c r="DR16" s="135">
        <v>1901205.47</v>
      </c>
      <c r="DS16" s="131">
        <v>1901205.47</v>
      </c>
      <c r="DT16" s="135">
        <v>1272137.281</v>
      </c>
      <c r="DU16" s="135">
        <v>0</v>
      </c>
      <c r="DV16" s="131">
        <v>0</v>
      </c>
      <c r="DW16" s="135">
        <v>0</v>
      </c>
      <c r="DX16" s="133">
        <v>510045.44</v>
      </c>
      <c r="DY16" s="131">
        <v>510045.44</v>
      </c>
      <c r="DZ16" s="135">
        <v>464444.84700000001</v>
      </c>
      <c r="EA16" s="135">
        <v>0</v>
      </c>
      <c r="EB16" s="131">
        <v>0</v>
      </c>
      <c r="EC16" s="135">
        <v>0</v>
      </c>
      <c r="ED16" s="133">
        <v>476328.408</v>
      </c>
      <c r="EE16" s="131">
        <v>476328.408</v>
      </c>
      <c r="EF16" s="135">
        <v>476328.408</v>
      </c>
      <c r="EG16" s="135">
        <v>0</v>
      </c>
      <c r="EH16" s="132">
        <f t="shared" si="23"/>
        <v>2887579.318</v>
      </c>
      <c r="EI16" s="132">
        <f t="shared" si="24"/>
        <v>2887579.318</v>
      </c>
      <c r="EJ16" s="135">
        <f t="shared" si="25"/>
        <v>2212910.5359999998</v>
      </c>
    </row>
    <row r="17" spans="1:140" s="142" customFormat="1" ht="16.5" customHeight="1">
      <c r="A17" s="143">
        <v>8</v>
      </c>
      <c r="B17" s="123" t="s">
        <v>244</v>
      </c>
      <c r="C17" s="131">
        <v>10500.995199999999</v>
      </c>
      <c r="D17" s="131">
        <v>15839.6774</v>
      </c>
      <c r="E17" s="150">
        <f t="shared" si="0"/>
        <v>447729.29000000004</v>
      </c>
      <c r="F17" s="132">
        <f t="shared" si="1"/>
        <v>447729.29000000004</v>
      </c>
      <c r="G17" s="132">
        <f t="shared" si="2"/>
        <v>451794.66610000003</v>
      </c>
      <c r="H17" s="132">
        <f t="shared" si="3"/>
        <v>100.90799869269217</v>
      </c>
      <c r="I17" s="132">
        <f t="shared" si="4"/>
        <v>100.90799869269217</v>
      </c>
      <c r="J17" s="132">
        <f t="shared" si="5"/>
        <v>92987.1</v>
      </c>
      <c r="K17" s="132">
        <f t="shared" si="6"/>
        <v>92987.1</v>
      </c>
      <c r="L17" s="132">
        <f t="shared" si="7"/>
        <v>97128.201100000006</v>
      </c>
      <c r="M17" s="132">
        <f t="shared" si="8"/>
        <v>104.45341461342488</v>
      </c>
      <c r="N17" s="132">
        <f t="shared" si="9"/>
        <v>104.45341461342488</v>
      </c>
      <c r="O17" s="132">
        <f t="shared" si="10"/>
        <v>28204.199999999997</v>
      </c>
      <c r="P17" s="132">
        <f t="shared" si="11"/>
        <v>28204.199999999997</v>
      </c>
      <c r="Q17" s="133">
        <f t="shared" si="12"/>
        <v>27195.617100000003</v>
      </c>
      <c r="R17" s="132">
        <f t="shared" si="13"/>
        <v>96.423997489735598</v>
      </c>
      <c r="S17" s="134">
        <f t="shared" si="14"/>
        <v>96.423997489735598</v>
      </c>
      <c r="T17" s="131">
        <v>100</v>
      </c>
      <c r="U17" s="131">
        <v>100</v>
      </c>
      <c r="V17" s="131">
        <v>71.44</v>
      </c>
      <c r="W17" s="132">
        <v>71.44</v>
      </c>
      <c r="X17" s="134">
        <v>71.44</v>
      </c>
      <c r="Y17" s="135">
        <v>6700</v>
      </c>
      <c r="Z17" s="131">
        <v>6700</v>
      </c>
      <c r="AA17" s="135">
        <v>7111.0749999999998</v>
      </c>
      <c r="AB17" s="132">
        <v>106.13544776119403</v>
      </c>
      <c r="AC17" s="134">
        <v>106.13544776119403</v>
      </c>
      <c r="AD17" s="136">
        <v>21404.199999999997</v>
      </c>
      <c r="AE17" s="131">
        <v>21404.199999999997</v>
      </c>
      <c r="AF17" s="137">
        <v>20013.102100000004</v>
      </c>
      <c r="AG17" s="132">
        <v>93.500818063744532</v>
      </c>
      <c r="AH17" s="134">
        <v>93.500818063744532</v>
      </c>
      <c r="AI17" s="135">
        <v>41331.4</v>
      </c>
      <c r="AJ17" s="131">
        <v>41331.4</v>
      </c>
      <c r="AK17" s="135">
        <v>29573.223999999998</v>
      </c>
      <c r="AL17" s="132">
        <v>71.551469342920868</v>
      </c>
      <c r="AM17" s="134">
        <v>71.551469342920868</v>
      </c>
      <c r="AN17" s="135">
        <v>1856</v>
      </c>
      <c r="AO17" s="131">
        <v>1856</v>
      </c>
      <c r="AP17" s="135">
        <v>4179.46</v>
      </c>
      <c r="AQ17" s="132">
        <v>225.18642241379311</v>
      </c>
      <c r="AR17" s="134">
        <v>225.18642241379311</v>
      </c>
      <c r="AS17" s="135">
        <v>0</v>
      </c>
      <c r="AT17" s="131">
        <v>0</v>
      </c>
      <c r="AU17" s="135">
        <v>0</v>
      </c>
      <c r="AV17" s="132" t="e">
        <v>#DIV/0!</v>
      </c>
      <c r="AW17" s="134" t="e">
        <v>#DIV/0!</v>
      </c>
      <c r="AX17" s="138"/>
      <c r="AY17" s="133"/>
      <c r="AZ17" s="135"/>
      <c r="BA17" s="138"/>
      <c r="BB17" s="133"/>
      <c r="BC17" s="135"/>
      <c r="BD17" s="139">
        <v>256185.7</v>
      </c>
      <c r="BE17" s="131">
        <v>256185.7</v>
      </c>
      <c r="BF17" s="133">
        <v>256250.715</v>
      </c>
      <c r="BG17" s="138"/>
      <c r="BH17" s="138"/>
      <c r="BI17" s="140"/>
      <c r="BJ17" s="135">
        <v>0</v>
      </c>
      <c r="BK17" s="131">
        <v>0</v>
      </c>
      <c r="BL17" s="135">
        <v>0</v>
      </c>
      <c r="BM17" s="131"/>
      <c r="BN17" s="131"/>
      <c r="BO17" s="131"/>
      <c r="BP17" s="138"/>
      <c r="BQ17" s="133"/>
      <c r="BR17" s="135"/>
      <c r="BS17" s="132">
        <f t="shared" si="15"/>
        <v>5895.8</v>
      </c>
      <c r="BT17" s="132">
        <f t="shared" si="16"/>
        <v>5895.8</v>
      </c>
      <c r="BU17" s="132">
        <f t="shared" si="17"/>
        <v>10583.213</v>
      </c>
      <c r="BV17" s="132">
        <f t="shared" si="18"/>
        <v>179.50427422911224</v>
      </c>
      <c r="BW17" s="134">
        <f t="shared" si="19"/>
        <v>179.50427422911224</v>
      </c>
      <c r="BX17" s="135">
        <v>5700</v>
      </c>
      <c r="BY17" s="131">
        <v>5700</v>
      </c>
      <c r="BZ17" s="135">
        <v>9858.9549999999999</v>
      </c>
      <c r="CA17" s="135">
        <v>0</v>
      </c>
      <c r="CB17" s="131">
        <v>0</v>
      </c>
      <c r="CC17" s="135">
        <v>0</v>
      </c>
      <c r="CD17" s="141">
        <v>0</v>
      </c>
      <c r="CE17" s="131">
        <v>0</v>
      </c>
      <c r="CF17" s="135">
        <v>0</v>
      </c>
      <c r="CG17" s="133">
        <v>195.8</v>
      </c>
      <c r="CH17" s="131">
        <v>195.8</v>
      </c>
      <c r="CI17" s="135">
        <v>724.25800000000004</v>
      </c>
      <c r="CJ17" s="135">
        <v>0</v>
      </c>
      <c r="CK17" s="131">
        <v>0</v>
      </c>
      <c r="CL17" s="135">
        <v>0</v>
      </c>
      <c r="CM17" s="141">
        <v>0</v>
      </c>
      <c r="CN17" s="131">
        <v>0</v>
      </c>
      <c r="CO17" s="135">
        <v>0</v>
      </c>
      <c r="CP17" s="138">
        <v>400</v>
      </c>
      <c r="CQ17" s="131">
        <v>400</v>
      </c>
      <c r="CR17" s="135">
        <v>600.79999999999995</v>
      </c>
      <c r="CS17" s="135">
        <v>7672.5</v>
      </c>
      <c r="CT17" s="131">
        <v>7672.5</v>
      </c>
      <c r="CU17" s="135">
        <v>7845.21</v>
      </c>
      <c r="CV17" s="135">
        <v>4000</v>
      </c>
      <c r="CW17" s="131">
        <v>4000</v>
      </c>
      <c r="CX17" s="135">
        <v>4196.49</v>
      </c>
      <c r="CY17" s="138">
        <v>420</v>
      </c>
      <c r="CZ17" s="131">
        <v>420</v>
      </c>
      <c r="DA17" s="135">
        <v>1480.8589999999999</v>
      </c>
      <c r="DB17" s="141">
        <v>600</v>
      </c>
      <c r="DC17" s="131">
        <v>600</v>
      </c>
      <c r="DD17" s="135">
        <v>1100</v>
      </c>
      <c r="DE17" s="133">
        <v>7785</v>
      </c>
      <c r="DF17" s="131">
        <v>7785</v>
      </c>
      <c r="DG17" s="135">
        <v>7785</v>
      </c>
      <c r="DH17" s="135">
        <v>6607.2</v>
      </c>
      <c r="DI17" s="131">
        <v>6607.2</v>
      </c>
      <c r="DJ17" s="135">
        <v>14569.817999999999</v>
      </c>
      <c r="DK17" s="135">
        <v>0</v>
      </c>
      <c r="DL17" s="132">
        <f t="shared" si="20"/>
        <v>356957.80000000005</v>
      </c>
      <c r="DM17" s="132">
        <f t="shared" si="21"/>
        <v>356957.80000000005</v>
      </c>
      <c r="DN17" s="132">
        <f t="shared" si="22"/>
        <v>361163.91610000003</v>
      </c>
      <c r="DO17" s="135">
        <v>0</v>
      </c>
      <c r="DP17" s="131">
        <v>0</v>
      </c>
      <c r="DQ17" s="135">
        <v>0</v>
      </c>
      <c r="DR17" s="135">
        <v>90771.49</v>
      </c>
      <c r="DS17" s="131">
        <v>90771.49</v>
      </c>
      <c r="DT17" s="135">
        <v>90630.75</v>
      </c>
      <c r="DU17" s="135">
        <v>0</v>
      </c>
      <c r="DV17" s="131">
        <v>0</v>
      </c>
      <c r="DW17" s="135">
        <v>0</v>
      </c>
      <c r="DX17" s="133">
        <v>0</v>
      </c>
      <c r="DY17" s="131">
        <v>0</v>
      </c>
      <c r="DZ17" s="135">
        <v>0</v>
      </c>
      <c r="EA17" s="135">
        <v>0</v>
      </c>
      <c r="EB17" s="131">
        <v>0</v>
      </c>
      <c r="EC17" s="135">
        <v>0</v>
      </c>
      <c r="ED17" s="133">
        <v>86117.917400000006</v>
      </c>
      <c r="EE17" s="131">
        <v>86117.917400000006</v>
      </c>
      <c r="EF17" s="135">
        <v>56117.9</v>
      </c>
      <c r="EG17" s="135">
        <v>0</v>
      </c>
      <c r="EH17" s="132">
        <f t="shared" si="23"/>
        <v>176889.40740000003</v>
      </c>
      <c r="EI17" s="132">
        <f t="shared" si="24"/>
        <v>176889.40740000003</v>
      </c>
      <c r="EJ17" s="135">
        <f t="shared" si="25"/>
        <v>146748.65</v>
      </c>
    </row>
    <row r="18" spans="1:140" s="142" customFormat="1" ht="16.5" customHeight="1">
      <c r="A18" s="130">
        <v>9</v>
      </c>
      <c r="B18" s="123" t="s">
        <v>245</v>
      </c>
      <c r="C18" s="131">
        <v>141290.60930000001</v>
      </c>
      <c r="D18" s="131">
        <v>14381.301799999999</v>
      </c>
      <c r="E18" s="150">
        <f t="shared" si="0"/>
        <v>2858456.5893000001</v>
      </c>
      <c r="F18" s="132">
        <f t="shared" si="1"/>
        <v>2858456.5893000001</v>
      </c>
      <c r="G18" s="132">
        <f t="shared" si="2"/>
        <v>1549621.3507000003</v>
      </c>
      <c r="H18" s="132">
        <f t="shared" si="3"/>
        <v>54.211820340412551</v>
      </c>
      <c r="I18" s="132">
        <f t="shared" si="4"/>
        <v>54.211820340412551</v>
      </c>
      <c r="J18" s="132">
        <f t="shared" si="5"/>
        <v>316950.30700000003</v>
      </c>
      <c r="K18" s="132">
        <f t="shared" si="6"/>
        <v>316950.30700000003</v>
      </c>
      <c r="L18" s="132">
        <f t="shared" si="7"/>
        <v>345333.71369999996</v>
      </c>
      <c r="M18" s="132">
        <f t="shared" si="8"/>
        <v>108.9551598699035</v>
      </c>
      <c r="N18" s="132">
        <f t="shared" si="9"/>
        <v>108.9551598699035</v>
      </c>
      <c r="O18" s="132">
        <f t="shared" si="10"/>
        <v>47851.117999999988</v>
      </c>
      <c r="P18" s="132">
        <f t="shared" si="11"/>
        <v>47851.117999999988</v>
      </c>
      <c r="Q18" s="133">
        <f t="shared" si="12"/>
        <v>48770.455000000031</v>
      </c>
      <c r="R18" s="132">
        <f t="shared" si="13"/>
        <v>101.92124455691933</v>
      </c>
      <c r="S18" s="134">
        <f t="shared" si="14"/>
        <v>101.92124455691933</v>
      </c>
      <c r="T18" s="131">
        <v>600</v>
      </c>
      <c r="U18" s="131">
        <v>600</v>
      </c>
      <c r="V18" s="131">
        <v>2.2280000000000002</v>
      </c>
      <c r="W18" s="132">
        <v>0.37133333333333335</v>
      </c>
      <c r="X18" s="134">
        <v>0.37133333333333335</v>
      </c>
      <c r="Y18" s="135">
        <v>6000</v>
      </c>
      <c r="Z18" s="131">
        <v>6000</v>
      </c>
      <c r="AA18" s="135">
        <v>5559.3280000000004</v>
      </c>
      <c r="AB18" s="132">
        <v>92.655466666666669</v>
      </c>
      <c r="AC18" s="134">
        <v>92.655466666666669</v>
      </c>
      <c r="AD18" s="136">
        <v>41251.117999999988</v>
      </c>
      <c r="AE18" s="131">
        <v>41251.117999999988</v>
      </c>
      <c r="AF18" s="137">
        <v>43208.899000000034</v>
      </c>
      <c r="AG18" s="132">
        <v>104.7460071264009</v>
      </c>
      <c r="AH18" s="134">
        <v>104.7460071264009</v>
      </c>
      <c r="AI18" s="135">
        <v>110519.242</v>
      </c>
      <c r="AJ18" s="131">
        <v>110519.242</v>
      </c>
      <c r="AK18" s="135">
        <v>104049.26979999999</v>
      </c>
      <c r="AL18" s="132">
        <v>94.145840956817267</v>
      </c>
      <c r="AM18" s="134">
        <v>94.145840956817267</v>
      </c>
      <c r="AN18" s="135">
        <v>12050</v>
      </c>
      <c r="AO18" s="131">
        <v>12050</v>
      </c>
      <c r="AP18" s="135">
        <v>10111.98</v>
      </c>
      <c r="AQ18" s="132">
        <v>83.91684647302904</v>
      </c>
      <c r="AR18" s="134">
        <v>83.91684647302904</v>
      </c>
      <c r="AS18" s="135">
        <v>8000</v>
      </c>
      <c r="AT18" s="131">
        <v>8000</v>
      </c>
      <c r="AU18" s="135">
        <v>9366.2999999999993</v>
      </c>
      <c r="AV18" s="132">
        <v>117.07874999999999</v>
      </c>
      <c r="AW18" s="134">
        <v>117.07874999999999</v>
      </c>
      <c r="AX18" s="138"/>
      <c r="AY18" s="133"/>
      <c r="AZ18" s="135"/>
      <c r="BA18" s="138"/>
      <c r="BB18" s="133"/>
      <c r="BC18" s="135"/>
      <c r="BD18" s="139">
        <v>641014.9</v>
      </c>
      <c r="BE18" s="131">
        <v>641014.9</v>
      </c>
      <c r="BF18" s="133">
        <v>641014.9</v>
      </c>
      <c r="BG18" s="138"/>
      <c r="BH18" s="138"/>
      <c r="BI18" s="140"/>
      <c r="BJ18" s="135">
        <v>3050.4</v>
      </c>
      <c r="BK18" s="131">
        <v>3050.4</v>
      </c>
      <c r="BL18" s="135">
        <v>3050.4</v>
      </c>
      <c r="BM18" s="131"/>
      <c r="BN18" s="131"/>
      <c r="BO18" s="131"/>
      <c r="BP18" s="138"/>
      <c r="BQ18" s="133"/>
      <c r="BR18" s="135"/>
      <c r="BS18" s="132">
        <f t="shared" si="15"/>
        <v>14963.9</v>
      </c>
      <c r="BT18" s="132">
        <f t="shared" si="16"/>
        <v>14963.9</v>
      </c>
      <c r="BU18" s="132">
        <f t="shared" si="17"/>
        <v>32694.177</v>
      </c>
      <c r="BV18" s="132">
        <f t="shared" si="18"/>
        <v>218.48700539297909</v>
      </c>
      <c r="BW18" s="134">
        <f t="shared" si="19"/>
        <v>218.48700539297909</v>
      </c>
      <c r="BX18" s="135">
        <v>11313.9</v>
      </c>
      <c r="BY18" s="131">
        <v>11313.9</v>
      </c>
      <c r="BZ18" s="135">
        <v>28477.947</v>
      </c>
      <c r="CA18" s="135">
        <v>0</v>
      </c>
      <c r="CB18" s="131">
        <v>0</v>
      </c>
      <c r="CC18" s="135">
        <v>0</v>
      </c>
      <c r="CD18" s="141">
        <v>2500</v>
      </c>
      <c r="CE18" s="131">
        <v>2500</v>
      </c>
      <c r="CF18" s="135">
        <v>2987.5740000000001</v>
      </c>
      <c r="CG18" s="133">
        <v>1150</v>
      </c>
      <c r="CH18" s="131">
        <v>1150</v>
      </c>
      <c r="CI18" s="135">
        <v>1228.6559999999999</v>
      </c>
      <c r="CJ18" s="135">
        <v>0</v>
      </c>
      <c r="CK18" s="131">
        <v>0</v>
      </c>
      <c r="CL18" s="135">
        <v>0</v>
      </c>
      <c r="CM18" s="141">
        <v>1999</v>
      </c>
      <c r="CN18" s="131">
        <v>1999</v>
      </c>
      <c r="CO18" s="135">
        <v>1999</v>
      </c>
      <c r="CP18" s="138">
        <v>1400</v>
      </c>
      <c r="CQ18" s="131">
        <v>1400</v>
      </c>
      <c r="CR18" s="135">
        <v>1446</v>
      </c>
      <c r="CS18" s="135">
        <v>71440</v>
      </c>
      <c r="CT18" s="131">
        <v>71440</v>
      </c>
      <c r="CU18" s="135">
        <v>77914.512900000002</v>
      </c>
      <c r="CV18" s="135">
        <v>40000</v>
      </c>
      <c r="CW18" s="131">
        <v>40000</v>
      </c>
      <c r="CX18" s="135">
        <v>40018.2039</v>
      </c>
      <c r="CY18" s="138">
        <v>4000</v>
      </c>
      <c r="CZ18" s="131">
        <v>4000</v>
      </c>
      <c r="DA18" s="135">
        <v>3662.4250000000002</v>
      </c>
      <c r="DB18" s="141">
        <v>100</v>
      </c>
      <c r="DC18" s="131">
        <v>100</v>
      </c>
      <c r="DD18" s="135">
        <v>0</v>
      </c>
      <c r="DE18" s="133">
        <v>0</v>
      </c>
      <c r="DF18" s="131">
        <v>0</v>
      </c>
      <c r="DG18" s="135">
        <v>0</v>
      </c>
      <c r="DH18" s="135">
        <v>46626.046999999999</v>
      </c>
      <c r="DI18" s="131">
        <v>46626.046999999999</v>
      </c>
      <c r="DJ18" s="135">
        <v>57318.593999999997</v>
      </c>
      <c r="DK18" s="135">
        <v>0</v>
      </c>
      <c r="DL18" s="132">
        <f t="shared" si="20"/>
        <v>963014.60700000008</v>
      </c>
      <c r="DM18" s="132">
        <f t="shared" si="21"/>
        <v>963014.60700000008</v>
      </c>
      <c r="DN18" s="132">
        <f t="shared" si="22"/>
        <v>991398.01370000013</v>
      </c>
      <c r="DO18" s="135">
        <v>1539</v>
      </c>
      <c r="DP18" s="131">
        <v>1539</v>
      </c>
      <c r="DQ18" s="135">
        <v>1538.1030000000001</v>
      </c>
      <c r="DR18" s="135">
        <v>1309421.298</v>
      </c>
      <c r="DS18" s="131">
        <v>1309421.298</v>
      </c>
      <c r="DT18" s="135">
        <v>458612.2</v>
      </c>
      <c r="DU18" s="135">
        <v>0</v>
      </c>
      <c r="DV18" s="131">
        <v>0</v>
      </c>
      <c r="DW18" s="135">
        <v>0</v>
      </c>
      <c r="DX18" s="133">
        <v>584481.68429999996</v>
      </c>
      <c r="DY18" s="131">
        <v>584481.68429999996</v>
      </c>
      <c r="DZ18" s="135">
        <v>98073.034</v>
      </c>
      <c r="EA18" s="135">
        <v>0</v>
      </c>
      <c r="EB18" s="131">
        <v>0</v>
      </c>
      <c r="EC18" s="135">
        <v>0</v>
      </c>
      <c r="ED18" s="133">
        <v>178000</v>
      </c>
      <c r="EE18" s="131">
        <v>178000</v>
      </c>
      <c r="EF18" s="135">
        <v>178000</v>
      </c>
      <c r="EG18" s="135">
        <v>0</v>
      </c>
      <c r="EH18" s="132">
        <f t="shared" si="23"/>
        <v>2073441.9822999998</v>
      </c>
      <c r="EI18" s="132">
        <f t="shared" si="24"/>
        <v>2073441.9822999998</v>
      </c>
      <c r="EJ18" s="135">
        <f t="shared" si="25"/>
        <v>736223.33700000006</v>
      </c>
    </row>
    <row r="19" spans="1:140" s="142" customFormat="1" ht="16.5" customHeight="1">
      <c r="A19" s="143">
        <v>10</v>
      </c>
      <c r="B19" s="123" t="s">
        <v>246</v>
      </c>
      <c r="C19" s="131">
        <v>29654.783599999999</v>
      </c>
      <c r="D19" s="131">
        <v>6665.6107000000002</v>
      </c>
      <c r="E19" s="150">
        <f t="shared" si="0"/>
        <v>918748.75</v>
      </c>
      <c r="F19" s="132">
        <f t="shared" si="1"/>
        <v>918748.75</v>
      </c>
      <c r="G19" s="132">
        <f t="shared" si="2"/>
        <v>829950.81350000016</v>
      </c>
      <c r="H19" s="132">
        <f t="shared" si="3"/>
        <v>90.334905326401824</v>
      </c>
      <c r="I19" s="132">
        <f t="shared" si="4"/>
        <v>90.334905326401824</v>
      </c>
      <c r="J19" s="132">
        <f t="shared" si="5"/>
        <v>176004.35000000003</v>
      </c>
      <c r="K19" s="132">
        <f t="shared" si="6"/>
        <v>176004.35000000003</v>
      </c>
      <c r="L19" s="132">
        <f t="shared" si="7"/>
        <v>167450.71350000004</v>
      </c>
      <c r="M19" s="132">
        <f t="shared" si="8"/>
        <v>95.140099378225599</v>
      </c>
      <c r="N19" s="132">
        <f t="shared" si="9"/>
        <v>95.140099378225599</v>
      </c>
      <c r="O19" s="132">
        <f t="shared" si="10"/>
        <v>45260.800000000017</v>
      </c>
      <c r="P19" s="132">
        <f t="shared" si="11"/>
        <v>45260.800000000017</v>
      </c>
      <c r="Q19" s="133">
        <f t="shared" si="12"/>
        <v>36975.161500000031</v>
      </c>
      <c r="R19" s="132">
        <f t="shared" si="13"/>
        <v>81.693565955528882</v>
      </c>
      <c r="S19" s="134">
        <f t="shared" si="14"/>
        <v>81.693565955528882</v>
      </c>
      <c r="T19" s="131">
        <v>1000</v>
      </c>
      <c r="U19" s="131">
        <v>1000</v>
      </c>
      <c r="V19" s="131">
        <v>100.31100000000001</v>
      </c>
      <c r="W19" s="132">
        <v>10.0311</v>
      </c>
      <c r="X19" s="134">
        <v>10.0311</v>
      </c>
      <c r="Y19" s="135">
        <v>10000</v>
      </c>
      <c r="Z19" s="131">
        <v>10000</v>
      </c>
      <c r="AA19" s="135">
        <v>8294.2639999999992</v>
      </c>
      <c r="AB19" s="132">
        <v>82.942639999999983</v>
      </c>
      <c r="AC19" s="134">
        <v>82.942639999999983</v>
      </c>
      <c r="AD19" s="136">
        <v>34260.800000000017</v>
      </c>
      <c r="AE19" s="131">
        <v>34260.800000000017</v>
      </c>
      <c r="AF19" s="137">
        <v>28580.586500000034</v>
      </c>
      <c r="AG19" s="132">
        <v>83.420662973427412</v>
      </c>
      <c r="AH19" s="134">
        <v>83.420662973427412</v>
      </c>
      <c r="AI19" s="135">
        <v>36146</v>
      </c>
      <c r="AJ19" s="131">
        <v>36146</v>
      </c>
      <c r="AK19" s="135">
        <v>37577.847999999998</v>
      </c>
      <c r="AL19" s="132">
        <v>103.96129032258064</v>
      </c>
      <c r="AM19" s="134">
        <v>103.96129032258064</v>
      </c>
      <c r="AN19" s="135">
        <v>2400</v>
      </c>
      <c r="AO19" s="131">
        <v>2400</v>
      </c>
      <c r="AP19" s="135">
        <v>2423.6999999999998</v>
      </c>
      <c r="AQ19" s="132">
        <v>100.98749999999998</v>
      </c>
      <c r="AR19" s="134">
        <v>100.98749999999998</v>
      </c>
      <c r="AS19" s="135">
        <v>0</v>
      </c>
      <c r="AT19" s="131">
        <v>0</v>
      </c>
      <c r="AU19" s="135">
        <v>0</v>
      </c>
      <c r="AV19" s="132" t="e">
        <v>#DIV/0!</v>
      </c>
      <c r="AW19" s="134" t="e">
        <v>#DIV/0!</v>
      </c>
      <c r="AX19" s="138"/>
      <c r="AY19" s="133"/>
      <c r="AZ19" s="135"/>
      <c r="BA19" s="138"/>
      <c r="BB19" s="133"/>
      <c r="BC19" s="135"/>
      <c r="BD19" s="139">
        <v>316744.2</v>
      </c>
      <c r="BE19" s="131">
        <v>316744.2</v>
      </c>
      <c r="BF19" s="133">
        <v>316744.2</v>
      </c>
      <c r="BG19" s="138"/>
      <c r="BH19" s="138"/>
      <c r="BI19" s="140"/>
      <c r="BJ19" s="135">
        <v>0</v>
      </c>
      <c r="BK19" s="131">
        <v>0</v>
      </c>
      <c r="BL19" s="135">
        <v>0</v>
      </c>
      <c r="BM19" s="131"/>
      <c r="BN19" s="131"/>
      <c r="BO19" s="131"/>
      <c r="BP19" s="138"/>
      <c r="BQ19" s="133"/>
      <c r="BR19" s="135"/>
      <c r="BS19" s="132">
        <f t="shared" si="15"/>
        <v>9828.6</v>
      </c>
      <c r="BT19" s="132">
        <f t="shared" si="16"/>
        <v>9828.6</v>
      </c>
      <c r="BU19" s="132">
        <f t="shared" si="17"/>
        <v>8557.0469999999987</v>
      </c>
      <c r="BV19" s="132">
        <f t="shared" si="18"/>
        <v>87.062725108357228</v>
      </c>
      <c r="BW19" s="134">
        <f t="shared" si="19"/>
        <v>87.062725108357228</v>
      </c>
      <c r="BX19" s="135">
        <v>8760.6</v>
      </c>
      <c r="BY19" s="131">
        <v>8760.6</v>
      </c>
      <c r="BZ19" s="135">
        <v>7777.0469999999996</v>
      </c>
      <c r="CA19" s="135">
        <v>68</v>
      </c>
      <c r="CB19" s="131">
        <v>68</v>
      </c>
      <c r="CC19" s="135">
        <v>0</v>
      </c>
      <c r="CD19" s="141">
        <v>0</v>
      </c>
      <c r="CE19" s="131">
        <v>0</v>
      </c>
      <c r="CF19" s="135">
        <v>0</v>
      </c>
      <c r="CG19" s="133">
        <v>1000</v>
      </c>
      <c r="CH19" s="131">
        <v>1000</v>
      </c>
      <c r="CI19" s="135">
        <v>780</v>
      </c>
      <c r="CJ19" s="135">
        <v>0</v>
      </c>
      <c r="CK19" s="131">
        <v>0</v>
      </c>
      <c r="CL19" s="135">
        <v>0</v>
      </c>
      <c r="CM19" s="141">
        <v>0</v>
      </c>
      <c r="CN19" s="131">
        <v>0</v>
      </c>
      <c r="CO19" s="135">
        <v>0</v>
      </c>
      <c r="CP19" s="138">
        <v>4900</v>
      </c>
      <c r="CQ19" s="131">
        <v>4900</v>
      </c>
      <c r="CR19" s="135">
        <v>5249.75</v>
      </c>
      <c r="CS19" s="135">
        <v>10455.9</v>
      </c>
      <c r="CT19" s="131">
        <v>10455.9</v>
      </c>
      <c r="CU19" s="135">
        <v>10048.789000000001</v>
      </c>
      <c r="CV19" s="135">
        <v>4955.8999999999996</v>
      </c>
      <c r="CW19" s="131">
        <v>4955.8999999999996</v>
      </c>
      <c r="CX19" s="135">
        <v>4385.3370000000004</v>
      </c>
      <c r="CY19" s="138">
        <v>500</v>
      </c>
      <c r="CZ19" s="131">
        <v>500</v>
      </c>
      <c r="DA19" s="135">
        <v>2842.5320000000002</v>
      </c>
      <c r="DB19" s="141">
        <v>0</v>
      </c>
      <c r="DC19" s="131">
        <v>0</v>
      </c>
      <c r="DD19" s="135">
        <v>0</v>
      </c>
      <c r="DE19" s="133">
        <v>0</v>
      </c>
      <c r="DF19" s="131">
        <v>0</v>
      </c>
      <c r="DG19" s="135">
        <v>0</v>
      </c>
      <c r="DH19" s="135">
        <v>66513.05</v>
      </c>
      <c r="DI19" s="131">
        <v>66513.05</v>
      </c>
      <c r="DJ19" s="135">
        <v>63775.885999999999</v>
      </c>
      <c r="DK19" s="135">
        <v>0</v>
      </c>
      <c r="DL19" s="132">
        <f t="shared" si="20"/>
        <v>492748.55</v>
      </c>
      <c r="DM19" s="132">
        <f t="shared" si="21"/>
        <v>492748.55</v>
      </c>
      <c r="DN19" s="132">
        <f t="shared" si="22"/>
        <v>484194.91350000008</v>
      </c>
      <c r="DO19" s="135">
        <v>0</v>
      </c>
      <c r="DP19" s="131">
        <v>0</v>
      </c>
      <c r="DQ19" s="135">
        <v>0</v>
      </c>
      <c r="DR19" s="135">
        <v>426000.2</v>
      </c>
      <c r="DS19" s="131">
        <v>426000.2</v>
      </c>
      <c r="DT19" s="135">
        <v>345755.9</v>
      </c>
      <c r="DU19" s="135">
        <v>0</v>
      </c>
      <c r="DV19" s="131">
        <v>0</v>
      </c>
      <c r="DW19" s="135">
        <v>0</v>
      </c>
      <c r="DX19" s="133">
        <v>0</v>
      </c>
      <c r="DY19" s="131">
        <v>0</v>
      </c>
      <c r="DZ19" s="135">
        <v>0</v>
      </c>
      <c r="EA19" s="135">
        <v>0</v>
      </c>
      <c r="EB19" s="131">
        <v>0</v>
      </c>
      <c r="EC19" s="135">
        <v>0</v>
      </c>
      <c r="ED19" s="133">
        <v>98975.3</v>
      </c>
      <c r="EE19" s="131">
        <v>98975.3</v>
      </c>
      <c r="EF19" s="135">
        <v>52517.5</v>
      </c>
      <c r="EG19" s="135">
        <v>0</v>
      </c>
      <c r="EH19" s="132">
        <f t="shared" si="23"/>
        <v>524975.5</v>
      </c>
      <c r="EI19" s="132">
        <f t="shared" si="24"/>
        <v>524975.5</v>
      </c>
      <c r="EJ19" s="135">
        <f t="shared" si="25"/>
        <v>398273.4</v>
      </c>
    </row>
    <row r="20" spans="1:140" s="142" customFormat="1" ht="16.5" customHeight="1">
      <c r="A20" s="130">
        <v>11</v>
      </c>
      <c r="B20" s="123" t="s">
        <v>247</v>
      </c>
      <c r="C20" s="131">
        <v>18838.464599999999</v>
      </c>
      <c r="D20" s="131">
        <v>38511.922100000003</v>
      </c>
      <c r="E20" s="150">
        <f t="shared" si="0"/>
        <v>546492.59600000014</v>
      </c>
      <c r="F20" s="132">
        <f t="shared" si="1"/>
        <v>546492.59600000014</v>
      </c>
      <c r="G20" s="132">
        <f t="shared" si="2"/>
        <v>425639.77600000007</v>
      </c>
      <c r="H20" s="132">
        <f t="shared" si="3"/>
        <v>77.885735161908755</v>
      </c>
      <c r="I20" s="132">
        <f t="shared" si="4"/>
        <v>77.885735161908755</v>
      </c>
      <c r="J20" s="132">
        <f t="shared" si="5"/>
        <v>143627.29600000003</v>
      </c>
      <c r="K20" s="132">
        <f t="shared" si="6"/>
        <v>143627.29600000003</v>
      </c>
      <c r="L20" s="132">
        <f t="shared" si="7"/>
        <v>167355.31599999999</v>
      </c>
      <c r="M20" s="132">
        <f t="shared" si="8"/>
        <v>116.52055052265271</v>
      </c>
      <c r="N20" s="132">
        <f t="shared" si="9"/>
        <v>116.52055052265271</v>
      </c>
      <c r="O20" s="132">
        <f t="shared" si="10"/>
        <v>33580.000000000015</v>
      </c>
      <c r="P20" s="132">
        <f t="shared" si="11"/>
        <v>33580.000000000015</v>
      </c>
      <c r="Q20" s="133">
        <f t="shared" si="12"/>
        <v>40635.830000000009</v>
      </c>
      <c r="R20" s="132">
        <f t="shared" si="13"/>
        <v>121.01200119118521</v>
      </c>
      <c r="S20" s="134">
        <f t="shared" si="14"/>
        <v>121.01200119118521</v>
      </c>
      <c r="T20" s="131">
        <v>80</v>
      </c>
      <c r="U20" s="131">
        <v>80</v>
      </c>
      <c r="V20" s="131">
        <v>50.45</v>
      </c>
      <c r="W20" s="132">
        <v>63.0625</v>
      </c>
      <c r="X20" s="134">
        <v>63.0625</v>
      </c>
      <c r="Y20" s="135">
        <v>1500</v>
      </c>
      <c r="Z20" s="131">
        <v>1500</v>
      </c>
      <c r="AA20" s="135">
        <v>12508.255999999999</v>
      </c>
      <c r="AB20" s="132">
        <v>833.88373333333323</v>
      </c>
      <c r="AC20" s="134">
        <v>833.88373333333323</v>
      </c>
      <c r="AD20" s="136">
        <v>32000.000000000015</v>
      </c>
      <c r="AE20" s="131">
        <v>32000.000000000015</v>
      </c>
      <c r="AF20" s="137">
        <v>28077.124000000011</v>
      </c>
      <c r="AG20" s="132">
        <v>87.741012499999997</v>
      </c>
      <c r="AH20" s="134">
        <v>87.741012499999997</v>
      </c>
      <c r="AI20" s="135">
        <v>23000</v>
      </c>
      <c r="AJ20" s="131">
        <v>23000</v>
      </c>
      <c r="AK20" s="135">
        <v>22313.463</v>
      </c>
      <c r="AL20" s="132">
        <v>97.015056521739126</v>
      </c>
      <c r="AM20" s="134">
        <v>97.015056521739126</v>
      </c>
      <c r="AN20" s="135">
        <v>601</v>
      </c>
      <c r="AO20" s="131">
        <v>601</v>
      </c>
      <c r="AP20" s="135">
        <v>580</v>
      </c>
      <c r="AQ20" s="132">
        <v>96.505823627287853</v>
      </c>
      <c r="AR20" s="134">
        <v>96.505823627287853</v>
      </c>
      <c r="AS20" s="135">
        <v>0</v>
      </c>
      <c r="AT20" s="131">
        <v>0</v>
      </c>
      <c r="AU20" s="135">
        <v>0</v>
      </c>
      <c r="AV20" s="132" t="e">
        <v>#DIV/0!</v>
      </c>
      <c r="AW20" s="134" t="e">
        <v>#DIV/0!</v>
      </c>
      <c r="AX20" s="138"/>
      <c r="AY20" s="133"/>
      <c r="AZ20" s="135"/>
      <c r="BA20" s="138"/>
      <c r="BB20" s="133"/>
      <c r="BC20" s="135"/>
      <c r="BD20" s="139">
        <v>210580.8</v>
      </c>
      <c r="BE20" s="131">
        <v>210580.8</v>
      </c>
      <c r="BF20" s="133">
        <v>210580.8</v>
      </c>
      <c r="BG20" s="138"/>
      <c r="BH20" s="138"/>
      <c r="BI20" s="140"/>
      <c r="BJ20" s="135">
        <v>0</v>
      </c>
      <c r="BK20" s="131">
        <v>0</v>
      </c>
      <c r="BL20" s="135">
        <v>0</v>
      </c>
      <c r="BM20" s="131"/>
      <c r="BN20" s="131"/>
      <c r="BO20" s="131"/>
      <c r="BP20" s="138"/>
      <c r="BQ20" s="133"/>
      <c r="BR20" s="135"/>
      <c r="BS20" s="132">
        <f t="shared" si="15"/>
        <v>12340</v>
      </c>
      <c r="BT20" s="132">
        <f t="shared" si="16"/>
        <v>12340</v>
      </c>
      <c r="BU20" s="132">
        <f t="shared" si="17"/>
        <v>18899.37</v>
      </c>
      <c r="BV20" s="132">
        <f t="shared" si="18"/>
        <v>153.15534846029172</v>
      </c>
      <c r="BW20" s="134">
        <f t="shared" si="19"/>
        <v>153.15534846029172</v>
      </c>
      <c r="BX20" s="135">
        <v>11500</v>
      </c>
      <c r="BY20" s="131">
        <v>11500</v>
      </c>
      <c r="BZ20" s="135">
        <v>17937.82</v>
      </c>
      <c r="CA20" s="135">
        <v>0</v>
      </c>
      <c r="CB20" s="131">
        <v>0</v>
      </c>
      <c r="CC20" s="135">
        <v>0</v>
      </c>
      <c r="CD20" s="141">
        <v>0</v>
      </c>
      <c r="CE20" s="131">
        <v>0</v>
      </c>
      <c r="CF20" s="135">
        <v>0</v>
      </c>
      <c r="CG20" s="133">
        <v>840</v>
      </c>
      <c r="CH20" s="131">
        <v>840</v>
      </c>
      <c r="CI20" s="135">
        <v>961.55</v>
      </c>
      <c r="CJ20" s="135">
        <v>0</v>
      </c>
      <c r="CK20" s="131">
        <v>0</v>
      </c>
      <c r="CL20" s="135">
        <v>0</v>
      </c>
      <c r="CM20" s="141">
        <v>0</v>
      </c>
      <c r="CN20" s="131">
        <v>0</v>
      </c>
      <c r="CO20" s="135">
        <v>0</v>
      </c>
      <c r="CP20" s="138">
        <v>0</v>
      </c>
      <c r="CQ20" s="131">
        <v>0</v>
      </c>
      <c r="CR20" s="135">
        <v>0</v>
      </c>
      <c r="CS20" s="135">
        <v>7400</v>
      </c>
      <c r="CT20" s="131">
        <v>7400</v>
      </c>
      <c r="CU20" s="135">
        <v>9286.58</v>
      </c>
      <c r="CV20" s="135">
        <v>4160</v>
      </c>
      <c r="CW20" s="131">
        <v>4160</v>
      </c>
      <c r="CX20" s="135">
        <v>5302.17</v>
      </c>
      <c r="CY20" s="138">
        <v>300</v>
      </c>
      <c r="CZ20" s="131">
        <v>300</v>
      </c>
      <c r="DA20" s="135">
        <v>2515.4</v>
      </c>
      <c r="DB20" s="141">
        <v>200</v>
      </c>
      <c r="DC20" s="131">
        <v>200</v>
      </c>
      <c r="DD20" s="135">
        <v>0</v>
      </c>
      <c r="DE20" s="133">
        <v>0</v>
      </c>
      <c r="DF20" s="131">
        <v>0</v>
      </c>
      <c r="DG20" s="135">
        <v>0</v>
      </c>
      <c r="DH20" s="135">
        <v>66206.296000000002</v>
      </c>
      <c r="DI20" s="131">
        <v>66206.296000000002</v>
      </c>
      <c r="DJ20" s="135">
        <v>73124.672999999995</v>
      </c>
      <c r="DK20" s="135">
        <v>0</v>
      </c>
      <c r="DL20" s="132">
        <f t="shared" si="20"/>
        <v>354208.09600000002</v>
      </c>
      <c r="DM20" s="132">
        <f t="shared" si="21"/>
        <v>354208.09600000002</v>
      </c>
      <c r="DN20" s="132">
        <f t="shared" si="22"/>
        <v>377936.11600000004</v>
      </c>
      <c r="DO20" s="135">
        <v>0</v>
      </c>
      <c r="DP20" s="131">
        <v>0</v>
      </c>
      <c r="DQ20" s="135">
        <v>0</v>
      </c>
      <c r="DR20" s="135">
        <v>192284.5</v>
      </c>
      <c r="DS20" s="131">
        <v>192284.5</v>
      </c>
      <c r="DT20" s="135">
        <v>47703.66</v>
      </c>
      <c r="DU20" s="135">
        <v>0</v>
      </c>
      <c r="DV20" s="131">
        <v>0</v>
      </c>
      <c r="DW20" s="135">
        <v>0</v>
      </c>
      <c r="DX20" s="133">
        <v>0</v>
      </c>
      <c r="DY20" s="131">
        <v>0</v>
      </c>
      <c r="DZ20" s="135">
        <v>0</v>
      </c>
      <c r="EA20" s="135">
        <v>0</v>
      </c>
      <c r="EB20" s="131">
        <v>0</v>
      </c>
      <c r="EC20" s="135">
        <v>0</v>
      </c>
      <c r="ED20" s="133">
        <v>74512.034299999999</v>
      </c>
      <c r="EE20" s="131">
        <v>74512.034299999999</v>
      </c>
      <c r="EF20" s="135">
        <v>71500</v>
      </c>
      <c r="EG20" s="135">
        <v>0</v>
      </c>
      <c r="EH20" s="132">
        <f t="shared" si="23"/>
        <v>266796.5343</v>
      </c>
      <c r="EI20" s="132">
        <f t="shared" si="24"/>
        <v>266796.5343</v>
      </c>
      <c r="EJ20" s="135">
        <f t="shared" si="25"/>
        <v>119203.66</v>
      </c>
    </row>
    <row r="21" spans="1:140" s="146" customFormat="1" ht="20.25" customHeight="1">
      <c r="A21" s="145"/>
      <c r="B21" s="124" t="s">
        <v>44</v>
      </c>
      <c r="C21" s="132">
        <f>SUM(C10:C20)</f>
        <v>811994.38009999995</v>
      </c>
      <c r="D21" s="132">
        <f>SUM(D10:D20)</f>
        <v>1180083.0900000001</v>
      </c>
      <c r="E21" s="150">
        <f>SUM(E10:E20)</f>
        <v>23427714.513999999</v>
      </c>
      <c r="F21" s="132">
        <f>SUM(F10:F20)</f>
        <v>23427714.513999999</v>
      </c>
      <c r="G21" s="132">
        <f>SUM(G10:G20)</f>
        <v>18608376.971900001</v>
      </c>
      <c r="H21" s="132">
        <f t="shared" si="3"/>
        <v>79.428904431885385</v>
      </c>
      <c r="I21" s="132">
        <f>G21/E21*100</f>
        <v>79.428904431885385</v>
      </c>
      <c r="J21" s="132">
        <f>SUM(J10:J20)</f>
        <v>3837882.6770000001</v>
      </c>
      <c r="K21" s="132">
        <f>SUM(K10:K20)</f>
        <v>3837882.6770000001</v>
      </c>
      <c r="L21" s="132">
        <f>SUM(L10:L20)</f>
        <v>4273437.1858999999</v>
      </c>
      <c r="M21" s="132">
        <f t="shared" si="8"/>
        <v>111.34882292025831</v>
      </c>
      <c r="N21" s="132">
        <f>L21/J21*100</f>
        <v>111.34882292025831</v>
      </c>
      <c r="O21" s="132">
        <f t="shared" si="10"/>
        <v>555375.79599999997</v>
      </c>
      <c r="P21" s="132">
        <f>U21+Z21+AE21</f>
        <v>555375.79599999997</v>
      </c>
      <c r="Q21" s="133">
        <f>V21+AA21+AF21</f>
        <v>701292.83660000027</v>
      </c>
      <c r="R21" s="132">
        <f t="shared" si="13"/>
        <v>126.27356857301723</v>
      </c>
      <c r="S21" s="134">
        <f t="shared" si="14"/>
        <v>126.27356857301723</v>
      </c>
      <c r="T21" s="132">
        <f>SUM(T10:T20)</f>
        <v>16775</v>
      </c>
      <c r="U21" s="132">
        <f>SUM(U10:U20)</f>
        <v>16775</v>
      </c>
      <c r="V21" s="132">
        <f>SUM(V10:V20)</f>
        <v>19055.258999999998</v>
      </c>
      <c r="W21" s="132">
        <f>V21/U21*100</f>
        <v>113.59319821162444</v>
      </c>
      <c r="X21" s="134">
        <f>V21/T21*100</f>
        <v>113.59319821162444</v>
      </c>
      <c r="Y21" s="132">
        <f>SUM(Y10:Y20)</f>
        <v>65118.008000000002</v>
      </c>
      <c r="Z21" s="132">
        <f>SUM(Z10:Z20)</f>
        <v>65118.008000000002</v>
      </c>
      <c r="AA21" s="132">
        <f>SUM(AA10:AA20)</f>
        <v>104502.80299999999</v>
      </c>
      <c r="AB21" s="132">
        <f>AA21/Z21*100</f>
        <v>160.48218643297562</v>
      </c>
      <c r="AC21" s="134">
        <f>AA21/Y21*100</f>
        <v>160.48218643297562</v>
      </c>
      <c r="AD21" s="144">
        <f>SUM(AD10:AD20)</f>
        <v>473482.78799999994</v>
      </c>
      <c r="AE21" s="144">
        <f>SUM(AE10:AE20)</f>
        <v>473482.78799999994</v>
      </c>
      <c r="AF21" s="144">
        <f>SUM(AF10:AF20)</f>
        <v>577734.77460000035</v>
      </c>
      <c r="AG21" s="132">
        <f>AF21/AE21*100</f>
        <v>122.01811538712161</v>
      </c>
      <c r="AH21" s="134">
        <f>AF21/AD21*100</f>
        <v>122.01811538712161</v>
      </c>
      <c r="AI21" s="132">
        <f>SUM(AI10:AI20)</f>
        <v>1652719.8020000001</v>
      </c>
      <c r="AJ21" s="132">
        <f>SUM(AJ10:AJ20)</f>
        <v>1652719.8020000001</v>
      </c>
      <c r="AK21" s="132">
        <f>SUM(AK10:AK20)</f>
        <v>1464754.3617999998</v>
      </c>
      <c r="AL21" s="132">
        <f>AK21/AJ21*100</f>
        <v>88.626902154101487</v>
      </c>
      <c r="AM21" s="134">
        <f>AK21/AI21*100</f>
        <v>88.626902154101487</v>
      </c>
      <c r="AN21" s="132">
        <f>SUM(AN10:AN20)</f>
        <v>142249.60999999999</v>
      </c>
      <c r="AO21" s="132">
        <f>SUM(AO10:AO20)</f>
        <v>142249.60999999999</v>
      </c>
      <c r="AP21" s="132">
        <f>SUM(AP10:AP20)</f>
        <v>165300.97800000003</v>
      </c>
      <c r="AQ21" s="132">
        <f>AP21/AO21*100</f>
        <v>116.20487254762952</v>
      </c>
      <c r="AR21" s="134">
        <f>AP21/AN21*100</f>
        <v>116.20487254762952</v>
      </c>
      <c r="AS21" s="132">
        <f>SUM(AS10:AS20)</f>
        <v>71300</v>
      </c>
      <c r="AT21" s="132">
        <f>SUM(AT10:AT20)</f>
        <v>71300</v>
      </c>
      <c r="AU21" s="132">
        <f>SUM(AU10:AU20)</f>
        <v>94753.75</v>
      </c>
      <c r="AV21" s="132">
        <f>AU21/AT21*100</f>
        <v>132.8944600280505</v>
      </c>
      <c r="AW21" s="134">
        <f>AU21/AS21*100</f>
        <v>132.8944600280505</v>
      </c>
      <c r="AX21" s="132">
        <f t="shared" ref="AX21:BU21" si="26">SUM(AX10:AX20)</f>
        <v>0</v>
      </c>
      <c r="AY21" s="132">
        <f t="shared" si="26"/>
        <v>0</v>
      </c>
      <c r="AZ21" s="132">
        <f t="shared" si="26"/>
        <v>0</v>
      </c>
      <c r="BA21" s="132">
        <f t="shared" si="26"/>
        <v>0</v>
      </c>
      <c r="BB21" s="132">
        <f t="shared" si="26"/>
        <v>0</v>
      </c>
      <c r="BC21" s="132">
        <f t="shared" si="26"/>
        <v>0</v>
      </c>
      <c r="BD21" s="132">
        <f t="shared" si="26"/>
        <v>9807612.091</v>
      </c>
      <c r="BE21" s="132">
        <f t="shared" si="26"/>
        <v>9807612.091</v>
      </c>
      <c r="BF21" s="132">
        <f t="shared" si="26"/>
        <v>9802873.1720000003</v>
      </c>
      <c r="BG21" s="132">
        <f t="shared" si="26"/>
        <v>0</v>
      </c>
      <c r="BH21" s="132">
        <f t="shared" si="26"/>
        <v>0</v>
      </c>
      <c r="BI21" s="132">
        <f t="shared" si="26"/>
        <v>0</v>
      </c>
      <c r="BJ21" s="132">
        <f t="shared" si="26"/>
        <v>9151</v>
      </c>
      <c r="BK21" s="132">
        <f t="shared" si="26"/>
        <v>9151</v>
      </c>
      <c r="BL21" s="132">
        <f t="shared" si="26"/>
        <v>16123.4</v>
      </c>
      <c r="BM21" s="132">
        <f t="shared" si="26"/>
        <v>0</v>
      </c>
      <c r="BN21" s="132">
        <f t="shared" si="26"/>
        <v>0</v>
      </c>
      <c r="BO21" s="132">
        <f t="shared" si="26"/>
        <v>0</v>
      </c>
      <c r="BP21" s="132">
        <f t="shared" si="26"/>
        <v>0</v>
      </c>
      <c r="BQ21" s="132">
        <f t="shared" si="26"/>
        <v>0</v>
      </c>
      <c r="BR21" s="132">
        <f t="shared" si="26"/>
        <v>0</v>
      </c>
      <c r="BS21" s="132">
        <f t="shared" si="26"/>
        <v>319937</v>
      </c>
      <c r="BT21" s="132">
        <f t="shared" si="26"/>
        <v>319937</v>
      </c>
      <c r="BU21" s="132">
        <f t="shared" si="26"/>
        <v>336713.69590000005</v>
      </c>
      <c r="BV21" s="132">
        <f>BU21/BT21*100</f>
        <v>105.2437498319982</v>
      </c>
      <c r="BW21" s="134">
        <f>BU21/BS21*100</f>
        <v>105.2437498319982</v>
      </c>
      <c r="BX21" s="132">
        <f t="shared" ref="BX21:EI21" si="27">SUM(BX10:BX20)</f>
        <v>265288.5</v>
      </c>
      <c r="BY21" s="132">
        <f t="shared" si="27"/>
        <v>265288.5</v>
      </c>
      <c r="BZ21" s="132">
        <f t="shared" si="27"/>
        <v>275118.92289999995</v>
      </c>
      <c r="CA21" s="132">
        <f t="shared" si="27"/>
        <v>68</v>
      </c>
      <c r="CB21" s="132">
        <f t="shared" si="27"/>
        <v>68</v>
      </c>
      <c r="CC21" s="132">
        <f t="shared" si="27"/>
        <v>13.8</v>
      </c>
      <c r="CD21" s="132">
        <f t="shared" si="27"/>
        <v>2500</v>
      </c>
      <c r="CE21" s="132">
        <f t="shared" si="27"/>
        <v>2500</v>
      </c>
      <c r="CF21" s="132">
        <f t="shared" si="27"/>
        <v>2987.5740000000001</v>
      </c>
      <c r="CG21" s="132">
        <f t="shared" si="27"/>
        <v>52080.5</v>
      </c>
      <c r="CH21" s="132">
        <f t="shared" si="27"/>
        <v>52080.5</v>
      </c>
      <c r="CI21" s="132">
        <f t="shared" si="27"/>
        <v>58593.399000000005</v>
      </c>
      <c r="CJ21" s="132">
        <f t="shared" si="27"/>
        <v>0</v>
      </c>
      <c r="CK21" s="132">
        <f t="shared" si="27"/>
        <v>0</v>
      </c>
      <c r="CL21" s="132">
        <f t="shared" si="27"/>
        <v>0</v>
      </c>
      <c r="CM21" s="132">
        <f t="shared" si="27"/>
        <v>11995</v>
      </c>
      <c r="CN21" s="132">
        <f t="shared" si="27"/>
        <v>11995</v>
      </c>
      <c r="CO21" s="132">
        <f t="shared" si="27"/>
        <v>12799.813</v>
      </c>
      <c r="CP21" s="132">
        <f t="shared" si="27"/>
        <v>8700</v>
      </c>
      <c r="CQ21" s="132">
        <f t="shared" si="27"/>
        <v>8700</v>
      </c>
      <c r="CR21" s="132">
        <f t="shared" si="27"/>
        <v>12343.85</v>
      </c>
      <c r="CS21" s="132">
        <f t="shared" si="27"/>
        <v>659069.71000000008</v>
      </c>
      <c r="CT21" s="132">
        <f t="shared" si="27"/>
        <v>659069.71000000008</v>
      </c>
      <c r="CU21" s="132">
        <f t="shared" si="27"/>
        <v>721247.35939999984</v>
      </c>
      <c r="CV21" s="132">
        <f t="shared" si="27"/>
        <v>300315.90000000002</v>
      </c>
      <c r="CW21" s="132">
        <f t="shared" si="27"/>
        <v>300315.90000000002</v>
      </c>
      <c r="CX21" s="132">
        <f t="shared" si="27"/>
        <v>368405.16139999998</v>
      </c>
      <c r="CY21" s="132">
        <f t="shared" si="27"/>
        <v>13720</v>
      </c>
      <c r="CZ21" s="132">
        <f t="shared" si="27"/>
        <v>13720</v>
      </c>
      <c r="DA21" s="132">
        <f t="shared" si="27"/>
        <v>59953.599699999999</v>
      </c>
      <c r="DB21" s="132">
        <f t="shared" si="27"/>
        <v>4241</v>
      </c>
      <c r="DC21" s="132">
        <f t="shared" si="27"/>
        <v>4241</v>
      </c>
      <c r="DD21" s="132">
        <f t="shared" si="27"/>
        <v>5251.6989999999996</v>
      </c>
      <c r="DE21" s="132">
        <f t="shared" si="27"/>
        <v>47785</v>
      </c>
      <c r="DF21" s="132">
        <f t="shared" si="27"/>
        <v>47785</v>
      </c>
      <c r="DG21" s="132">
        <f t="shared" si="27"/>
        <v>21785</v>
      </c>
      <c r="DH21" s="132">
        <f t="shared" si="27"/>
        <v>410569.75900000008</v>
      </c>
      <c r="DI21" s="132">
        <f t="shared" si="27"/>
        <v>410569.75900000008</v>
      </c>
      <c r="DJ21" s="132">
        <f t="shared" si="27"/>
        <v>711825.05550000002</v>
      </c>
      <c r="DK21" s="132">
        <f t="shared" si="27"/>
        <v>-16370.105</v>
      </c>
      <c r="DL21" s="132">
        <f t="shared" si="27"/>
        <v>13714425.768000005</v>
      </c>
      <c r="DM21" s="132">
        <f t="shared" si="27"/>
        <v>13714425.768000005</v>
      </c>
      <c r="DN21" s="132">
        <f t="shared" si="27"/>
        <v>14127018.570900001</v>
      </c>
      <c r="DO21" s="132">
        <f t="shared" si="27"/>
        <v>81539</v>
      </c>
      <c r="DP21" s="132">
        <f t="shared" si="27"/>
        <v>81539</v>
      </c>
      <c r="DQ21" s="132">
        <f t="shared" si="27"/>
        <v>1538.1030000000001</v>
      </c>
      <c r="DR21" s="132">
        <f t="shared" si="27"/>
        <v>8339180.1217000009</v>
      </c>
      <c r="DS21" s="132">
        <f t="shared" si="27"/>
        <v>8339180.1217000009</v>
      </c>
      <c r="DT21" s="132">
        <f t="shared" si="27"/>
        <v>3913112.0910000005</v>
      </c>
      <c r="DU21" s="132">
        <f t="shared" si="27"/>
        <v>0</v>
      </c>
      <c r="DV21" s="132">
        <f t="shared" si="27"/>
        <v>0</v>
      </c>
      <c r="DW21" s="132">
        <f t="shared" si="27"/>
        <v>0</v>
      </c>
      <c r="DX21" s="132">
        <f t="shared" si="27"/>
        <v>1292569.6242999998</v>
      </c>
      <c r="DY21" s="132">
        <f t="shared" si="27"/>
        <v>1292569.6242999998</v>
      </c>
      <c r="DZ21" s="132">
        <f t="shared" si="27"/>
        <v>566708.20700000005</v>
      </c>
      <c r="EA21" s="132">
        <f t="shared" si="27"/>
        <v>0</v>
      </c>
      <c r="EB21" s="132">
        <f t="shared" si="27"/>
        <v>0</v>
      </c>
      <c r="EC21" s="132">
        <f t="shared" si="27"/>
        <v>0</v>
      </c>
      <c r="ED21" s="132">
        <f t="shared" si="27"/>
        <v>1783519.7966999998</v>
      </c>
      <c r="EE21" s="132">
        <f t="shared" si="27"/>
        <v>1783519.7966999998</v>
      </c>
      <c r="EF21" s="132">
        <f t="shared" si="27"/>
        <v>1531755.308</v>
      </c>
      <c r="EG21" s="132">
        <f t="shared" si="27"/>
        <v>0</v>
      </c>
      <c r="EH21" s="132">
        <f t="shared" si="27"/>
        <v>11496808.542700002</v>
      </c>
      <c r="EI21" s="132">
        <f t="shared" si="27"/>
        <v>11496808.542700002</v>
      </c>
      <c r="EJ21" s="135">
        <f>SUM(EJ10:EJ20)</f>
        <v>6013113.7090000017</v>
      </c>
    </row>
    <row r="23" spans="1:140">
      <c r="E23" s="148"/>
      <c r="G23" s="148"/>
      <c r="H23" s="149"/>
      <c r="I23" s="149"/>
      <c r="J23" s="149"/>
      <c r="K23" s="149"/>
      <c r="M23" s="151"/>
      <c r="O23" s="149"/>
      <c r="P23" s="149"/>
      <c r="Q23" s="149"/>
      <c r="BV23" s="152"/>
      <c r="BX23" s="152"/>
      <c r="BY23" s="152"/>
      <c r="CC23" s="152"/>
      <c r="CD23" s="152"/>
      <c r="CE23" s="152"/>
      <c r="CF23" s="152"/>
      <c r="CG23" s="152"/>
      <c r="CH23" s="152"/>
      <c r="CI23" s="152"/>
      <c r="CK23" s="152"/>
      <c r="CL23" s="152"/>
      <c r="CM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</row>
    <row r="24" spans="1:140">
      <c r="E24" s="149"/>
      <c r="F24" s="151"/>
      <c r="G24" s="151"/>
      <c r="H24" s="149"/>
      <c r="I24" s="149"/>
      <c r="J24" s="149"/>
      <c r="K24" s="149"/>
      <c r="L24" s="149"/>
      <c r="M24" s="151"/>
      <c r="N24" s="149"/>
      <c r="O24" s="149"/>
      <c r="P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</row>
    <row r="25" spans="1:140"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</row>
    <row r="26" spans="1:140"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</row>
    <row r="27" spans="1:140"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149"/>
      <c r="EF27" s="149"/>
      <c r="EG27" s="149"/>
      <c r="EH27" s="149"/>
      <c r="EI27" s="149"/>
      <c r="EJ27" s="149"/>
    </row>
    <row r="28" spans="1:140">
      <c r="C28" s="149"/>
      <c r="D28" s="149"/>
      <c r="E28" s="149"/>
      <c r="F28" s="149"/>
      <c r="G28" s="151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</row>
    <row r="29" spans="1:140">
      <c r="G29" s="151"/>
      <c r="H29" s="149"/>
      <c r="I29" s="149"/>
      <c r="J29" s="149"/>
      <c r="K29" s="149"/>
      <c r="L29" s="149"/>
      <c r="M29" s="149"/>
      <c r="N29" s="149"/>
      <c r="O29" s="149"/>
      <c r="DK29" s="149"/>
      <c r="DN29" s="149"/>
      <c r="DO29" s="149"/>
      <c r="EG29" s="149"/>
    </row>
    <row r="30" spans="1:140">
      <c r="G30" s="151"/>
      <c r="H30" s="149"/>
      <c r="I30" s="149"/>
      <c r="J30" s="149"/>
      <c r="K30" s="149"/>
      <c r="M30" s="149"/>
      <c r="N30" s="149"/>
      <c r="O30" s="149"/>
      <c r="DK30" s="149"/>
      <c r="DN30" s="149"/>
      <c r="DO30" s="149"/>
      <c r="EG30" s="149"/>
    </row>
    <row r="31" spans="1:140">
      <c r="G31" s="151"/>
      <c r="H31" s="149"/>
      <c r="I31" s="149"/>
      <c r="J31" s="149"/>
      <c r="K31" s="149"/>
      <c r="M31" s="149"/>
      <c r="N31" s="149"/>
      <c r="O31" s="149"/>
      <c r="DN31" s="149"/>
      <c r="DO31" s="149"/>
      <c r="EG31" s="149"/>
    </row>
    <row r="32" spans="1:140">
      <c r="G32" s="151"/>
      <c r="H32" s="149"/>
      <c r="I32" s="149"/>
      <c r="J32" s="149"/>
      <c r="K32" s="149"/>
      <c r="M32" s="149"/>
      <c r="N32" s="149"/>
      <c r="O32" s="149"/>
      <c r="DN32" s="149"/>
      <c r="DO32" s="149"/>
      <c r="EG32" s="149"/>
    </row>
    <row r="33" spans="7:137">
      <c r="G33" s="151"/>
      <c r="H33" s="149"/>
      <c r="I33" s="149"/>
      <c r="J33" s="149"/>
      <c r="K33" s="149"/>
      <c r="M33" s="149"/>
      <c r="N33" s="149"/>
      <c r="O33" s="149"/>
      <c r="DN33" s="149"/>
      <c r="DO33" s="149"/>
      <c r="EG33" s="149"/>
    </row>
    <row r="34" spans="7:137">
      <c r="K34" s="149"/>
      <c r="M34" s="149"/>
      <c r="N34" s="149"/>
      <c r="O34" s="149"/>
      <c r="DN34" s="149"/>
      <c r="DO34" s="149"/>
      <c r="EG34" s="149"/>
    </row>
    <row r="35" spans="7:137">
      <c r="M35" s="149"/>
      <c r="N35" s="149"/>
      <c r="O35" s="149"/>
      <c r="DN35" s="149"/>
      <c r="DO35" s="149"/>
      <c r="EG35" s="149"/>
    </row>
    <row r="36" spans="7:137">
      <c r="K36" s="149"/>
      <c r="L36" s="149"/>
      <c r="M36" s="149"/>
      <c r="DN36" s="149"/>
      <c r="DO36" s="149"/>
      <c r="EG36" s="149"/>
    </row>
    <row r="37" spans="7:137">
      <c r="K37" s="149"/>
      <c r="L37" s="149"/>
      <c r="M37" s="149"/>
      <c r="DN37" s="149"/>
      <c r="DO37" s="149"/>
      <c r="EG37" s="149"/>
    </row>
    <row r="38" spans="7:137">
      <c r="K38" s="149"/>
      <c r="L38" s="149"/>
      <c r="M38" s="149"/>
      <c r="DN38" s="149"/>
      <c r="DO38" s="149"/>
      <c r="EG38" s="149"/>
    </row>
    <row r="39" spans="7:137">
      <c r="K39" s="149"/>
      <c r="L39" s="149"/>
      <c r="M39" s="149"/>
      <c r="EG39" s="149"/>
    </row>
    <row r="40" spans="7:137">
      <c r="K40" s="149"/>
      <c r="L40" s="149"/>
      <c r="M40" s="149"/>
    </row>
    <row r="41" spans="7:137">
      <c r="K41" s="149"/>
      <c r="L41" s="149"/>
      <c r="M41" s="149"/>
    </row>
    <row r="42" spans="7:137">
      <c r="K42" s="149"/>
      <c r="L42" s="149"/>
      <c r="M42" s="149"/>
    </row>
    <row r="43" spans="7:137">
      <c r="K43" s="149"/>
      <c r="L43" s="149"/>
    </row>
    <row r="44" spans="7:137">
      <c r="K44" s="149"/>
      <c r="L44" s="149"/>
    </row>
    <row r="45" spans="7:137">
      <c r="K45" s="149"/>
      <c r="L45" s="149"/>
    </row>
    <row r="46" spans="7:137">
      <c r="K46" s="149"/>
      <c r="L46" s="149"/>
    </row>
    <row r="47" spans="7:137">
      <c r="K47" s="149"/>
    </row>
    <row r="48" spans="7:137">
      <c r="K48" s="149"/>
    </row>
    <row r="49" spans="11:11">
      <c r="K49" s="149"/>
    </row>
    <row r="50" spans="11:11">
      <c r="K50" s="149"/>
    </row>
    <row r="51" spans="11:11">
      <c r="K51" s="149"/>
    </row>
    <row r="52" spans="11:11">
      <c r="K52" s="149"/>
    </row>
  </sheetData>
  <protectedRanges>
    <protectedRange sqref="AB10:AB13 AG10:AG13 AG21" name="Range4_1_1_1_2_1_1_1_1_1_1_1_1_1_1"/>
    <protectedRange sqref="AL10:AL13" name="Range4_2_1_1_2_1_1_1_1_1_1_1_1_1_1"/>
    <protectedRange sqref="AQ10:AQ13" name="Range4_3_1_1_2_1_1_1_1_1_1_1_1_1_1"/>
    <protectedRange sqref="AV10:AV13" name="Range4_4_1_1_2_1_1_1_1_1_1_1_1_1_1"/>
    <protectedRange sqref="T10:U10 T11:T13 U11:U20 Z10:Z20 AE10:AE20 AJ10:AJ20 AO10:AO20 AT10:AT20 BE10:BE20 BK10:BK20 BY10:BY20 CB10:CB20 CE10:CE20 CH10:CH20 CK10:CK20 CN10:CN20 CQ10:CQ20 CT10:CT20 CW10:CW20 CZ10:CZ20 DC10:DC20 DF10:DF20 DI10:DI20 DP10:DP20 DS10:DS20 DV10:DV20 DY10:DY20 EB10:EB20 EE10:EE20" name="Range4_1_4"/>
    <protectedRange sqref="AI10:AI13" name="Range4_1_2_1"/>
    <protectedRange sqref="AX10:AX20" name="Range4_18_1_2_3"/>
    <protectedRange sqref="BX10:BX13" name="Range5_1_9_1"/>
    <protectedRange sqref="CA10:CA13" name="Range5_1_10_1"/>
    <protectedRange sqref="CD10:CD13" name="Range5_19_1_2"/>
    <protectedRange sqref="CM10:CM13" name="Range5_21_1_1"/>
    <protectedRange sqref="CP10:CP13" name="Range4_10_2"/>
    <protectedRange sqref="CS10:CS13" name="Range5_1_2"/>
    <protectedRange sqref="CY10:CY13" name="Range4_2"/>
    <protectedRange sqref="DB10:DB13" name="Range5_24_1_1"/>
    <protectedRange sqref="AZ10:AZ20" name="Range4_1_12_1"/>
    <protectedRange sqref="BC10:BC20" name="Range4_1_13_1"/>
    <protectedRange sqref="BO10:BO20" name="Range4_1_16_1"/>
    <protectedRange sqref="BR10:BR20" name="Range4_1_17_1"/>
    <protectedRange sqref="DW10:DW13" name="Range6_1_6_1"/>
    <protectedRange sqref="EG10:EG13" name="Range6_1_10_1"/>
    <protectedRange sqref="CV10:CV13" name="Range5_1_20_1"/>
    <protectedRange sqref="Y10:Y13" name="Range4_1"/>
    <protectedRange sqref="AS10:AS13" name="Range4_4"/>
    <protectedRange sqref="BJ10:BJ13" name="Range4"/>
    <protectedRange sqref="CJ10:CJ13" name="Range5_3"/>
    <protectedRange sqref="C12:D13" name="Range1_1"/>
    <protectedRange sqref="C10:D11" name="Range1_1_1"/>
    <protectedRange sqref="V10:V13" name="Range4_2_1"/>
    <protectedRange sqref="AA10:AA13" name="Range4_2_2"/>
    <protectedRange sqref="AK10:AK13" name="Range4_2_3"/>
    <protectedRange sqref="AP10:AP13" name="Range4_2_4"/>
    <protectedRange sqref="AU10:AU13" name="Range4_2_5"/>
    <protectedRange sqref="BZ10:BZ13" name="Range5_2"/>
    <protectedRange sqref="CC10:CC13" name="Range5_2_1"/>
    <protectedRange sqref="CF10:CF13" name="Range5_2_2"/>
    <protectedRange sqref="CI10:CI13" name="Range5_2_3"/>
    <protectedRange sqref="CO10:CO13" name="Range5_2_4"/>
    <protectedRange sqref="CR10:CR13" name="Range5_2_5"/>
    <protectedRange sqref="CU10:CU13" name="Range5_2_6"/>
    <protectedRange sqref="CX10:CX13" name="Range5_2_7"/>
    <protectedRange sqref="DA10:DA13" name="Range5_2_8"/>
    <protectedRange sqref="DD10:DD13" name="Range5_2_9"/>
    <protectedRange sqref="EF10:EF13 DZ10:EA13 EC10:EC13 DG10:DH13 DO10:DO13 DJ10:DK13 DQ10:DR13 DT10:DU13" name="Range6_2_2"/>
    <protectedRange sqref="AB14:AB20 AG14:AG20" name="Range4_1_1_1_2_1_1_1_1_1_1_1_1_1_1_1"/>
    <protectedRange sqref="AL14:AL20" name="Range4_2_1_1_2_1_1_1_1_1_1_1_1_1_1_1"/>
    <protectedRange sqref="AQ14:AQ20" name="Range4_3_1_1_2_1_1_1_1_1_1_1_1_1_1_1"/>
    <protectedRange sqref="AV14:AV20" name="Range4_4_1_1_2_1_1_1_1_1_1_1_1_1_1_1"/>
    <protectedRange sqref="T14:T20" name="Range4_1_4_1"/>
    <protectedRange sqref="AI14:AI20" name="Range4_1_2_1_1"/>
    <protectedRange sqref="BX14:BX20" name="Range5_1_9_1_1"/>
    <protectedRange sqref="CA14:CA20" name="Range5_1_10_1_1"/>
    <protectedRange sqref="CD14:CD20" name="Range5_19_1_2_1"/>
    <protectedRange sqref="CM14:CM20" name="Range5_21_1_1_1"/>
    <protectedRange sqref="CP14:CP20" name="Range4_10_2_1"/>
    <protectedRange sqref="CS14:CS20" name="Range5_1_2_1"/>
    <protectedRange sqref="CY14:CY20" name="Range4_2_7"/>
    <protectedRange sqref="DB14:DB20" name="Range5_24_1_1_1"/>
    <protectedRange sqref="DW14:DW20" name="Range6_1_6_1_1"/>
    <protectedRange sqref="EG14:EG20" name="Range6_1_10_1_1"/>
    <protectedRange sqref="CV14:CV20" name="Range5_1_20_1_1"/>
    <protectedRange sqref="Y14:Y20" name="Range4_1_1"/>
    <protectedRange sqref="AS14:AS20" name="Range4_4_1"/>
    <protectedRange sqref="BJ14:BJ20" name="Range4_3"/>
    <protectedRange sqref="CJ14:CJ20" name="Range5_3_1"/>
    <protectedRange sqref="C14:D20" name="Range1_2_1"/>
    <protectedRange sqref="V14:V20" name="Range4_2_1_1"/>
    <protectedRange sqref="AA14:AA20" name="Range4_2_2_1"/>
    <protectedRange sqref="AK14:AK20" name="Range4_2_3_1"/>
    <protectedRange sqref="AP14:AP20" name="Range4_2_4_1"/>
    <protectedRange sqref="AU14:AU20" name="Range4_2_5_1"/>
    <protectedRange sqref="BZ14:BZ20" name="Range5_2_10"/>
    <protectedRange sqref="CC14:CC20" name="Range5_2_1_1"/>
    <protectedRange sqref="CF14:CF20" name="Range5_2_2_1"/>
    <protectedRange sqref="CI14:CI20" name="Range5_2_3_1"/>
    <protectedRange sqref="CO14:CO20" name="Range5_2_4_1"/>
    <protectedRange sqref="CR14:CR20" name="Range5_2_5_1"/>
    <protectedRange sqref="CU14:CU20" name="Range5_2_6_1"/>
    <protectedRange sqref="CX14:CX20" name="Range5_2_7_1"/>
    <protectedRange sqref="DA14:DA20" name="Range5_2_8_1"/>
    <protectedRange sqref="DD14:DD20" name="Range5_2_9_1"/>
    <protectedRange sqref="EF14:EF20 DZ14:EA20 EC14:EC20 DG14:DH20 DO14:DO20 DJ14:DK20 DQ14:DR20 DT14:DU20" name="Range6_2_2_1"/>
  </protectedRanges>
  <mergeCells count="135">
    <mergeCell ref="CW7:CX7"/>
    <mergeCell ref="CZ7:DA7"/>
    <mergeCell ref="DP7:DQ7"/>
    <mergeCell ref="DX7:DX8"/>
    <mergeCell ref="DE7:DE8"/>
    <mergeCell ref="DU7:DU8"/>
    <mergeCell ref="DH7:DH8"/>
    <mergeCell ref="DR7:DR8"/>
    <mergeCell ref="DV7:DW7"/>
    <mergeCell ref="DB7:DB8"/>
    <mergeCell ref="CY7:CY8"/>
    <mergeCell ref="DK7:DK8"/>
    <mergeCell ref="DO5:DT5"/>
    <mergeCell ref="DL7:DL8"/>
    <mergeCell ref="DO7:DO8"/>
    <mergeCell ref="ED6:EF6"/>
    <mergeCell ref="DU5:DW6"/>
    <mergeCell ref="DX5:EF5"/>
    <mergeCell ref="DB5:DD6"/>
    <mergeCell ref="DK4:DK6"/>
    <mergeCell ref="CG7:CG8"/>
    <mergeCell ref="CJ7:CJ8"/>
    <mergeCell ref="BY7:BZ7"/>
    <mergeCell ref="CB7:CC7"/>
    <mergeCell ref="CN7:CO7"/>
    <mergeCell ref="CK7:CL7"/>
    <mergeCell ref="AX7:AX8"/>
    <mergeCell ref="CQ7:CR7"/>
    <mergeCell ref="AN7:AN8"/>
    <mergeCell ref="DX6:DZ6"/>
    <mergeCell ref="CM7:CM8"/>
    <mergeCell ref="BA7:BA8"/>
    <mergeCell ref="BM7:BM8"/>
    <mergeCell ref="CD7:CD8"/>
    <mergeCell ref="BP7:BP8"/>
    <mergeCell ref="BQ7:BR7"/>
    <mergeCell ref="AJ7:AM7"/>
    <mergeCell ref="CV7:CV8"/>
    <mergeCell ref="AT7:AW7"/>
    <mergeCell ref="BM6:BO6"/>
    <mergeCell ref="Z7:AC7"/>
    <mergeCell ref="T7:T8"/>
    <mergeCell ref="Y7:Y8"/>
    <mergeCell ref="AI7:AI8"/>
    <mergeCell ref="BD7:BD8"/>
    <mergeCell ref="BG7:BG8"/>
    <mergeCell ref="AO7:AR7"/>
    <mergeCell ref="P7:S7"/>
    <mergeCell ref="BS6:BW6"/>
    <mergeCell ref="BJ7:BJ8"/>
    <mergeCell ref="Y6:AC6"/>
    <mergeCell ref="BE7:BF7"/>
    <mergeCell ref="BH7:BI7"/>
    <mergeCell ref="BN7:BO7"/>
    <mergeCell ref="AY7:AZ7"/>
    <mergeCell ref="BS7:BS8"/>
    <mergeCell ref="DO4:EF4"/>
    <mergeCell ref="DH5:DJ6"/>
    <mergeCell ref="DE5:DG6"/>
    <mergeCell ref="EA6:EC6"/>
    <mergeCell ref="AI6:AM6"/>
    <mergeCell ref="AS7:AS8"/>
    <mergeCell ref="CJ6:CL6"/>
    <mergeCell ref="CM6:CO6"/>
    <mergeCell ref="CP6:CR6"/>
    <mergeCell ref="CG6:CI6"/>
    <mergeCell ref="DL4:DN6"/>
    <mergeCell ref="AN6:AR6"/>
    <mergeCell ref="AS6:AW6"/>
    <mergeCell ref="AX6:AZ6"/>
    <mergeCell ref="BJ6:BL6"/>
    <mergeCell ref="CS6:CU6"/>
    <mergeCell ref="CS5:DA5"/>
    <mergeCell ref="CA6:CC6"/>
    <mergeCell ref="BD6:BF6"/>
    <mergeCell ref="EH4:EJ6"/>
    <mergeCell ref="O5:AZ5"/>
    <mergeCell ref="BA5:BO5"/>
    <mergeCell ref="BP5:BR6"/>
    <mergeCell ref="BS5:CI5"/>
    <mergeCell ref="O4:DJ4"/>
    <mergeCell ref="CJ5:CR5"/>
    <mergeCell ref="O6:S6"/>
    <mergeCell ref="EG4:EG6"/>
    <mergeCell ref="CV6:CX6"/>
    <mergeCell ref="DR6:DT6"/>
    <mergeCell ref="C1:N1"/>
    <mergeCell ref="C2:N2"/>
    <mergeCell ref="T2:V2"/>
    <mergeCell ref="L3:O3"/>
    <mergeCell ref="J7:J8"/>
    <mergeCell ref="J4:N6"/>
    <mergeCell ref="K7:N7"/>
    <mergeCell ref="U7:X7"/>
    <mergeCell ref="O7:O8"/>
    <mergeCell ref="AE7:AH7"/>
    <mergeCell ref="DS7:DT7"/>
    <mergeCell ref="AD6:AH6"/>
    <mergeCell ref="E4:I6"/>
    <mergeCell ref="F7:I7"/>
    <mergeCell ref="T6:X6"/>
    <mergeCell ref="CD6:CF6"/>
    <mergeCell ref="BX6:BZ6"/>
    <mergeCell ref="CY6:DA6"/>
    <mergeCell ref="DO6:DQ6"/>
    <mergeCell ref="ED7:ED8"/>
    <mergeCell ref="A4:A8"/>
    <mergeCell ref="B4:B8"/>
    <mergeCell ref="C4:C8"/>
    <mergeCell ref="D4:D8"/>
    <mergeCell ref="E7:E8"/>
    <mergeCell ref="BG6:BI6"/>
    <mergeCell ref="BA6:BC6"/>
    <mergeCell ref="BB7:BC7"/>
    <mergeCell ref="AD7:AD8"/>
    <mergeCell ref="CT7:CU7"/>
    <mergeCell ref="BK7:BL7"/>
    <mergeCell ref="BT7:BW7"/>
    <mergeCell ref="CE7:CF7"/>
    <mergeCell ref="CH7:CI7"/>
    <mergeCell ref="DY7:DZ7"/>
    <mergeCell ref="CS7:CS8"/>
    <mergeCell ref="CP7:CP8"/>
    <mergeCell ref="CA7:CA8"/>
    <mergeCell ref="BX7:BX8"/>
    <mergeCell ref="EI7:EJ7"/>
    <mergeCell ref="DC7:DD7"/>
    <mergeCell ref="DF7:DG7"/>
    <mergeCell ref="DI7:DJ7"/>
    <mergeCell ref="DM7:DN7"/>
    <mergeCell ref="EB7:EC7"/>
    <mergeCell ref="EE7:EF7"/>
    <mergeCell ref="EG7:EG8"/>
    <mergeCell ref="EH7:EH8"/>
    <mergeCell ref="EA7:EA8"/>
  </mergeCells>
  <phoneticPr fontId="0" type="noConversion"/>
  <pageMargins left="0.2" right="0.2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5:E16"/>
  <sheetViews>
    <sheetView workbookViewId="0">
      <selection activeCell="F19" sqref="F19"/>
    </sheetView>
  </sheetViews>
  <sheetFormatPr defaultRowHeight="15"/>
  <sheetData>
    <row r="5" spans="2:5">
      <c r="B5" s="123" t="s">
        <v>237</v>
      </c>
      <c r="C5">
        <v>1641306.4952000002</v>
      </c>
      <c r="D5">
        <v>1628916.9598000001</v>
      </c>
      <c r="E5">
        <f>C5/D5*100</f>
        <v>100.76059957049752</v>
      </c>
    </row>
    <row r="6" spans="2:5">
      <c r="B6" s="123" t="s">
        <v>238</v>
      </c>
      <c r="C6">
        <v>21971.615700000002</v>
      </c>
      <c r="D6">
        <v>22080.173500000001</v>
      </c>
      <c r="E6">
        <f t="shared" ref="E6:E15" si="0">C6/D6*100</f>
        <v>99.508347160406146</v>
      </c>
    </row>
    <row r="7" spans="2:5">
      <c r="B7" s="123" t="s">
        <v>239</v>
      </c>
      <c r="C7">
        <v>15324.332700000001</v>
      </c>
      <c r="D7">
        <v>9760.9283999999989</v>
      </c>
      <c r="E7">
        <f t="shared" si="0"/>
        <v>156.99667154612058</v>
      </c>
    </row>
    <row r="8" spans="2:5">
      <c r="B8" s="123" t="s">
        <v>240</v>
      </c>
      <c r="C8">
        <v>151789.29100000003</v>
      </c>
      <c r="D8">
        <v>148606.93910000002</v>
      </c>
      <c r="E8">
        <f t="shared" si="0"/>
        <v>102.14145578885692</v>
      </c>
    </row>
    <row r="9" spans="2:5">
      <c r="B9" s="123" t="s">
        <v>241</v>
      </c>
      <c r="C9">
        <v>465153.37150000001</v>
      </c>
      <c r="D9">
        <v>561029.68790000002</v>
      </c>
      <c r="E9">
        <f t="shared" si="0"/>
        <v>82.910651883882238</v>
      </c>
    </row>
    <row r="10" spans="2:5">
      <c r="B10" s="123" t="s">
        <v>242</v>
      </c>
      <c r="C10">
        <v>522505.21920000005</v>
      </c>
      <c r="D10">
        <v>480537.17800000001</v>
      </c>
      <c r="E10">
        <f t="shared" si="0"/>
        <v>108.73356799876991</v>
      </c>
    </row>
    <row r="11" spans="2:5">
      <c r="B11" s="123" t="s">
        <v>243</v>
      </c>
      <c r="C11">
        <v>610149.18299999996</v>
      </c>
      <c r="D11">
        <v>576349.53319999995</v>
      </c>
      <c r="E11">
        <f t="shared" si="0"/>
        <v>105.86443605017568</v>
      </c>
    </row>
    <row r="12" spans="2:5">
      <c r="B12" s="123" t="s">
        <v>244</v>
      </c>
      <c r="C12">
        <v>94364.685100000032</v>
      </c>
      <c r="D12">
        <v>85440.890599999999</v>
      </c>
      <c r="E12">
        <f t="shared" si="0"/>
        <v>110.4444071653907</v>
      </c>
    </row>
    <row r="13" spans="2:5">
      <c r="B13" s="123" t="s">
        <v>245</v>
      </c>
      <c r="C13">
        <v>341148.86369999999</v>
      </c>
      <c r="D13">
        <v>264181.05830000003</v>
      </c>
      <c r="E13">
        <f t="shared" si="0"/>
        <v>129.13449052528077</v>
      </c>
    </row>
    <row r="14" spans="2:5">
      <c r="B14" s="123" t="s">
        <v>246</v>
      </c>
      <c r="C14">
        <v>164891.11349999998</v>
      </c>
      <c r="D14">
        <v>244144.6391</v>
      </c>
      <c r="E14">
        <f t="shared" si="0"/>
        <v>67.538289641683136</v>
      </c>
    </row>
    <row r="15" spans="2:5">
      <c r="B15" s="123" t="s">
        <v>247</v>
      </c>
      <c r="C15">
        <v>164289.80799999999</v>
      </c>
      <c r="D15">
        <v>264257.63</v>
      </c>
      <c r="E15">
        <f t="shared" si="0"/>
        <v>62.170317655539399</v>
      </c>
    </row>
    <row r="16" spans="2:5">
      <c r="C16">
        <v>4192893.9786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85"/>
  <sheetViews>
    <sheetView workbookViewId="0">
      <selection activeCell="C8" sqref="C8"/>
    </sheetView>
  </sheetViews>
  <sheetFormatPr defaultRowHeight="1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249" t="s">
        <v>128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4" spans="1:18" ht="71.25" customHeight="1">
      <c r="A4" s="53"/>
      <c r="B4" s="251" t="s">
        <v>129</v>
      </c>
      <c r="C4" s="254" t="s">
        <v>130</v>
      </c>
      <c r="D4" s="255"/>
      <c r="E4" s="255"/>
      <c r="F4" s="256"/>
      <c r="G4" s="243" t="s">
        <v>139</v>
      </c>
      <c r="H4" s="243" t="s">
        <v>131</v>
      </c>
      <c r="I4" s="243" t="s">
        <v>140</v>
      </c>
      <c r="J4" s="243" t="s">
        <v>132</v>
      </c>
      <c r="K4" s="257" t="s">
        <v>133</v>
      </c>
      <c r="L4" s="258"/>
      <c r="M4" s="258"/>
      <c r="N4" s="259"/>
      <c r="O4" s="243" t="s">
        <v>141</v>
      </c>
      <c r="P4" s="243" t="s">
        <v>131</v>
      </c>
      <c r="Q4" s="243" t="s">
        <v>142</v>
      </c>
      <c r="R4" s="243" t="s">
        <v>134</v>
      </c>
    </row>
    <row r="5" spans="1:18" ht="17.25" customHeight="1">
      <c r="A5" s="54"/>
      <c r="B5" s="252"/>
      <c r="C5" s="244" t="s">
        <v>135</v>
      </c>
      <c r="D5" s="246" t="s">
        <v>55</v>
      </c>
      <c r="E5" s="247"/>
      <c r="F5" s="248"/>
      <c r="G5" s="243"/>
      <c r="H5" s="243"/>
      <c r="I5" s="243"/>
      <c r="J5" s="243"/>
      <c r="K5" s="160" t="s">
        <v>135</v>
      </c>
      <c r="L5" s="175" t="s">
        <v>55</v>
      </c>
      <c r="M5" s="176"/>
      <c r="N5" s="180"/>
      <c r="O5" s="243"/>
      <c r="P5" s="243"/>
      <c r="Q5" s="243"/>
      <c r="R5" s="243"/>
    </row>
    <row r="6" spans="1:18" ht="26.25" customHeight="1">
      <c r="A6" s="54"/>
      <c r="B6" s="252"/>
      <c r="C6" s="245"/>
      <c r="D6" s="97" t="s">
        <v>136</v>
      </c>
      <c r="E6" s="98" t="s">
        <v>9</v>
      </c>
      <c r="F6" s="98" t="s">
        <v>137</v>
      </c>
      <c r="G6" s="243"/>
      <c r="H6" s="243"/>
      <c r="I6" s="243"/>
      <c r="J6" s="243"/>
      <c r="K6" s="161"/>
      <c r="L6" s="55" t="s">
        <v>136</v>
      </c>
      <c r="M6" s="56" t="s">
        <v>9</v>
      </c>
      <c r="N6" s="56" t="s">
        <v>137</v>
      </c>
      <c r="O6" s="243"/>
      <c r="P6" s="243"/>
      <c r="Q6" s="243"/>
      <c r="R6" s="243"/>
    </row>
    <row r="7" spans="1:18" ht="15" customHeight="1">
      <c r="A7" s="54"/>
      <c r="B7" s="253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Ekamut!#REF!</f>
        <v>#REF!</v>
      </c>
      <c r="D8" s="100" t="e">
        <f>Ekamut!#REF!</f>
        <v>#REF!</v>
      </c>
      <c r="E8" s="100" t="e">
        <f>Ekamut!#REF!</f>
        <v>#REF!</v>
      </c>
      <c r="F8" s="100" t="e">
        <f>Ekamut!#REF!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Ekamut!#REF!</f>
        <v>#REF!</v>
      </c>
      <c r="L8" s="59" t="e">
        <f>Ekamut!#REF!</f>
        <v>#REF!</v>
      </c>
      <c r="M8" s="59" t="e">
        <f>Ekamut!#REF!</f>
        <v>#REF!</v>
      </c>
      <c r="N8" s="59" t="e">
        <f>Ekamut!#REF!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Ekamut!#REF!</f>
        <v>#REF!</v>
      </c>
      <c r="D9" s="100" t="e">
        <f>Ekamut!#REF!</f>
        <v>#REF!</v>
      </c>
      <c r="E9" s="100" t="e">
        <f>Ekamut!#REF!</f>
        <v>#REF!</v>
      </c>
      <c r="F9" s="100" t="e">
        <f>Ekamut!#REF!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Ekamut!#REF!</f>
        <v>#REF!</v>
      </c>
      <c r="L9" s="59" t="e">
        <f>Ekamut!#REF!</f>
        <v>#REF!</v>
      </c>
      <c r="M9" s="59" t="e">
        <f>Ekamut!#REF!</f>
        <v>#REF!</v>
      </c>
      <c r="N9" s="59" t="e">
        <f>Ekamut!#REF!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Ekamut!#REF!</f>
        <v>#REF!</v>
      </c>
      <c r="D10" s="100" t="e">
        <f>Ekamut!#REF!</f>
        <v>#REF!</v>
      </c>
      <c r="E10" s="100" t="e">
        <f>Ekamut!#REF!</f>
        <v>#REF!</v>
      </c>
      <c r="F10" s="100" t="e">
        <f>Ekamut!#REF!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Ekamut!#REF!</f>
        <v>#REF!</v>
      </c>
      <c r="L10" s="59" t="e">
        <f>Ekamut!#REF!</f>
        <v>#REF!</v>
      </c>
      <c r="M10" s="59" t="e">
        <f>Ekamut!#REF!</f>
        <v>#REF!</v>
      </c>
      <c r="N10" s="59" t="e">
        <f>Ekamut!#REF!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Ekamut!#REF!</f>
        <v>#REF!</v>
      </c>
      <c r="D11" s="100" t="e">
        <f>Ekamut!#REF!</f>
        <v>#REF!</v>
      </c>
      <c r="E11" s="100" t="e">
        <f>Ekamut!#REF!</f>
        <v>#REF!</v>
      </c>
      <c r="F11" s="100" t="e">
        <f>Ekamut!#REF!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Ekamut!#REF!</f>
        <v>#REF!</v>
      </c>
      <c r="L11" s="59" t="e">
        <f>Ekamut!#REF!</f>
        <v>#REF!</v>
      </c>
      <c r="M11" s="59" t="e">
        <f>Ekamut!#REF!</f>
        <v>#REF!</v>
      </c>
      <c r="N11" s="59" t="e">
        <f>Ekamut!#REF!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Ekamut!#REF!</f>
        <v>#REF!</v>
      </c>
      <c r="D12" s="100" t="e">
        <f>Ekamut!#REF!</f>
        <v>#REF!</v>
      </c>
      <c r="E12" s="100" t="e">
        <f>Ekamut!#REF!</f>
        <v>#REF!</v>
      </c>
      <c r="F12" s="100" t="e">
        <f>Ekamut!#REF!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Ekamut!#REF!</f>
        <v>#REF!</v>
      </c>
      <c r="L12" s="59" t="e">
        <f>Ekamut!#REF!</f>
        <v>#REF!</v>
      </c>
      <c r="M12" s="59" t="e">
        <f>Ekamut!#REF!</f>
        <v>#REF!</v>
      </c>
      <c r="N12" s="59" t="e">
        <f>Ekamut!#REF!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Ekamut!#REF!</f>
        <v>#REF!</v>
      </c>
      <c r="D13" s="100" t="e">
        <f>Ekamut!#REF!</f>
        <v>#REF!</v>
      </c>
      <c r="E13" s="100" t="e">
        <f>Ekamut!#REF!</f>
        <v>#REF!</v>
      </c>
      <c r="F13" s="100" t="e">
        <f>Ekamut!#REF!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Ekamut!#REF!</f>
        <v>#REF!</v>
      </c>
      <c r="L13" s="59" t="e">
        <f>Ekamut!#REF!</f>
        <v>#REF!</v>
      </c>
      <c r="M13" s="59" t="e">
        <f>Ekamut!#REF!</f>
        <v>#REF!</v>
      </c>
      <c r="N13" s="59" t="e">
        <f>Ekamut!#REF!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Ekamut!#REF!</f>
        <v>#REF!</v>
      </c>
      <c r="D14" s="100" t="e">
        <f>Ekamut!#REF!</f>
        <v>#REF!</v>
      </c>
      <c r="E14" s="100" t="e">
        <f>Ekamut!#REF!</f>
        <v>#REF!</v>
      </c>
      <c r="F14" s="100" t="e">
        <f>Ekamut!#REF!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Ekamut!#REF!</f>
        <v>#REF!</v>
      </c>
      <c r="L14" s="59" t="e">
        <f>Ekamut!#REF!</f>
        <v>#REF!</v>
      </c>
      <c r="M14" s="59" t="e">
        <f>Ekamut!#REF!</f>
        <v>#REF!</v>
      </c>
      <c r="N14" s="59" t="e">
        <f>Ekamut!#REF!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Ekamut!#REF!</f>
        <v>#REF!</v>
      </c>
      <c r="D15" s="100" t="e">
        <f>Ekamut!#REF!</f>
        <v>#REF!</v>
      </c>
      <c r="E15" s="100" t="e">
        <f>Ekamut!#REF!</f>
        <v>#REF!</v>
      </c>
      <c r="F15" s="100" t="e">
        <f>Ekamut!#REF!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Ekamut!#REF!</f>
        <v>#REF!</v>
      </c>
      <c r="L15" s="59" t="e">
        <f>Ekamut!#REF!</f>
        <v>#REF!</v>
      </c>
      <c r="M15" s="59" t="e">
        <f>Ekamut!#REF!</f>
        <v>#REF!</v>
      </c>
      <c r="N15" s="59" t="e">
        <f>Ekamut!#REF!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Ekamut!#REF!</f>
        <v>#REF!</v>
      </c>
      <c r="D16" s="100" t="e">
        <f>Ekamut!#REF!</f>
        <v>#REF!</v>
      </c>
      <c r="E16" s="100" t="e">
        <f>Ekamut!#REF!</f>
        <v>#REF!</v>
      </c>
      <c r="F16" s="100" t="e">
        <f>Ekamut!#REF!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Ekamut!#REF!</f>
        <v>#REF!</v>
      </c>
      <c r="L16" s="59" t="e">
        <f>Ekamut!#REF!</f>
        <v>#REF!</v>
      </c>
      <c r="M16" s="59" t="e">
        <f>Ekamut!#REF!</f>
        <v>#REF!</v>
      </c>
      <c r="N16" s="59" t="e">
        <f>Ekamut!#REF!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Ekamut!#REF!</f>
        <v>#REF!</v>
      </c>
      <c r="D17" s="100" t="e">
        <f>Ekamut!#REF!</f>
        <v>#REF!</v>
      </c>
      <c r="E17" s="100" t="e">
        <f>Ekamut!#REF!</f>
        <v>#REF!</v>
      </c>
      <c r="F17" s="100" t="e">
        <f>Ekamut!#REF!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Ekamut!#REF!</f>
        <v>#REF!</v>
      </c>
      <c r="L17" s="59" t="e">
        <f>Ekamut!#REF!</f>
        <v>#REF!</v>
      </c>
      <c r="M17" s="59" t="e">
        <f>Ekamut!#REF!</f>
        <v>#REF!</v>
      </c>
      <c r="N17" s="59" t="e">
        <f>Ekamut!#REF!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Ekamut!#REF!</f>
        <v>#REF!</v>
      </c>
      <c r="D18" s="100" t="e">
        <f>Ekamut!#REF!</f>
        <v>#REF!</v>
      </c>
      <c r="E18" s="100" t="e">
        <f>Ekamut!#REF!</f>
        <v>#REF!</v>
      </c>
      <c r="F18" s="100" t="e">
        <f>Ekamut!#REF!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Ekamut!#REF!</f>
        <v>#REF!</v>
      </c>
      <c r="L18" s="59" t="e">
        <f>Ekamut!#REF!</f>
        <v>#REF!</v>
      </c>
      <c r="M18" s="59" t="e">
        <f>Ekamut!#REF!</f>
        <v>#REF!</v>
      </c>
      <c r="N18" s="59" t="e">
        <f>Ekamut!#REF!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Ekamut!#REF!</f>
        <v>#REF!</v>
      </c>
      <c r="D19" s="100" t="e">
        <f>Ekamut!#REF!</f>
        <v>#REF!</v>
      </c>
      <c r="E19" s="100" t="e">
        <f>Ekamut!#REF!</f>
        <v>#REF!</v>
      </c>
      <c r="F19" s="100" t="e">
        <f>Ekamut!#REF!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Ekamut!#REF!</f>
        <v>#REF!</v>
      </c>
      <c r="L19" s="59" t="e">
        <f>Ekamut!#REF!</f>
        <v>#REF!</v>
      </c>
      <c r="M19" s="59" t="e">
        <f>Ekamut!#REF!</f>
        <v>#REF!</v>
      </c>
      <c r="N19" s="59" t="e">
        <f>Ekamut!#REF!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Ekamut!#REF!</f>
        <v>#REF!</v>
      </c>
      <c r="D20" s="100" t="e">
        <f>Ekamut!#REF!</f>
        <v>#REF!</v>
      </c>
      <c r="E20" s="100" t="e">
        <f>Ekamut!#REF!</f>
        <v>#REF!</v>
      </c>
      <c r="F20" s="100" t="e">
        <f>Ekamut!#REF!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Ekamut!#REF!</f>
        <v>#REF!</v>
      </c>
      <c r="L20" s="59" t="e">
        <f>Ekamut!#REF!</f>
        <v>#REF!</v>
      </c>
      <c r="M20" s="59" t="e">
        <f>Ekamut!#REF!</f>
        <v>#REF!</v>
      </c>
      <c r="N20" s="59" t="e">
        <f>Ekamut!#REF!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Ekamut!#REF!</f>
        <v>#REF!</v>
      </c>
      <c r="D21" s="100" t="e">
        <f>Ekamut!#REF!</f>
        <v>#REF!</v>
      </c>
      <c r="E21" s="100" t="e">
        <f>Ekamut!#REF!</f>
        <v>#REF!</v>
      </c>
      <c r="F21" s="100" t="e">
        <f>Ekamut!#REF!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Ekamut!#REF!</f>
        <v>#REF!</v>
      </c>
      <c r="L21" s="59" t="e">
        <f>Ekamut!#REF!</f>
        <v>#REF!</v>
      </c>
      <c r="M21" s="59" t="e">
        <f>Ekamut!#REF!</f>
        <v>#REF!</v>
      </c>
      <c r="N21" s="59" t="e">
        <f>Ekamut!#REF!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Ekamut!#REF!</f>
        <v>#REF!</v>
      </c>
      <c r="D22" s="100" t="e">
        <f>Ekamut!#REF!</f>
        <v>#REF!</v>
      </c>
      <c r="E22" s="100" t="e">
        <f>Ekamut!#REF!</f>
        <v>#REF!</v>
      </c>
      <c r="F22" s="100" t="e">
        <f>Ekamut!#REF!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Ekamut!#REF!</f>
        <v>#REF!</v>
      </c>
      <c r="L22" s="59" t="e">
        <f>Ekamut!#REF!</f>
        <v>#REF!</v>
      </c>
      <c r="M22" s="59" t="e">
        <f>Ekamut!#REF!</f>
        <v>#REF!</v>
      </c>
      <c r="N22" s="59" t="e">
        <f>Ekamut!#REF!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Ekamut!#REF!</f>
        <v>#REF!</v>
      </c>
      <c r="D23" s="100" t="e">
        <f>Ekamut!#REF!</f>
        <v>#REF!</v>
      </c>
      <c r="E23" s="100" t="e">
        <f>Ekamut!#REF!</f>
        <v>#REF!</v>
      </c>
      <c r="F23" s="100" t="e">
        <f>Ekamut!#REF!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Ekamut!#REF!</f>
        <v>#REF!</v>
      </c>
      <c r="L23" s="59" t="e">
        <f>Ekamut!#REF!</f>
        <v>#REF!</v>
      </c>
      <c r="M23" s="59" t="e">
        <f>Ekamut!#REF!</f>
        <v>#REF!</v>
      </c>
      <c r="N23" s="59" t="e">
        <f>Ekamut!#REF!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Ekamut!#REF!</f>
        <v>#REF!</v>
      </c>
      <c r="D24" s="100" t="e">
        <f>Ekamut!#REF!</f>
        <v>#REF!</v>
      </c>
      <c r="E24" s="100" t="e">
        <f>Ekamut!#REF!</f>
        <v>#REF!</v>
      </c>
      <c r="F24" s="100" t="e">
        <f>Ekamut!#REF!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Ekamut!#REF!</f>
        <v>#REF!</v>
      </c>
      <c r="L24" s="59" t="e">
        <f>Ekamut!#REF!</f>
        <v>#REF!</v>
      </c>
      <c r="M24" s="59" t="e">
        <f>Ekamut!#REF!</f>
        <v>#REF!</v>
      </c>
      <c r="N24" s="59" t="e">
        <f>Ekamut!#REF!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Ekamut!#REF!</f>
        <v>#REF!</v>
      </c>
      <c r="D25" s="100" t="e">
        <f>Ekamut!#REF!</f>
        <v>#REF!</v>
      </c>
      <c r="E25" s="100" t="e">
        <f>Ekamut!#REF!</f>
        <v>#REF!</v>
      </c>
      <c r="F25" s="100" t="e">
        <f>Ekamut!#REF!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Ekamut!#REF!</f>
        <v>#REF!</v>
      </c>
      <c r="L25" s="59" t="e">
        <f>Ekamut!#REF!</f>
        <v>#REF!</v>
      </c>
      <c r="M25" s="59" t="e">
        <f>Ekamut!#REF!</f>
        <v>#REF!</v>
      </c>
      <c r="N25" s="59" t="e">
        <f>Ekamut!#REF!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Ekamut!#REF!</f>
        <v>#REF!</v>
      </c>
      <c r="D26" s="100" t="e">
        <f>Ekamut!#REF!</f>
        <v>#REF!</v>
      </c>
      <c r="E26" s="100" t="e">
        <f>Ekamut!#REF!</f>
        <v>#REF!</v>
      </c>
      <c r="F26" s="100" t="e">
        <f>Ekamut!#REF!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Ekamut!#REF!</f>
        <v>#REF!</v>
      </c>
      <c r="L26" s="59" t="e">
        <f>Ekamut!#REF!</f>
        <v>#REF!</v>
      </c>
      <c r="M26" s="59" t="e">
        <f>Ekamut!#REF!</f>
        <v>#REF!</v>
      </c>
      <c r="N26" s="59" t="e">
        <f>Ekamut!#REF!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Ekamut!#REF!</f>
        <v>#REF!</v>
      </c>
      <c r="D27" s="100" t="e">
        <f>Ekamut!#REF!</f>
        <v>#REF!</v>
      </c>
      <c r="E27" s="100" t="e">
        <f>Ekamut!#REF!</f>
        <v>#REF!</v>
      </c>
      <c r="F27" s="100" t="e">
        <f>Ekamut!#REF!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Ekamut!#REF!</f>
        <v>#REF!</v>
      </c>
      <c r="L27" s="59" t="e">
        <f>Ekamut!#REF!</f>
        <v>#REF!</v>
      </c>
      <c r="M27" s="59" t="e">
        <f>Ekamut!#REF!</f>
        <v>#REF!</v>
      </c>
      <c r="N27" s="59" t="e">
        <f>Ekamut!#REF!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Ekamut!#REF!</f>
        <v>#REF!</v>
      </c>
      <c r="D28" s="100" t="e">
        <f>Ekamut!#REF!</f>
        <v>#REF!</v>
      </c>
      <c r="E28" s="100" t="e">
        <f>Ekamut!#REF!</f>
        <v>#REF!</v>
      </c>
      <c r="F28" s="100" t="e">
        <f>Ekamut!#REF!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Ekamut!#REF!</f>
        <v>#REF!</v>
      </c>
      <c r="L28" s="59" t="e">
        <f>Ekamut!#REF!</f>
        <v>#REF!</v>
      </c>
      <c r="M28" s="59" t="e">
        <f>Ekamut!#REF!</f>
        <v>#REF!</v>
      </c>
      <c r="N28" s="59" t="e">
        <f>Ekamut!#REF!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Ekamut!#REF!</f>
        <v>#REF!</v>
      </c>
      <c r="D29" s="100" t="e">
        <f>Ekamut!#REF!</f>
        <v>#REF!</v>
      </c>
      <c r="E29" s="100" t="e">
        <f>Ekamut!#REF!</f>
        <v>#REF!</v>
      </c>
      <c r="F29" s="100" t="e">
        <f>Ekamut!#REF!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Ekamut!#REF!</f>
        <v>#REF!</v>
      </c>
      <c r="L29" s="59" t="e">
        <f>Ekamut!#REF!</f>
        <v>#REF!</v>
      </c>
      <c r="M29" s="59" t="e">
        <f>Ekamut!#REF!</f>
        <v>#REF!</v>
      </c>
      <c r="N29" s="59" t="e">
        <f>Ekamut!#REF!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Ekamut!#REF!</f>
        <v>#REF!</v>
      </c>
      <c r="D30" s="100" t="e">
        <f>Ekamut!#REF!</f>
        <v>#REF!</v>
      </c>
      <c r="E30" s="100" t="e">
        <f>Ekamut!#REF!</f>
        <v>#REF!</v>
      </c>
      <c r="F30" s="100" t="e">
        <f>Ekamut!#REF!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Ekamut!#REF!</f>
        <v>#REF!</v>
      </c>
      <c r="L30" s="59" t="e">
        <f>Ekamut!#REF!</f>
        <v>#REF!</v>
      </c>
      <c r="M30" s="59" t="e">
        <f>Ekamut!#REF!</f>
        <v>#REF!</v>
      </c>
      <c r="N30" s="59" t="e">
        <f>Ekamut!#REF!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Ekamut!#REF!</f>
        <v>#REF!</v>
      </c>
      <c r="D31" s="100" t="e">
        <f>Ekamut!#REF!</f>
        <v>#REF!</v>
      </c>
      <c r="E31" s="100" t="e">
        <f>Ekamut!#REF!</f>
        <v>#REF!</v>
      </c>
      <c r="F31" s="100" t="e">
        <f>Ekamut!#REF!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Ekamut!#REF!</f>
        <v>#REF!</v>
      </c>
      <c r="L31" s="59" t="e">
        <f>Ekamut!#REF!</f>
        <v>#REF!</v>
      </c>
      <c r="M31" s="59" t="e">
        <f>Ekamut!#REF!</f>
        <v>#REF!</v>
      </c>
      <c r="N31" s="59" t="e">
        <f>Ekamut!#REF!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Ekamut!#REF!</f>
        <v>#REF!</v>
      </c>
      <c r="D32" s="100" t="e">
        <f>Ekamut!#REF!</f>
        <v>#REF!</v>
      </c>
      <c r="E32" s="100" t="e">
        <f>Ekamut!#REF!</f>
        <v>#REF!</v>
      </c>
      <c r="F32" s="100" t="e">
        <f>Ekamut!#REF!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Ekamut!#REF!</f>
        <v>#REF!</v>
      </c>
      <c r="L32" s="59" t="e">
        <f>Ekamut!#REF!</f>
        <v>#REF!</v>
      </c>
      <c r="M32" s="59" t="e">
        <f>Ekamut!#REF!</f>
        <v>#REF!</v>
      </c>
      <c r="N32" s="59" t="e">
        <f>Ekamut!#REF!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Ekamut!#REF!</f>
        <v>#REF!</v>
      </c>
      <c r="D33" s="100" t="e">
        <f>Ekamut!#REF!</f>
        <v>#REF!</v>
      </c>
      <c r="E33" s="100" t="e">
        <f>Ekamut!#REF!</f>
        <v>#REF!</v>
      </c>
      <c r="F33" s="100" t="e">
        <f>Ekamut!#REF!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Ekamut!#REF!</f>
        <v>#REF!</v>
      </c>
      <c r="L33" s="59" t="e">
        <f>Ekamut!#REF!</f>
        <v>#REF!</v>
      </c>
      <c r="M33" s="59" t="e">
        <f>Ekamut!#REF!</f>
        <v>#REF!</v>
      </c>
      <c r="N33" s="59" t="e">
        <f>Ekamut!#REF!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Ekamut!#REF!</f>
        <v>#REF!</v>
      </c>
      <c r="D34" s="100" t="e">
        <f>Ekamut!#REF!</f>
        <v>#REF!</v>
      </c>
      <c r="E34" s="100" t="e">
        <f>Ekamut!#REF!</f>
        <v>#REF!</v>
      </c>
      <c r="F34" s="100" t="e">
        <f>Ekamut!#REF!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Ekamut!#REF!</f>
        <v>#REF!</v>
      </c>
      <c r="L34" s="59" t="e">
        <f>Ekamut!#REF!</f>
        <v>#REF!</v>
      </c>
      <c r="M34" s="59" t="e">
        <f>Ekamut!#REF!</f>
        <v>#REF!</v>
      </c>
      <c r="N34" s="59" t="e">
        <f>Ekamut!#REF!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Ekamut!#REF!</f>
        <v>#REF!</v>
      </c>
      <c r="D35" s="100" t="e">
        <f>Ekamut!#REF!</f>
        <v>#REF!</v>
      </c>
      <c r="E35" s="100" t="e">
        <f>Ekamut!#REF!</f>
        <v>#REF!</v>
      </c>
      <c r="F35" s="100" t="e">
        <f>Ekamut!#REF!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Ekamut!#REF!</f>
        <v>#REF!</v>
      </c>
      <c r="L35" s="59" t="e">
        <f>Ekamut!#REF!</f>
        <v>#REF!</v>
      </c>
      <c r="M35" s="59" t="e">
        <f>Ekamut!#REF!</f>
        <v>#REF!</v>
      </c>
      <c r="N35" s="59" t="e">
        <f>Ekamut!#REF!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Ekamut!#REF!</f>
        <v>#REF!</v>
      </c>
      <c r="D36" s="100" t="e">
        <f>Ekamut!#REF!</f>
        <v>#REF!</v>
      </c>
      <c r="E36" s="100" t="e">
        <f>Ekamut!#REF!</f>
        <v>#REF!</v>
      </c>
      <c r="F36" s="100" t="e">
        <f>Ekamut!#REF!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Ekamut!#REF!</f>
        <v>#REF!</v>
      </c>
      <c r="L36" s="59" t="e">
        <f>Ekamut!#REF!</f>
        <v>#REF!</v>
      </c>
      <c r="M36" s="59" t="e">
        <f>Ekamut!#REF!</f>
        <v>#REF!</v>
      </c>
      <c r="N36" s="59" t="e">
        <f>Ekamut!#REF!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Ekamut!#REF!</f>
        <v>#REF!</v>
      </c>
      <c r="D37" s="100" t="e">
        <f>Ekamut!#REF!</f>
        <v>#REF!</v>
      </c>
      <c r="E37" s="100" t="e">
        <f>Ekamut!#REF!</f>
        <v>#REF!</v>
      </c>
      <c r="F37" s="100" t="e">
        <f>Ekamut!#REF!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Ekamut!#REF!</f>
        <v>#REF!</v>
      </c>
      <c r="L37" s="59" t="e">
        <f>Ekamut!#REF!</f>
        <v>#REF!</v>
      </c>
      <c r="M37" s="59" t="e">
        <f>Ekamut!#REF!</f>
        <v>#REF!</v>
      </c>
      <c r="N37" s="59" t="e">
        <f>Ekamut!#REF!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Ekamut!#REF!</f>
        <v>#REF!</v>
      </c>
      <c r="D38" s="100" t="e">
        <f>Ekamut!#REF!</f>
        <v>#REF!</v>
      </c>
      <c r="E38" s="100" t="e">
        <f>Ekamut!#REF!</f>
        <v>#REF!</v>
      </c>
      <c r="F38" s="100" t="e">
        <f>Ekamut!#REF!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Ekamut!#REF!</f>
        <v>#REF!</v>
      </c>
      <c r="L38" s="59" t="e">
        <f>Ekamut!#REF!</f>
        <v>#REF!</v>
      </c>
      <c r="M38" s="59" t="e">
        <f>Ekamut!#REF!</f>
        <v>#REF!</v>
      </c>
      <c r="N38" s="59" t="e">
        <f>Ekamut!#REF!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Ekamut!#REF!</f>
        <v>#REF!</v>
      </c>
      <c r="D39" s="100" t="e">
        <f>Ekamut!#REF!</f>
        <v>#REF!</v>
      </c>
      <c r="E39" s="100" t="e">
        <f>Ekamut!#REF!</f>
        <v>#REF!</v>
      </c>
      <c r="F39" s="100" t="e">
        <f>Ekamut!#REF!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Ekamut!#REF!</f>
        <v>#REF!</v>
      </c>
      <c r="L39" s="59" t="e">
        <f>Ekamut!#REF!</f>
        <v>#REF!</v>
      </c>
      <c r="M39" s="59" t="e">
        <f>Ekamut!#REF!</f>
        <v>#REF!</v>
      </c>
      <c r="N39" s="59" t="e">
        <f>Ekamut!#REF!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Ekamut!#REF!</f>
        <v>#REF!</v>
      </c>
      <c r="D40" s="100" t="e">
        <f>Ekamut!#REF!</f>
        <v>#REF!</v>
      </c>
      <c r="E40" s="100" t="e">
        <f>Ekamut!#REF!</f>
        <v>#REF!</v>
      </c>
      <c r="F40" s="100" t="e">
        <f>Ekamut!#REF!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Ekamut!#REF!</f>
        <v>#REF!</v>
      </c>
      <c r="L40" s="59" t="e">
        <f>Ekamut!#REF!</f>
        <v>#REF!</v>
      </c>
      <c r="M40" s="59" t="e">
        <f>Ekamut!#REF!</f>
        <v>#REF!</v>
      </c>
      <c r="N40" s="59" t="e">
        <f>Ekamut!#REF!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Ekamut!#REF!</f>
        <v>#REF!</v>
      </c>
      <c r="D41" s="100" t="e">
        <f>Ekamut!#REF!</f>
        <v>#REF!</v>
      </c>
      <c r="E41" s="100" t="e">
        <f>Ekamut!#REF!</f>
        <v>#REF!</v>
      </c>
      <c r="F41" s="100" t="e">
        <f>Ekamut!#REF!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Ekamut!#REF!</f>
        <v>#REF!</v>
      </c>
      <c r="L41" s="59" t="e">
        <f>Ekamut!#REF!</f>
        <v>#REF!</v>
      </c>
      <c r="M41" s="59" t="e">
        <f>Ekamut!#REF!</f>
        <v>#REF!</v>
      </c>
      <c r="N41" s="59" t="e">
        <f>Ekamut!#REF!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Ekamut!#REF!</f>
        <v>#REF!</v>
      </c>
      <c r="D42" s="100" t="e">
        <f>Ekamut!#REF!</f>
        <v>#REF!</v>
      </c>
      <c r="E42" s="100" t="e">
        <f>Ekamut!#REF!</f>
        <v>#REF!</v>
      </c>
      <c r="F42" s="100" t="e">
        <f>Ekamut!#REF!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Ekamut!#REF!</f>
        <v>#REF!</v>
      </c>
      <c r="L42" s="59" t="e">
        <f>Ekamut!#REF!</f>
        <v>#REF!</v>
      </c>
      <c r="M42" s="59" t="e">
        <f>Ekamut!#REF!</f>
        <v>#REF!</v>
      </c>
      <c r="N42" s="59" t="e">
        <f>Ekamut!#REF!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Ekamut!#REF!</f>
        <v>#REF!</v>
      </c>
      <c r="D43" s="100" t="e">
        <f>Ekamut!#REF!</f>
        <v>#REF!</v>
      </c>
      <c r="E43" s="100" t="e">
        <f>Ekamut!#REF!</f>
        <v>#REF!</v>
      </c>
      <c r="F43" s="100" t="e">
        <f>Ekamut!#REF!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Ekamut!#REF!</f>
        <v>#REF!</v>
      </c>
      <c r="L43" s="59" t="e">
        <f>Ekamut!#REF!</f>
        <v>#REF!</v>
      </c>
      <c r="M43" s="59" t="e">
        <f>Ekamut!#REF!</f>
        <v>#REF!</v>
      </c>
      <c r="N43" s="59" t="e">
        <f>Ekamut!#REF!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Ekamut!#REF!</f>
        <v>#REF!</v>
      </c>
      <c r="D44" s="100" t="e">
        <f>Ekamut!#REF!</f>
        <v>#REF!</v>
      </c>
      <c r="E44" s="100" t="e">
        <f>Ekamut!#REF!</f>
        <v>#REF!</v>
      </c>
      <c r="F44" s="100" t="e">
        <f>Ekamut!#REF!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Ekamut!#REF!</f>
        <v>#REF!</v>
      </c>
      <c r="L44" s="59" t="e">
        <f>Ekamut!#REF!</f>
        <v>#REF!</v>
      </c>
      <c r="M44" s="59" t="e">
        <f>Ekamut!#REF!</f>
        <v>#REF!</v>
      </c>
      <c r="N44" s="59" t="e">
        <f>Ekamut!#REF!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Ekamut!#REF!</f>
        <v>#REF!</v>
      </c>
      <c r="D45" s="100" t="e">
        <f>Ekamut!#REF!</f>
        <v>#REF!</v>
      </c>
      <c r="E45" s="100" t="e">
        <f>Ekamut!#REF!</f>
        <v>#REF!</v>
      </c>
      <c r="F45" s="100" t="e">
        <f>Ekamut!#REF!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Ekamut!#REF!</f>
        <v>#REF!</v>
      </c>
      <c r="L45" s="59" t="e">
        <f>Ekamut!#REF!</f>
        <v>#REF!</v>
      </c>
      <c r="M45" s="59" t="e">
        <f>Ekamut!#REF!</f>
        <v>#REF!</v>
      </c>
      <c r="N45" s="59" t="e">
        <f>Ekamut!#REF!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Ekamut!#REF!</f>
        <v>#REF!</v>
      </c>
      <c r="D46" s="100" t="e">
        <f>Ekamut!#REF!</f>
        <v>#REF!</v>
      </c>
      <c r="E46" s="100" t="e">
        <f>Ekamut!#REF!</f>
        <v>#REF!</v>
      </c>
      <c r="F46" s="100" t="e">
        <f>Ekamut!#REF!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Ekamut!#REF!</f>
        <v>#REF!</v>
      </c>
      <c r="L46" s="59" t="e">
        <f>Ekamut!#REF!</f>
        <v>#REF!</v>
      </c>
      <c r="M46" s="59" t="e">
        <f>Ekamut!#REF!</f>
        <v>#REF!</v>
      </c>
      <c r="N46" s="59" t="e">
        <f>Ekamut!#REF!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Ekamut!#REF!</f>
        <v>#REF!</v>
      </c>
      <c r="D47" s="100" t="e">
        <f>Ekamut!#REF!</f>
        <v>#REF!</v>
      </c>
      <c r="E47" s="100" t="e">
        <f>Ekamut!#REF!</f>
        <v>#REF!</v>
      </c>
      <c r="F47" s="100" t="e">
        <f>Ekamut!#REF!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Ekamut!#REF!</f>
        <v>#REF!</v>
      </c>
      <c r="L47" s="59" t="e">
        <f>Ekamut!#REF!</f>
        <v>#REF!</v>
      </c>
      <c r="M47" s="59" t="e">
        <f>Ekamut!#REF!</f>
        <v>#REF!</v>
      </c>
      <c r="N47" s="59" t="e">
        <f>Ekamut!#REF!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Ekamut!#REF!</f>
        <v>#REF!</v>
      </c>
      <c r="D49" s="100" t="e">
        <f>Ekamut!#REF!</f>
        <v>#REF!</v>
      </c>
      <c r="E49" s="100" t="e">
        <f>Ekamut!#REF!</f>
        <v>#REF!</v>
      </c>
      <c r="F49" s="100" t="e">
        <f>Ekamut!#REF!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Ekamut!#REF!</f>
        <v>#REF!</v>
      </c>
      <c r="L49" s="59" t="e">
        <f>Ekamut!#REF!</f>
        <v>#REF!</v>
      </c>
      <c r="M49" s="59" t="e">
        <f>Ekamut!#REF!</f>
        <v>#REF!</v>
      </c>
      <c r="N49" s="59" t="e">
        <f>Ekamut!#REF!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Ekamut!#REF!</f>
        <v>#REF!</v>
      </c>
      <c r="D50" s="100" t="e">
        <f>Ekamut!#REF!</f>
        <v>#REF!</v>
      </c>
      <c r="E50" s="100" t="e">
        <f>Ekamut!#REF!</f>
        <v>#REF!</v>
      </c>
      <c r="F50" s="100" t="e">
        <f>Ekamut!#REF!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Ekamut!#REF!</f>
        <v>#REF!</v>
      </c>
      <c r="L50" s="59" t="e">
        <f>Ekamut!#REF!</f>
        <v>#REF!</v>
      </c>
      <c r="M50" s="59" t="e">
        <f>Ekamut!#REF!</f>
        <v>#REF!</v>
      </c>
      <c r="N50" s="59" t="e">
        <f>Ekamut!#REF!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Ekamut!#REF!</f>
        <v>#REF!</v>
      </c>
      <c r="D51" s="100" t="e">
        <f>Ekamut!#REF!</f>
        <v>#REF!</v>
      </c>
      <c r="E51" s="100" t="e">
        <f>Ekamut!#REF!</f>
        <v>#REF!</v>
      </c>
      <c r="F51" s="100" t="e">
        <f>Ekamut!#REF!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Ekamut!#REF!</f>
        <v>#REF!</v>
      </c>
      <c r="L51" s="59" t="e">
        <f>Ekamut!#REF!</f>
        <v>#REF!</v>
      </c>
      <c r="M51" s="59" t="e">
        <f>Ekamut!#REF!</f>
        <v>#REF!</v>
      </c>
      <c r="N51" s="59" t="e">
        <f>Ekamut!#REF!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Ekamut!#REF!</f>
        <v>#REF!</v>
      </c>
      <c r="D52" s="100" t="e">
        <f>Ekamut!#REF!</f>
        <v>#REF!</v>
      </c>
      <c r="E52" s="100" t="e">
        <f>Ekamut!#REF!</f>
        <v>#REF!</v>
      </c>
      <c r="F52" s="100" t="e">
        <f>Ekamut!#REF!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Ekamut!#REF!</f>
        <v>#REF!</v>
      </c>
      <c r="L52" s="59" t="e">
        <f>Ekamut!#REF!</f>
        <v>#REF!</v>
      </c>
      <c r="M52" s="59" t="e">
        <f>Ekamut!#REF!</f>
        <v>#REF!</v>
      </c>
      <c r="N52" s="59" t="e">
        <f>Ekamut!#REF!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Ekamut!#REF!</f>
        <v>#REF!</v>
      </c>
      <c r="D53" s="100" t="e">
        <f>Ekamut!#REF!</f>
        <v>#REF!</v>
      </c>
      <c r="E53" s="100" t="e">
        <f>Ekamut!#REF!</f>
        <v>#REF!</v>
      </c>
      <c r="F53" s="100" t="e">
        <f>Ekamut!#REF!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Ekamut!#REF!</f>
        <v>#REF!</v>
      </c>
      <c r="L53" s="59" t="e">
        <f>Ekamut!#REF!</f>
        <v>#REF!</v>
      </c>
      <c r="M53" s="59" t="e">
        <f>Ekamut!#REF!</f>
        <v>#REF!</v>
      </c>
      <c r="N53" s="59" t="e">
        <f>Ekamut!#REF!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Ekamut!#REF!</f>
        <v>#REF!</v>
      </c>
      <c r="D54" s="100" t="e">
        <f>Ekamut!#REF!</f>
        <v>#REF!</v>
      </c>
      <c r="E54" s="100" t="e">
        <f>Ekamut!#REF!</f>
        <v>#REF!</v>
      </c>
      <c r="F54" s="100" t="e">
        <f>Ekamut!#REF!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Ekamut!#REF!</f>
        <v>#REF!</v>
      </c>
      <c r="L54" s="59" t="e">
        <f>Ekamut!#REF!</f>
        <v>#REF!</v>
      </c>
      <c r="M54" s="59" t="e">
        <f>Ekamut!#REF!</f>
        <v>#REF!</v>
      </c>
      <c r="N54" s="59" t="e">
        <f>Ekamut!#REF!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Ekamut!#REF!</f>
        <v>#REF!</v>
      </c>
      <c r="D55" s="100" t="e">
        <f>Ekamut!#REF!</f>
        <v>#REF!</v>
      </c>
      <c r="E55" s="100" t="e">
        <f>Ekamut!#REF!</f>
        <v>#REF!</v>
      </c>
      <c r="F55" s="100" t="e">
        <f>Ekamut!#REF!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Ekamut!#REF!</f>
        <v>#REF!</v>
      </c>
      <c r="L55" s="59" t="e">
        <f>Ekamut!#REF!</f>
        <v>#REF!</v>
      </c>
      <c r="M55" s="59" t="e">
        <f>Ekamut!#REF!</f>
        <v>#REF!</v>
      </c>
      <c r="N55" s="59" t="e">
        <f>Ekamut!#REF!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Ekamut!#REF!</f>
        <v>#REF!</v>
      </c>
      <c r="D56" s="100" t="e">
        <f>Ekamut!#REF!</f>
        <v>#REF!</v>
      </c>
      <c r="E56" s="100" t="e">
        <f>Ekamut!#REF!</f>
        <v>#REF!</v>
      </c>
      <c r="F56" s="100" t="e">
        <f>Ekamut!#REF!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Ekamut!#REF!</f>
        <v>#REF!</v>
      </c>
      <c r="L56" s="59" t="e">
        <f>Ekamut!#REF!</f>
        <v>#REF!</v>
      </c>
      <c r="M56" s="59" t="e">
        <f>Ekamut!#REF!</f>
        <v>#REF!</v>
      </c>
      <c r="N56" s="59" t="e">
        <f>Ekamut!#REF!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Ekamut!#REF!</f>
        <v>#REF!</v>
      </c>
      <c r="D57" s="100" t="e">
        <f>Ekamut!#REF!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Ekamut!#REF!</f>
        <v>#REF!</v>
      </c>
      <c r="D58" s="100" t="e">
        <f>Ekamut!#REF!</f>
        <v>#REF!</v>
      </c>
      <c r="E58" s="100" t="e">
        <f>Ekamut!#REF!</f>
        <v>#REF!</v>
      </c>
      <c r="F58" s="100" t="e">
        <f>Ekamut!#REF!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Ekamut!#REF!</f>
        <v>#REF!</v>
      </c>
      <c r="L58" s="59" t="e">
        <f>Ekamut!#REF!</f>
        <v>#REF!</v>
      </c>
      <c r="M58" s="59" t="e">
        <f>Ekamut!#REF!</f>
        <v>#REF!</v>
      </c>
      <c r="N58" s="59" t="e">
        <f>Ekamut!#REF!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Ekamut!#REF!</f>
        <v>#REF!</v>
      </c>
      <c r="D59" s="100" t="e">
        <f>Ekamut!#REF!</f>
        <v>#REF!</v>
      </c>
      <c r="E59" s="100" t="e">
        <f>Ekamut!#REF!</f>
        <v>#REF!</v>
      </c>
      <c r="F59" s="100" t="e">
        <f>Ekamut!#REF!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Ekamut!#REF!</f>
        <v>#REF!</v>
      </c>
      <c r="L59" s="59" t="e">
        <f>Ekamut!#REF!</f>
        <v>#REF!</v>
      </c>
      <c r="M59" s="59" t="e">
        <f>Ekamut!#REF!</f>
        <v>#REF!</v>
      </c>
      <c r="N59" s="59" t="e">
        <f>Ekamut!#REF!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Ekamut!#REF!</f>
        <v>#REF!</v>
      </c>
      <c r="D60" s="100" t="e">
        <f>Ekamut!#REF!</f>
        <v>#REF!</v>
      </c>
      <c r="E60" s="100" t="e">
        <f>Ekamut!#REF!</f>
        <v>#REF!</v>
      </c>
      <c r="F60" s="100" t="e">
        <f>Ekamut!#REF!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Ekamut!#REF!</f>
        <v>#REF!</v>
      </c>
      <c r="L60" s="59" t="e">
        <f>Ekamut!#REF!</f>
        <v>#REF!</v>
      </c>
      <c r="M60" s="59" t="e">
        <f>Ekamut!#REF!</f>
        <v>#REF!</v>
      </c>
      <c r="N60" s="59" t="e">
        <f>Ekamut!#REF!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Ekamut!#REF!</f>
        <v>#REF!</v>
      </c>
      <c r="D61" s="100" t="e">
        <f>Ekamut!#REF!</f>
        <v>#REF!</v>
      </c>
      <c r="E61" s="100" t="e">
        <f>Ekamut!#REF!</f>
        <v>#REF!</v>
      </c>
      <c r="F61" s="100" t="e">
        <f>Ekamut!#REF!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Ekamut!#REF!</f>
        <v>#REF!</v>
      </c>
      <c r="L61" s="59" t="e">
        <f>Ekamut!#REF!</f>
        <v>#REF!</v>
      </c>
      <c r="M61" s="59" t="e">
        <f>Ekamut!#REF!</f>
        <v>#REF!</v>
      </c>
      <c r="N61" s="59" t="e">
        <f>Ekamut!#REF!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Ekamut!#REF!</f>
        <v>#REF!</v>
      </c>
      <c r="D62" s="100" t="e">
        <f>Ekamut!#REF!</f>
        <v>#REF!</v>
      </c>
      <c r="E62" s="100" t="e">
        <f>Ekamut!#REF!</f>
        <v>#REF!</v>
      </c>
      <c r="F62" s="100" t="e">
        <f>Ekamut!#REF!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Ekamut!#REF!</f>
        <v>#REF!</v>
      </c>
      <c r="L62" s="59" t="e">
        <f>Ekamut!#REF!</f>
        <v>#REF!</v>
      </c>
      <c r="M62" s="59" t="e">
        <f>Ekamut!#REF!</f>
        <v>#REF!</v>
      </c>
      <c r="N62" s="59" t="e">
        <f>Ekamut!#REF!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Ekamut!#REF!</f>
        <v>#REF!</v>
      </c>
      <c r="D63" s="100" t="e">
        <f>Ekamut!#REF!</f>
        <v>#REF!</v>
      </c>
      <c r="E63" s="100" t="e">
        <f>Ekamut!#REF!</f>
        <v>#REF!</v>
      </c>
      <c r="F63" s="100" t="e">
        <f>Ekamut!#REF!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Ekamut!#REF!</f>
        <v>#REF!</v>
      </c>
      <c r="L63" s="59" t="e">
        <f>Ekamut!#REF!</f>
        <v>#REF!</v>
      </c>
      <c r="M63" s="59" t="e">
        <f>Ekamut!#REF!</f>
        <v>#REF!</v>
      </c>
      <c r="N63" s="59" t="e">
        <f>Ekamut!#REF!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Ekamut!#REF!</f>
        <v>#REF!</v>
      </c>
      <c r="D64" s="100" t="e">
        <f>Ekamut!#REF!</f>
        <v>#REF!</v>
      </c>
      <c r="E64" s="100" t="e">
        <f>Ekamut!#REF!</f>
        <v>#REF!</v>
      </c>
      <c r="F64" s="100" t="e">
        <f>Ekamut!#REF!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Ekamut!#REF!</f>
        <v>#REF!</v>
      </c>
      <c r="L64" s="59" t="e">
        <f>Ekamut!#REF!</f>
        <v>#REF!</v>
      </c>
      <c r="M64" s="59" t="e">
        <f>Ekamut!#REF!</f>
        <v>#REF!</v>
      </c>
      <c r="N64" s="59" t="e">
        <f>Ekamut!#REF!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Ekamut!#REF!</f>
        <v>#REF!</v>
      </c>
      <c r="D65" s="100" t="e">
        <f>Ekamut!#REF!</f>
        <v>#REF!</v>
      </c>
      <c r="E65" s="100" t="e">
        <f>Ekamut!#REF!</f>
        <v>#REF!</v>
      </c>
      <c r="F65" s="100" t="e">
        <f>Ekamut!#REF!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Ekamut!#REF!</f>
        <v>#REF!</v>
      </c>
      <c r="L65" s="59" t="e">
        <f>Ekamut!#REF!</f>
        <v>#REF!</v>
      </c>
      <c r="M65" s="59" t="e">
        <f>Ekamut!#REF!</f>
        <v>#REF!</v>
      </c>
      <c r="N65" s="59" t="e">
        <f>Ekamut!#REF!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Ekamut!#REF!</f>
        <v>#REF!</v>
      </c>
      <c r="D66" s="100" t="e">
        <f>Ekamut!#REF!</f>
        <v>#REF!</v>
      </c>
      <c r="E66" s="100" t="e">
        <f>Ekamut!#REF!</f>
        <v>#REF!</v>
      </c>
      <c r="F66" s="100" t="e">
        <f>Ekamut!#REF!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Ekamut!#REF!</f>
        <v>#REF!</v>
      </c>
      <c r="L66" s="59" t="e">
        <f>Ekamut!#REF!</f>
        <v>#REF!</v>
      </c>
      <c r="M66" s="59" t="e">
        <f>Ekamut!#REF!</f>
        <v>#REF!</v>
      </c>
      <c r="N66" s="59" t="e">
        <f>Ekamut!#REF!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Ekamut!#REF!</f>
        <v>#REF!</v>
      </c>
      <c r="D67" s="100" t="e">
        <f>Ekamut!#REF!</f>
        <v>#REF!</v>
      </c>
      <c r="E67" s="100" t="e">
        <f>Ekamut!#REF!</f>
        <v>#REF!</v>
      </c>
      <c r="F67" s="100" t="e">
        <f>Ekamut!#REF!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Ekamut!#REF!</f>
        <v>#REF!</v>
      </c>
      <c r="L67" s="59" t="e">
        <f>Ekamut!#REF!</f>
        <v>#REF!</v>
      </c>
      <c r="M67" s="59" t="e">
        <f>Ekamut!#REF!</f>
        <v>#REF!</v>
      </c>
      <c r="N67" s="59" t="e">
        <f>Ekamut!#REF!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Ekamut!#REF!</f>
        <v>#REF!</v>
      </c>
      <c r="D69" s="100" t="e">
        <f>Ekamut!#REF!</f>
        <v>#REF!</v>
      </c>
      <c r="E69" s="100" t="e">
        <f>Ekamut!#REF!</f>
        <v>#REF!</v>
      </c>
      <c r="F69" s="100" t="e">
        <f>Ekamut!#REF!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Ekamut!#REF!</f>
        <v>#REF!</v>
      </c>
      <c r="L69" s="59" t="e">
        <f>Ekamut!#REF!</f>
        <v>#REF!</v>
      </c>
      <c r="M69" s="59" t="e">
        <f>Ekamut!#REF!</f>
        <v>#REF!</v>
      </c>
      <c r="N69" s="59" t="e">
        <f>Ekamut!#REF!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Ekamut!#REF!</f>
        <v>#REF!</v>
      </c>
      <c r="D70" s="100" t="e">
        <f>Ekamut!#REF!</f>
        <v>#REF!</v>
      </c>
      <c r="E70" s="100" t="e">
        <f>Ekamut!#REF!</f>
        <v>#REF!</v>
      </c>
      <c r="F70" s="100" t="e">
        <f>Ekamut!#REF!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Ekamut!#REF!</f>
        <v>#REF!</v>
      </c>
      <c r="L70" s="59" t="e">
        <f>Ekamut!#REF!</f>
        <v>#REF!</v>
      </c>
      <c r="M70" s="59" t="e">
        <f>Ekamut!#REF!</f>
        <v>#REF!</v>
      </c>
      <c r="N70" s="59" t="e">
        <f>Ekamut!#REF!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Ekamut!#REF!</f>
        <v>#REF!</v>
      </c>
      <c r="D71" s="100" t="e">
        <f>Ekamut!#REF!</f>
        <v>#REF!</v>
      </c>
      <c r="E71" s="100" t="e">
        <f>Ekamut!#REF!</f>
        <v>#REF!</v>
      </c>
      <c r="F71" s="100" t="e">
        <f>Ekamut!#REF!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Ekamut!#REF!</f>
        <v>#REF!</v>
      </c>
      <c r="L71" s="59" t="e">
        <f>Ekamut!#REF!</f>
        <v>#REF!</v>
      </c>
      <c r="M71" s="59" t="e">
        <f>Ekamut!#REF!</f>
        <v>#REF!</v>
      </c>
      <c r="N71" s="59" t="e">
        <f>Ekamut!#REF!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Ekamut!#REF!</f>
        <v>#REF!</v>
      </c>
      <c r="D72" s="100" t="e">
        <f>Ekamut!#REF!</f>
        <v>#REF!</v>
      </c>
      <c r="E72" s="100" t="e">
        <f>Ekamut!#REF!</f>
        <v>#REF!</v>
      </c>
      <c r="F72" s="100" t="e">
        <f>Ekamut!#REF!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Ekamut!#REF!</f>
        <v>#REF!</v>
      </c>
      <c r="L72" s="59" t="e">
        <f>Ekamut!#REF!</f>
        <v>#REF!</v>
      </c>
      <c r="M72" s="59" t="e">
        <f>Ekamut!#REF!</f>
        <v>#REF!</v>
      </c>
      <c r="N72" s="59" t="e">
        <f>Ekamut!#REF!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Ekamut!#REF!</f>
        <v>#REF!</v>
      </c>
      <c r="D73" s="100" t="e">
        <f>Ekamut!#REF!</f>
        <v>#REF!</v>
      </c>
      <c r="E73" s="100" t="e">
        <f>Ekamut!#REF!</f>
        <v>#REF!</v>
      </c>
      <c r="F73" s="100" t="e">
        <f>Ekamut!#REF!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Ekamut!#REF!</f>
        <v>#REF!</v>
      </c>
      <c r="L73" s="59" t="e">
        <f>Ekamut!#REF!</f>
        <v>#REF!</v>
      </c>
      <c r="M73" s="59" t="e">
        <f>Ekamut!#REF!</f>
        <v>#REF!</v>
      </c>
      <c r="N73" s="59" t="e">
        <f>Ekamut!#REF!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Ekamut!#REF!</f>
        <v>#REF!</v>
      </c>
      <c r="D74" s="100" t="e">
        <f>Ekamut!#REF!</f>
        <v>#REF!</v>
      </c>
      <c r="E74" s="100" t="e">
        <f>Ekamut!#REF!</f>
        <v>#REF!</v>
      </c>
      <c r="F74" s="100" t="e">
        <f>Ekamut!#REF!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Ekamut!#REF!</f>
        <v>#REF!</v>
      </c>
      <c r="L74" s="59" t="e">
        <f>Ekamut!#REF!</f>
        <v>#REF!</v>
      </c>
      <c r="M74" s="59" t="e">
        <f>Ekamut!#REF!</f>
        <v>#REF!</v>
      </c>
      <c r="N74" s="59" t="e">
        <f>Ekamut!#REF!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Ekamut!#REF!</f>
        <v>#REF!</v>
      </c>
      <c r="D75" s="100" t="e">
        <f>Ekamut!#REF!</f>
        <v>#REF!</v>
      </c>
      <c r="E75" s="100" t="e">
        <f>Ekamut!#REF!</f>
        <v>#REF!</v>
      </c>
      <c r="F75" s="100" t="e">
        <f>Ekamut!#REF!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Ekamut!#REF!</f>
        <v>#REF!</v>
      </c>
      <c r="L75" s="59" t="e">
        <f>Ekamut!#REF!</f>
        <v>#REF!</v>
      </c>
      <c r="M75" s="59" t="e">
        <f>Ekamut!#REF!</f>
        <v>#REF!</v>
      </c>
      <c r="N75" s="59" t="e">
        <f>Ekamut!#REF!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Ekamut!#REF!</f>
        <v>#REF!</v>
      </c>
      <c r="D76" s="100" t="e">
        <f>Ekamut!#REF!</f>
        <v>#REF!</v>
      </c>
      <c r="E76" s="100" t="e">
        <f>Ekamut!#REF!</f>
        <v>#REF!</v>
      </c>
      <c r="F76" s="100" t="e">
        <f>Ekamut!#REF!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Ekamut!#REF!</f>
        <v>#REF!</v>
      </c>
      <c r="L76" s="59" t="e">
        <f>Ekamut!#REF!</f>
        <v>#REF!</v>
      </c>
      <c r="M76" s="59" t="e">
        <f>Ekamut!#REF!</f>
        <v>#REF!</v>
      </c>
      <c r="N76" s="59" t="e">
        <f>Ekamut!#REF!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Ekamut!#REF!</f>
        <v>#REF!</v>
      </c>
      <c r="D77" s="100" t="e">
        <f>Ekamut!#REF!</f>
        <v>#REF!</v>
      </c>
      <c r="E77" s="100" t="e">
        <f>Ekamut!#REF!</f>
        <v>#REF!</v>
      </c>
      <c r="F77" s="100" t="e">
        <f>Ekamut!#REF!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Ekamut!#REF!</f>
        <v>#REF!</v>
      </c>
      <c r="L77" s="59" t="e">
        <f>Ekamut!#REF!</f>
        <v>#REF!</v>
      </c>
      <c r="M77" s="59" t="e">
        <f>Ekamut!#REF!</f>
        <v>#REF!</v>
      </c>
      <c r="N77" s="59" t="e">
        <f>Ekamut!#REF!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Ekamut!#REF!</f>
        <v>#REF!</v>
      </c>
      <c r="D78" s="100" t="e">
        <f>Ekamut!#REF!</f>
        <v>#REF!</v>
      </c>
      <c r="E78" s="100" t="e">
        <f>Ekamut!#REF!</f>
        <v>#REF!</v>
      </c>
      <c r="F78" s="100" t="e">
        <f>Ekamut!#REF!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Ekamut!#REF!</f>
        <v>#REF!</v>
      </c>
      <c r="L78" s="59" t="e">
        <f>Ekamut!#REF!</f>
        <v>#REF!</v>
      </c>
      <c r="M78" s="59" t="e">
        <f>Ekamut!#REF!</f>
        <v>#REF!</v>
      </c>
      <c r="N78" s="59" t="e">
        <f>Ekamut!#REF!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Ekamut!#REF!</f>
        <v>#REF!</v>
      </c>
      <c r="D79" s="100" t="e">
        <f>Ekamut!#REF!</f>
        <v>#REF!</v>
      </c>
      <c r="E79" s="100" t="e">
        <f>Ekamut!#REF!</f>
        <v>#REF!</v>
      </c>
      <c r="F79" s="100" t="e">
        <f>Ekamut!#REF!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Ekamut!#REF!</f>
        <v>#REF!</v>
      </c>
      <c r="L79" s="59" t="e">
        <f>Ekamut!#REF!</f>
        <v>#REF!</v>
      </c>
      <c r="M79" s="59" t="e">
        <f>Ekamut!#REF!</f>
        <v>#REF!</v>
      </c>
      <c r="N79" s="59" t="e">
        <f>Ekamut!#REF!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Ekamut!#REF!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Ekamut!#REF!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 ht="15.75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 ht="15.75">
      <c r="B82" s="93"/>
      <c r="H82" s="68"/>
      <c r="I82" s="68"/>
      <c r="P82" s="68"/>
      <c r="Q82" s="68"/>
    </row>
    <row r="83" spans="1:18" ht="15.75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260" t="s">
        <v>149</v>
      </c>
      <c r="B1" s="260"/>
      <c r="C1" s="260"/>
      <c r="D1" s="260"/>
    </row>
    <row r="2" spans="1:4" s="9" customFormat="1" ht="13.15" customHeight="1">
      <c r="A2" s="264" t="s">
        <v>6</v>
      </c>
      <c r="B2" s="261" t="s">
        <v>10</v>
      </c>
      <c r="C2" s="261" t="s">
        <v>147</v>
      </c>
      <c r="D2" s="261" t="s">
        <v>148</v>
      </c>
    </row>
    <row r="3" spans="1:4" s="9" customFormat="1" ht="13.15" customHeight="1">
      <c r="A3" s="265"/>
      <c r="B3" s="262"/>
      <c r="C3" s="262"/>
      <c r="D3" s="262"/>
    </row>
    <row r="4" spans="1:4" s="9" customFormat="1" ht="13.15" customHeight="1">
      <c r="A4" s="265"/>
      <c r="B4" s="262"/>
      <c r="C4" s="262"/>
      <c r="D4" s="262"/>
    </row>
    <row r="5" spans="1:4" s="10" customFormat="1" ht="13.15" customHeight="1">
      <c r="A5" s="265"/>
      <c r="B5" s="262"/>
      <c r="C5" s="262"/>
      <c r="D5" s="262"/>
    </row>
    <row r="6" spans="1:4" s="27" customFormat="1" ht="28.15" customHeight="1">
      <c r="A6" s="266"/>
      <c r="B6" s="263"/>
      <c r="C6" s="263"/>
      <c r="D6" s="263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267" t="s">
        <v>44</v>
      </c>
      <c r="B80" s="268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1:D1"/>
    <mergeCell ref="D2:D6"/>
    <mergeCell ref="A2:A6"/>
    <mergeCell ref="B2:B6"/>
    <mergeCell ref="C2:C6"/>
    <mergeCell ref="A80:B80"/>
  </mergeCells>
  <pageMargins left="0.25" right="0.22" top="0.32" bottom="0.22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271" t="s">
        <v>230</v>
      </c>
      <c r="B1" s="271"/>
      <c r="C1" s="271"/>
      <c r="D1" s="271"/>
      <c r="E1" s="271"/>
      <c r="F1" s="271"/>
      <c r="G1" s="271"/>
    </row>
    <row r="2" spans="1:7" ht="34.5" customHeight="1">
      <c r="A2" s="272"/>
      <c r="B2" s="272"/>
      <c r="C2" s="272"/>
      <c r="D2" s="272"/>
      <c r="E2" s="272"/>
      <c r="F2" s="272"/>
      <c r="G2" s="272"/>
    </row>
    <row r="3" spans="1:7" ht="105.6" customHeight="1">
      <c r="A3" s="269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270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273" t="s">
        <v>11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274" t="s">
        <v>143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R2" s="5"/>
      <c r="S2" s="5"/>
      <c r="U2" s="275"/>
      <c r="V2" s="275"/>
      <c r="W2" s="275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274" t="s">
        <v>12</v>
      </c>
      <c r="N3" s="274"/>
      <c r="O3" s="274"/>
      <c r="P3" s="274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276" t="s">
        <v>6</v>
      </c>
      <c r="B4" s="276" t="s">
        <v>10</v>
      </c>
      <c r="C4" s="279" t="s">
        <v>4</v>
      </c>
      <c r="D4" s="87"/>
      <c r="E4" s="279" t="s">
        <v>5</v>
      </c>
      <c r="F4" s="282" t="s">
        <v>13</v>
      </c>
      <c r="G4" s="283"/>
      <c r="H4" s="283"/>
      <c r="I4" s="283"/>
      <c r="J4" s="284"/>
      <c r="K4" s="291" t="s">
        <v>45</v>
      </c>
      <c r="L4" s="292"/>
      <c r="M4" s="292"/>
      <c r="N4" s="292"/>
      <c r="O4" s="293"/>
      <c r="P4" s="300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2"/>
      <c r="DG4" s="303" t="s">
        <v>14</v>
      </c>
      <c r="DH4" s="304" t="s">
        <v>15</v>
      </c>
      <c r="DI4" s="305"/>
      <c r="DJ4" s="306"/>
      <c r="DK4" s="313" t="s">
        <v>3</v>
      </c>
      <c r="DL4" s="313"/>
      <c r="DM4" s="313"/>
      <c r="DN4" s="313"/>
      <c r="DO4" s="313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3"/>
      <c r="EA4" s="313"/>
      <c r="EB4" s="313"/>
      <c r="EC4" s="314" t="s">
        <v>16</v>
      </c>
      <c r="ED4" s="317" t="s">
        <v>17</v>
      </c>
      <c r="EE4" s="318"/>
      <c r="EF4" s="319"/>
    </row>
    <row r="5" spans="1:136" s="9" customFormat="1" ht="15" customHeight="1">
      <c r="A5" s="277"/>
      <c r="B5" s="277"/>
      <c r="C5" s="280"/>
      <c r="D5" s="88"/>
      <c r="E5" s="280"/>
      <c r="F5" s="285"/>
      <c r="G5" s="286"/>
      <c r="H5" s="286"/>
      <c r="I5" s="286"/>
      <c r="J5" s="287"/>
      <c r="K5" s="294"/>
      <c r="L5" s="295"/>
      <c r="M5" s="295"/>
      <c r="N5" s="295"/>
      <c r="O5" s="296"/>
      <c r="P5" s="326" t="s">
        <v>7</v>
      </c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8"/>
      <c r="AW5" s="329" t="s">
        <v>2</v>
      </c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29"/>
      <c r="BL5" s="330" t="s">
        <v>8</v>
      </c>
      <c r="BM5" s="331"/>
      <c r="BN5" s="331"/>
      <c r="BO5" s="334" t="s">
        <v>18</v>
      </c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6"/>
      <c r="CF5" s="337" t="s">
        <v>0</v>
      </c>
      <c r="CG5" s="338"/>
      <c r="CH5" s="338"/>
      <c r="CI5" s="338"/>
      <c r="CJ5" s="338"/>
      <c r="CK5" s="338"/>
      <c r="CL5" s="338"/>
      <c r="CM5" s="338"/>
      <c r="CN5" s="339"/>
      <c r="CO5" s="334" t="s">
        <v>1</v>
      </c>
      <c r="CP5" s="335"/>
      <c r="CQ5" s="335"/>
      <c r="CR5" s="335"/>
      <c r="CS5" s="335"/>
      <c r="CT5" s="335"/>
      <c r="CU5" s="335"/>
      <c r="CV5" s="335"/>
      <c r="CW5" s="335"/>
      <c r="CX5" s="329" t="s">
        <v>19</v>
      </c>
      <c r="CY5" s="329"/>
      <c r="CZ5" s="329"/>
      <c r="DA5" s="330" t="s">
        <v>20</v>
      </c>
      <c r="DB5" s="331"/>
      <c r="DC5" s="340"/>
      <c r="DD5" s="330" t="s">
        <v>21</v>
      </c>
      <c r="DE5" s="331"/>
      <c r="DF5" s="340"/>
      <c r="DG5" s="303"/>
      <c r="DH5" s="307"/>
      <c r="DI5" s="308"/>
      <c r="DJ5" s="309"/>
      <c r="DK5" s="342"/>
      <c r="DL5" s="342"/>
      <c r="DM5" s="343"/>
      <c r="DN5" s="343"/>
      <c r="DO5" s="343"/>
      <c r="DP5" s="343"/>
      <c r="DQ5" s="330" t="s">
        <v>22</v>
      </c>
      <c r="DR5" s="331"/>
      <c r="DS5" s="340"/>
      <c r="DT5" s="347"/>
      <c r="DU5" s="348"/>
      <c r="DV5" s="348"/>
      <c r="DW5" s="348"/>
      <c r="DX5" s="348"/>
      <c r="DY5" s="348"/>
      <c r="DZ5" s="348"/>
      <c r="EA5" s="348"/>
      <c r="EB5" s="348"/>
      <c r="EC5" s="315"/>
      <c r="ED5" s="320"/>
      <c r="EE5" s="321"/>
      <c r="EF5" s="322"/>
    </row>
    <row r="6" spans="1:136" s="9" customFormat="1" ht="119.25" customHeight="1">
      <c r="A6" s="277"/>
      <c r="B6" s="277"/>
      <c r="C6" s="280"/>
      <c r="D6" s="88"/>
      <c r="E6" s="280"/>
      <c r="F6" s="288"/>
      <c r="G6" s="289"/>
      <c r="H6" s="289"/>
      <c r="I6" s="289"/>
      <c r="J6" s="290"/>
      <c r="K6" s="297"/>
      <c r="L6" s="298"/>
      <c r="M6" s="298"/>
      <c r="N6" s="298"/>
      <c r="O6" s="299"/>
      <c r="P6" s="349" t="s">
        <v>23</v>
      </c>
      <c r="Q6" s="350"/>
      <c r="R6" s="350"/>
      <c r="S6" s="350"/>
      <c r="T6" s="351"/>
      <c r="U6" s="352" t="s">
        <v>24</v>
      </c>
      <c r="V6" s="353"/>
      <c r="W6" s="353"/>
      <c r="X6" s="353"/>
      <c r="Y6" s="354"/>
      <c r="Z6" s="352" t="s">
        <v>25</v>
      </c>
      <c r="AA6" s="353"/>
      <c r="AB6" s="353"/>
      <c r="AC6" s="353"/>
      <c r="AD6" s="354"/>
      <c r="AE6" s="352" t="s">
        <v>26</v>
      </c>
      <c r="AF6" s="353"/>
      <c r="AG6" s="353"/>
      <c r="AH6" s="353"/>
      <c r="AI6" s="354"/>
      <c r="AJ6" s="352" t="s">
        <v>27</v>
      </c>
      <c r="AK6" s="353"/>
      <c r="AL6" s="353"/>
      <c r="AM6" s="353"/>
      <c r="AN6" s="354"/>
      <c r="AO6" s="352" t="s">
        <v>28</v>
      </c>
      <c r="AP6" s="353"/>
      <c r="AQ6" s="353"/>
      <c r="AR6" s="353"/>
      <c r="AS6" s="354"/>
      <c r="AT6" s="355" t="s">
        <v>29</v>
      </c>
      <c r="AU6" s="355"/>
      <c r="AV6" s="355"/>
      <c r="AW6" s="356" t="s">
        <v>30</v>
      </c>
      <c r="AX6" s="357"/>
      <c r="AY6" s="357"/>
      <c r="AZ6" s="356" t="s">
        <v>31</v>
      </c>
      <c r="BA6" s="357"/>
      <c r="BB6" s="358"/>
      <c r="BC6" s="359" t="s">
        <v>32</v>
      </c>
      <c r="BD6" s="360"/>
      <c r="BE6" s="361"/>
      <c r="BF6" s="359" t="s">
        <v>33</v>
      </c>
      <c r="BG6" s="360"/>
      <c r="BH6" s="360"/>
      <c r="BI6" s="362" t="s">
        <v>34</v>
      </c>
      <c r="BJ6" s="363"/>
      <c r="BK6" s="363"/>
      <c r="BL6" s="332"/>
      <c r="BM6" s="333"/>
      <c r="BN6" s="333"/>
      <c r="BO6" s="364" t="s">
        <v>35</v>
      </c>
      <c r="BP6" s="365"/>
      <c r="BQ6" s="365"/>
      <c r="BR6" s="365"/>
      <c r="BS6" s="366"/>
      <c r="BT6" s="346" t="s">
        <v>36</v>
      </c>
      <c r="BU6" s="346"/>
      <c r="BV6" s="346"/>
      <c r="BW6" s="346" t="s">
        <v>37</v>
      </c>
      <c r="BX6" s="346"/>
      <c r="BY6" s="346"/>
      <c r="BZ6" s="346" t="s">
        <v>38</v>
      </c>
      <c r="CA6" s="346"/>
      <c r="CB6" s="346"/>
      <c r="CC6" s="346" t="s">
        <v>39</v>
      </c>
      <c r="CD6" s="346"/>
      <c r="CE6" s="346"/>
      <c r="CF6" s="346" t="s">
        <v>46</v>
      </c>
      <c r="CG6" s="346"/>
      <c r="CH6" s="346"/>
      <c r="CI6" s="337" t="s">
        <v>47</v>
      </c>
      <c r="CJ6" s="338"/>
      <c r="CK6" s="338"/>
      <c r="CL6" s="346" t="s">
        <v>40</v>
      </c>
      <c r="CM6" s="346"/>
      <c r="CN6" s="346"/>
      <c r="CO6" s="344" t="s">
        <v>41</v>
      </c>
      <c r="CP6" s="345"/>
      <c r="CQ6" s="338"/>
      <c r="CR6" s="346" t="s">
        <v>42</v>
      </c>
      <c r="CS6" s="346"/>
      <c r="CT6" s="346"/>
      <c r="CU6" s="337" t="s">
        <v>48</v>
      </c>
      <c r="CV6" s="338"/>
      <c r="CW6" s="338"/>
      <c r="CX6" s="329"/>
      <c r="CY6" s="329"/>
      <c r="CZ6" s="329"/>
      <c r="DA6" s="332"/>
      <c r="DB6" s="333"/>
      <c r="DC6" s="341"/>
      <c r="DD6" s="332"/>
      <c r="DE6" s="333"/>
      <c r="DF6" s="341"/>
      <c r="DG6" s="303"/>
      <c r="DH6" s="310"/>
      <c r="DI6" s="311"/>
      <c r="DJ6" s="312"/>
      <c r="DK6" s="330" t="s">
        <v>49</v>
      </c>
      <c r="DL6" s="331"/>
      <c r="DM6" s="340"/>
      <c r="DN6" s="330" t="s">
        <v>50</v>
      </c>
      <c r="DO6" s="331"/>
      <c r="DP6" s="340"/>
      <c r="DQ6" s="332"/>
      <c r="DR6" s="333"/>
      <c r="DS6" s="341"/>
      <c r="DT6" s="330" t="s">
        <v>51</v>
      </c>
      <c r="DU6" s="331"/>
      <c r="DV6" s="340"/>
      <c r="DW6" s="330" t="s">
        <v>52</v>
      </c>
      <c r="DX6" s="331"/>
      <c r="DY6" s="340"/>
      <c r="DZ6" s="367" t="s">
        <v>53</v>
      </c>
      <c r="EA6" s="368"/>
      <c r="EB6" s="368"/>
      <c r="EC6" s="316"/>
      <c r="ED6" s="323"/>
      <c r="EE6" s="324"/>
      <c r="EF6" s="325"/>
    </row>
    <row r="7" spans="1:136" s="10" customFormat="1" ht="36" customHeight="1">
      <c r="A7" s="277"/>
      <c r="B7" s="277"/>
      <c r="C7" s="280"/>
      <c r="D7" s="88"/>
      <c r="E7" s="280"/>
      <c r="F7" s="369" t="s">
        <v>43</v>
      </c>
      <c r="G7" s="371" t="s">
        <v>55</v>
      </c>
      <c r="H7" s="372"/>
      <c r="I7" s="372"/>
      <c r="J7" s="373"/>
      <c r="K7" s="369" t="s">
        <v>43</v>
      </c>
      <c r="L7" s="371" t="s">
        <v>55</v>
      </c>
      <c r="M7" s="372"/>
      <c r="N7" s="372"/>
      <c r="O7" s="373"/>
      <c r="P7" s="369" t="s">
        <v>43</v>
      </c>
      <c r="Q7" s="371" t="s">
        <v>55</v>
      </c>
      <c r="R7" s="372"/>
      <c r="S7" s="372"/>
      <c r="T7" s="373"/>
      <c r="U7" s="369" t="s">
        <v>43</v>
      </c>
      <c r="V7" s="371" t="s">
        <v>55</v>
      </c>
      <c r="W7" s="372"/>
      <c r="X7" s="372"/>
      <c r="Y7" s="373"/>
      <c r="Z7" s="369" t="s">
        <v>43</v>
      </c>
      <c r="AA7" s="371" t="s">
        <v>55</v>
      </c>
      <c r="AB7" s="372"/>
      <c r="AC7" s="372"/>
      <c r="AD7" s="373"/>
      <c r="AE7" s="369" t="s">
        <v>43</v>
      </c>
      <c r="AF7" s="371" t="s">
        <v>55</v>
      </c>
      <c r="AG7" s="372"/>
      <c r="AH7" s="372"/>
      <c r="AI7" s="373"/>
      <c r="AJ7" s="369" t="s">
        <v>43</v>
      </c>
      <c r="AK7" s="371" t="s">
        <v>55</v>
      </c>
      <c r="AL7" s="372"/>
      <c r="AM7" s="372"/>
      <c r="AN7" s="373"/>
      <c r="AO7" s="369" t="s">
        <v>43</v>
      </c>
      <c r="AP7" s="371" t="s">
        <v>55</v>
      </c>
      <c r="AQ7" s="372"/>
      <c r="AR7" s="372"/>
      <c r="AS7" s="373"/>
      <c r="AT7" s="369" t="s">
        <v>43</v>
      </c>
      <c r="AU7" s="374" t="s">
        <v>55</v>
      </c>
      <c r="AV7" s="375"/>
      <c r="AW7" s="369" t="s">
        <v>43</v>
      </c>
      <c r="AX7" s="374" t="s">
        <v>55</v>
      </c>
      <c r="AY7" s="375"/>
      <c r="AZ7" s="369" t="s">
        <v>43</v>
      </c>
      <c r="BA7" s="374" t="s">
        <v>55</v>
      </c>
      <c r="BB7" s="375"/>
      <c r="BC7" s="369" t="s">
        <v>43</v>
      </c>
      <c r="BD7" s="374" t="s">
        <v>55</v>
      </c>
      <c r="BE7" s="375"/>
      <c r="BF7" s="369" t="s">
        <v>43</v>
      </c>
      <c r="BG7" s="374" t="s">
        <v>55</v>
      </c>
      <c r="BH7" s="375"/>
      <c r="BI7" s="369" t="s">
        <v>43</v>
      </c>
      <c r="BJ7" s="374" t="s">
        <v>55</v>
      </c>
      <c r="BK7" s="375"/>
      <c r="BL7" s="369" t="s">
        <v>43</v>
      </c>
      <c r="BM7" s="374" t="s">
        <v>55</v>
      </c>
      <c r="BN7" s="375"/>
      <c r="BO7" s="369" t="s">
        <v>43</v>
      </c>
      <c r="BP7" s="374" t="s">
        <v>55</v>
      </c>
      <c r="BQ7" s="376"/>
      <c r="BR7" s="376"/>
      <c r="BS7" s="375"/>
      <c r="BT7" s="369" t="s">
        <v>43</v>
      </c>
      <c r="BU7" s="374" t="s">
        <v>55</v>
      </c>
      <c r="BV7" s="375"/>
      <c r="BW7" s="369" t="s">
        <v>43</v>
      </c>
      <c r="BX7" s="374" t="s">
        <v>55</v>
      </c>
      <c r="BY7" s="375"/>
      <c r="BZ7" s="369" t="s">
        <v>43</v>
      </c>
      <c r="CA7" s="374" t="s">
        <v>55</v>
      </c>
      <c r="CB7" s="375"/>
      <c r="CC7" s="369" t="s">
        <v>43</v>
      </c>
      <c r="CD7" s="374" t="s">
        <v>55</v>
      </c>
      <c r="CE7" s="375"/>
      <c r="CF7" s="369" t="s">
        <v>43</v>
      </c>
      <c r="CG7" s="374" t="s">
        <v>55</v>
      </c>
      <c r="CH7" s="375"/>
      <c r="CI7" s="369" t="s">
        <v>43</v>
      </c>
      <c r="CJ7" s="374" t="s">
        <v>55</v>
      </c>
      <c r="CK7" s="375"/>
      <c r="CL7" s="369" t="s">
        <v>43</v>
      </c>
      <c r="CM7" s="374" t="s">
        <v>55</v>
      </c>
      <c r="CN7" s="375"/>
      <c r="CO7" s="369" t="s">
        <v>43</v>
      </c>
      <c r="CP7" s="374" t="s">
        <v>55</v>
      </c>
      <c r="CQ7" s="375"/>
      <c r="CR7" s="369" t="s">
        <v>43</v>
      </c>
      <c r="CS7" s="374" t="s">
        <v>55</v>
      </c>
      <c r="CT7" s="375"/>
      <c r="CU7" s="369" t="s">
        <v>43</v>
      </c>
      <c r="CV7" s="374" t="s">
        <v>55</v>
      </c>
      <c r="CW7" s="375"/>
      <c r="CX7" s="369" t="s">
        <v>43</v>
      </c>
      <c r="CY7" s="374" t="s">
        <v>55</v>
      </c>
      <c r="CZ7" s="375"/>
      <c r="DA7" s="369" t="s">
        <v>43</v>
      </c>
      <c r="DB7" s="374" t="s">
        <v>55</v>
      </c>
      <c r="DC7" s="375"/>
      <c r="DD7" s="369" t="s">
        <v>43</v>
      </c>
      <c r="DE7" s="374" t="s">
        <v>55</v>
      </c>
      <c r="DF7" s="375"/>
      <c r="DG7" s="377" t="s">
        <v>9</v>
      </c>
      <c r="DH7" s="369" t="s">
        <v>43</v>
      </c>
      <c r="DI7" s="374" t="s">
        <v>55</v>
      </c>
      <c r="DJ7" s="375"/>
      <c r="DK7" s="369" t="s">
        <v>43</v>
      </c>
      <c r="DL7" s="374" t="s">
        <v>55</v>
      </c>
      <c r="DM7" s="375"/>
      <c r="DN7" s="369" t="s">
        <v>43</v>
      </c>
      <c r="DO7" s="374" t="s">
        <v>55</v>
      </c>
      <c r="DP7" s="375"/>
      <c r="DQ7" s="369" t="s">
        <v>43</v>
      </c>
      <c r="DR7" s="374" t="s">
        <v>55</v>
      </c>
      <c r="DS7" s="375"/>
      <c r="DT7" s="369" t="s">
        <v>43</v>
      </c>
      <c r="DU7" s="374" t="s">
        <v>55</v>
      </c>
      <c r="DV7" s="375"/>
      <c r="DW7" s="369" t="s">
        <v>43</v>
      </c>
      <c r="DX7" s="374" t="s">
        <v>55</v>
      </c>
      <c r="DY7" s="375"/>
      <c r="DZ7" s="369" t="s">
        <v>43</v>
      </c>
      <c r="EA7" s="371" t="s">
        <v>55</v>
      </c>
      <c r="EB7" s="373"/>
      <c r="EC7" s="314" t="s">
        <v>9</v>
      </c>
      <c r="ED7" s="369" t="s">
        <v>43</v>
      </c>
      <c r="EE7" s="374" t="s">
        <v>55</v>
      </c>
      <c r="EF7" s="375"/>
    </row>
    <row r="8" spans="1:136" s="27" customFormat="1" ht="101.25" customHeight="1">
      <c r="A8" s="278"/>
      <c r="B8" s="278"/>
      <c r="C8" s="281"/>
      <c r="D8" s="89"/>
      <c r="E8" s="281"/>
      <c r="F8" s="370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370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370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370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370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370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370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370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370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370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370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370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370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370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370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370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370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370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370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370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370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370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370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370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370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370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370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370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370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377"/>
      <c r="DH8" s="370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370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370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370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370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370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370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316"/>
      <c r="ED8" s="370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  <mergeCell ref="AE7:AE8"/>
    <mergeCell ref="AF7:AI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P6:T6"/>
    <mergeCell ref="U6:Y6"/>
    <mergeCell ref="Z6:AD6"/>
    <mergeCell ref="AE6:AI6"/>
    <mergeCell ref="AJ6:AN6"/>
    <mergeCell ref="AO6:AS6"/>
    <mergeCell ref="AT6:AV6"/>
    <mergeCell ref="AW6:AY6"/>
    <mergeCell ref="CF5:CN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4:DF4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273" t="s">
        <v>11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274" t="s">
        <v>143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Q2" s="5"/>
      <c r="R2" s="5"/>
      <c r="T2" s="275"/>
      <c r="U2" s="275"/>
      <c r="V2" s="275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274" t="s">
        <v>12</v>
      </c>
      <c r="M3" s="274"/>
      <c r="N3" s="274"/>
      <c r="O3" s="2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276" t="s">
        <v>6</v>
      </c>
      <c r="B4" s="251" t="s">
        <v>10</v>
      </c>
      <c r="C4" s="279" t="s">
        <v>4</v>
      </c>
      <c r="D4" s="279" t="s">
        <v>5</v>
      </c>
      <c r="E4" s="282" t="s">
        <v>13</v>
      </c>
      <c r="F4" s="283"/>
      <c r="G4" s="283"/>
      <c r="H4" s="283"/>
      <c r="I4" s="284"/>
      <c r="J4" s="291" t="s">
        <v>45</v>
      </c>
      <c r="K4" s="292"/>
      <c r="L4" s="292"/>
      <c r="M4" s="292"/>
      <c r="N4" s="293"/>
      <c r="O4" s="300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2"/>
      <c r="DF4" s="303" t="s">
        <v>14</v>
      </c>
      <c r="DG4" s="304" t="s">
        <v>231</v>
      </c>
      <c r="DH4" s="313" t="s">
        <v>3</v>
      </c>
      <c r="DI4" s="313"/>
      <c r="DJ4" s="313"/>
      <c r="DK4" s="313"/>
      <c r="DL4" s="313"/>
      <c r="DM4" s="313"/>
      <c r="DN4" s="313"/>
      <c r="DO4" s="313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4" t="s">
        <v>16</v>
      </c>
      <c r="EA4" s="380" t="s">
        <v>232</v>
      </c>
    </row>
    <row r="5" spans="1:131" s="9" customFormat="1" ht="15" customHeight="1">
      <c r="A5" s="277"/>
      <c r="B5" s="252"/>
      <c r="C5" s="280"/>
      <c r="D5" s="280"/>
      <c r="E5" s="285"/>
      <c r="F5" s="286"/>
      <c r="G5" s="286"/>
      <c r="H5" s="286"/>
      <c r="I5" s="287"/>
      <c r="J5" s="294"/>
      <c r="K5" s="295"/>
      <c r="L5" s="295"/>
      <c r="M5" s="295"/>
      <c r="N5" s="296"/>
      <c r="O5" s="326" t="s">
        <v>7</v>
      </c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8"/>
      <c r="AV5" s="329" t="s">
        <v>2</v>
      </c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30" t="s">
        <v>8</v>
      </c>
      <c r="BL5" s="331"/>
      <c r="BM5" s="331"/>
      <c r="BN5" s="334" t="s">
        <v>18</v>
      </c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6"/>
      <c r="CE5" s="337" t="s">
        <v>0</v>
      </c>
      <c r="CF5" s="338"/>
      <c r="CG5" s="338"/>
      <c r="CH5" s="338"/>
      <c r="CI5" s="338"/>
      <c r="CJ5" s="338"/>
      <c r="CK5" s="338"/>
      <c r="CL5" s="338"/>
      <c r="CM5" s="339"/>
      <c r="CN5" s="334" t="s">
        <v>1</v>
      </c>
      <c r="CO5" s="335"/>
      <c r="CP5" s="335"/>
      <c r="CQ5" s="335"/>
      <c r="CR5" s="335"/>
      <c r="CS5" s="335"/>
      <c r="CT5" s="335"/>
      <c r="CU5" s="335"/>
      <c r="CV5" s="335"/>
      <c r="CW5" s="329" t="s">
        <v>19</v>
      </c>
      <c r="CX5" s="329"/>
      <c r="CY5" s="329"/>
      <c r="CZ5" s="330" t="s">
        <v>20</v>
      </c>
      <c r="DA5" s="331"/>
      <c r="DB5" s="340"/>
      <c r="DC5" s="330" t="s">
        <v>21</v>
      </c>
      <c r="DD5" s="331"/>
      <c r="DE5" s="340"/>
      <c r="DF5" s="303"/>
      <c r="DG5" s="307"/>
      <c r="DH5" s="342"/>
      <c r="DI5" s="342"/>
      <c r="DJ5" s="343"/>
      <c r="DK5" s="343"/>
      <c r="DL5" s="343"/>
      <c r="DM5" s="343"/>
      <c r="DN5" s="330" t="s">
        <v>22</v>
      </c>
      <c r="DO5" s="331"/>
      <c r="DP5" s="340"/>
      <c r="DQ5" s="347"/>
      <c r="DR5" s="348"/>
      <c r="DS5" s="348"/>
      <c r="DT5" s="348"/>
      <c r="DU5" s="348"/>
      <c r="DV5" s="348"/>
      <c r="DW5" s="348"/>
      <c r="DX5" s="348"/>
      <c r="DY5" s="348"/>
      <c r="DZ5" s="315"/>
      <c r="EA5" s="380"/>
    </row>
    <row r="6" spans="1:131" s="9" customFormat="1" ht="119.25" customHeight="1">
      <c r="A6" s="277"/>
      <c r="B6" s="252"/>
      <c r="C6" s="280"/>
      <c r="D6" s="280"/>
      <c r="E6" s="288"/>
      <c r="F6" s="289"/>
      <c r="G6" s="289"/>
      <c r="H6" s="289"/>
      <c r="I6" s="290"/>
      <c r="J6" s="297"/>
      <c r="K6" s="298"/>
      <c r="L6" s="298"/>
      <c r="M6" s="298"/>
      <c r="N6" s="299"/>
      <c r="O6" s="349" t="s">
        <v>23</v>
      </c>
      <c r="P6" s="350"/>
      <c r="Q6" s="350"/>
      <c r="R6" s="350"/>
      <c r="S6" s="351"/>
      <c r="T6" s="352" t="s">
        <v>24</v>
      </c>
      <c r="U6" s="353"/>
      <c r="V6" s="353"/>
      <c r="W6" s="353"/>
      <c r="X6" s="354"/>
      <c r="Y6" s="352" t="s">
        <v>25</v>
      </c>
      <c r="Z6" s="353"/>
      <c r="AA6" s="353"/>
      <c r="AB6" s="353"/>
      <c r="AC6" s="354"/>
      <c r="AD6" s="352" t="s">
        <v>26</v>
      </c>
      <c r="AE6" s="353"/>
      <c r="AF6" s="353"/>
      <c r="AG6" s="353"/>
      <c r="AH6" s="354"/>
      <c r="AI6" s="352" t="s">
        <v>27</v>
      </c>
      <c r="AJ6" s="353"/>
      <c r="AK6" s="353"/>
      <c r="AL6" s="353"/>
      <c r="AM6" s="354"/>
      <c r="AN6" s="352" t="s">
        <v>28</v>
      </c>
      <c r="AO6" s="353"/>
      <c r="AP6" s="353"/>
      <c r="AQ6" s="353"/>
      <c r="AR6" s="354"/>
      <c r="AS6" s="355" t="s">
        <v>29</v>
      </c>
      <c r="AT6" s="355"/>
      <c r="AU6" s="355"/>
      <c r="AV6" s="356" t="s">
        <v>30</v>
      </c>
      <c r="AW6" s="357"/>
      <c r="AX6" s="357"/>
      <c r="AY6" s="356" t="s">
        <v>31</v>
      </c>
      <c r="AZ6" s="357"/>
      <c r="BA6" s="358"/>
      <c r="BB6" s="359" t="s">
        <v>32</v>
      </c>
      <c r="BC6" s="360"/>
      <c r="BD6" s="361"/>
      <c r="BE6" s="359" t="s">
        <v>33</v>
      </c>
      <c r="BF6" s="360"/>
      <c r="BG6" s="360"/>
      <c r="BH6" s="362" t="s">
        <v>34</v>
      </c>
      <c r="BI6" s="363"/>
      <c r="BJ6" s="363"/>
      <c r="BK6" s="332"/>
      <c r="BL6" s="333"/>
      <c r="BM6" s="333"/>
      <c r="BN6" s="364" t="s">
        <v>35</v>
      </c>
      <c r="BO6" s="365"/>
      <c r="BP6" s="365"/>
      <c r="BQ6" s="365"/>
      <c r="BR6" s="366"/>
      <c r="BS6" s="346" t="s">
        <v>36</v>
      </c>
      <c r="BT6" s="346"/>
      <c r="BU6" s="346"/>
      <c r="BV6" s="346" t="s">
        <v>37</v>
      </c>
      <c r="BW6" s="346"/>
      <c r="BX6" s="346"/>
      <c r="BY6" s="346" t="s">
        <v>38</v>
      </c>
      <c r="BZ6" s="346"/>
      <c r="CA6" s="346"/>
      <c r="CB6" s="346" t="s">
        <v>39</v>
      </c>
      <c r="CC6" s="346"/>
      <c r="CD6" s="346"/>
      <c r="CE6" s="346" t="s">
        <v>46</v>
      </c>
      <c r="CF6" s="346"/>
      <c r="CG6" s="346"/>
      <c r="CH6" s="337" t="s">
        <v>47</v>
      </c>
      <c r="CI6" s="338"/>
      <c r="CJ6" s="338"/>
      <c r="CK6" s="346" t="s">
        <v>40</v>
      </c>
      <c r="CL6" s="346"/>
      <c r="CM6" s="346"/>
      <c r="CN6" s="344" t="s">
        <v>41</v>
      </c>
      <c r="CO6" s="345"/>
      <c r="CP6" s="338"/>
      <c r="CQ6" s="346" t="s">
        <v>42</v>
      </c>
      <c r="CR6" s="346"/>
      <c r="CS6" s="346"/>
      <c r="CT6" s="337" t="s">
        <v>48</v>
      </c>
      <c r="CU6" s="338"/>
      <c r="CV6" s="338"/>
      <c r="CW6" s="329"/>
      <c r="CX6" s="329"/>
      <c r="CY6" s="329"/>
      <c r="CZ6" s="332"/>
      <c r="DA6" s="333"/>
      <c r="DB6" s="341"/>
      <c r="DC6" s="332"/>
      <c r="DD6" s="333"/>
      <c r="DE6" s="341"/>
      <c r="DF6" s="303"/>
      <c r="DG6" s="310"/>
      <c r="DH6" s="330" t="s">
        <v>49</v>
      </c>
      <c r="DI6" s="331"/>
      <c r="DJ6" s="340"/>
      <c r="DK6" s="330" t="s">
        <v>50</v>
      </c>
      <c r="DL6" s="331"/>
      <c r="DM6" s="340"/>
      <c r="DN6" s="332"/>
      <c r="DO6" s="333"/>
      <c r="DP6" s="341"/>
      <c r="DQ6" s="330" t="s">
        <v>51</v>
      </c>
      <c r="DR6" s="331"/>
      <c r="DS6" s="340"/>
      <c r="DT6" s="330" t="s">
        <v>52</v>
      </c>
      <c r="DU6" s="331"/>
      <c r="DV6" s="340"/>
      <c r="DW6" s="367" t="s">
        <v>53</v>
      </c>
      <c r="DX6" s="368"/>
      <c r="DY6" s="368"/>
      <c r="DZ6" s="316"/>
      <c r="EA6" s="380"/>
    </row>
    <row r="7" spans="1:131" s="10" customFormat="1" ht="36" customHeight="1">
      <c r="A7" s="277"/>
      <c r="B7" s="252"/>
      <c r="C7" s="280"/>
      <c r="D7" s="280"/>
      <c r="E7" s="369" t="s">
        <v>43</v>
      </c>
      <c r="F7" s="371" t="s">
        <v>55</v>
      </c>
      <c r="G7" s="372"/>
      <c r="H7" s="372"/>
      <c r="I7" s="373"/>
      <c r="J7" s="369" t="s">
        <v>43</v>
      </c>
      <c r="K7" s="371" t="s">
        <v>55</v>
      </c>
      <c r="L7" s="372"/>
      <c r="M7" s="372"/>
      <c r="N7" s="373"/>
      <c r="O7" s="369" t="s">
        <v>43</v>
      </c>
      <c r="P7" s="371" t="s">
        <v>55</v>
      </c>
      <c r="Q7" s="372"/>
      <c r="R7" s="372"/>
      <c r="S7" s="373"/>
      <c r="T7" s="369" t="s">
        <v>43</v>
      </c>
      <c r="U7" s="371" t="s">
        <v>55</v>
      </c>
      <c r="V7" s="372"/>
      <c r="W7" s="372"/>
      <c r="X7" s="373"/>
      <c r="Y7" s="369" t="s">
        <v>43</v>
      </c>
      <c r="Z7" s="371" t="s">
        <v>55</v>
      </c>
      <c r="AA7" s="372"/>
      <c r="AB7" s="372"/>
      <c r="AC7" s="373"/>
      <c r="AD7" s="369" t="s">
        <v>43</v>
      </c>
      <c r="AE7" s="371" t="s">
        <v>55</v>
      </c>
      <c r="AF7" s="372"/>
      <c r="AG7" s="372"/>
      <c r="AH7" s="373"/>
      <c r="AI7" s="369" t="s">
        <v>43</v>
      </c>
      <c r="AJ7" s="371" t="s">
        <v>55</v>
      </c>
      <c r="AK7" s="372"/>
      <c r="AL7" s="372"/>
      <c r="AM7" s="373"/>
      <c r="AN7" s="369" t="s">
        <v>43</v>
      </c>
      <c r="AO7" s="371" t="s">
        <v>55</v>
      </c>
      <c r="AP7" s="372"/>
      <c r="AQ7" s="372"/>
      <c r="AR7" s="373"/>
      <c r="AS7" s="369" t="s">
        <v>43</v>
      </c>
      <c r="AT7" s="374" t="s">
        <v>55</v>
      </c>
      <c r="AU7" s="375"/>
      <c r="AV7" s="369" t="s">
        <v>43</v>
      </c>
      <c r="AW7" s="374" t="s">
        <v>55</v>
      </c>
      <c r="AX7" s="375"/>
      <c r="AY7" s="369" t="s">
        <v>43</v>
      </c>
      <c r="AZ7" s="374" t="s">
        <v>55</v>
      </c>
      <c r="BA7" s="375"/>
      <c r="BB7" s="369" t="s">
        <v>43</v>
      </c>
      <c r="BC7" s="374" t="s">
        <v>55</v>
      </c>
      <c r="BD7" s="375"/>
      <c r="BE7" s="369" t="s">
        <v>43</v>
      </c>
      <c r="BF7" s="374" t="s">
        <v>55</v>
      </c>
      <c r="BG7" s="375"/>
      <c r="BH7" s="369" t="s">
        <v>43</v>
      </c>
      <c r="BI7" s="374" t="s">
        <v>55</v>
      </c>
      <c r="BJ7" s="375"/>
      <c r="BK7" s="369" t="s">
        <v>43</v>
      </c>
      <c r="BL7" s="374" t="s">
        <v>55</v>
      </c>
      <c r="BM7" s="375"/>
      <c r="BN7" s="369" t="s">
        <v>43</v>
      </c>
      <c r="BO7" s="374" t="s">
        <v>55</v>
      </c>
      <c r="BP7" s="376"/>
      <c r="BQ7" s="376"/>
      <c r="BR7" s="375"/>
      <c r="BS7" s="369" t="s">
        <v>43</v>
      </c>
      <c r="BT7" s="374" t="s">
        <v>55</v>
      </c>
      <c r="BU7" s="375"/>
      <c r="BV7" s="369" t="s">
        <v>43</v>
      </c>
      <c r="BW7" s="374" t="s">
        <v>55</v>
      </c>
      <c r="BX7" s="375"/>
      <c r="BY7" s="369" t="s">
        <v>43</v>
      </c>
      <c r="BZ7" s="374" t="s">
        <v>55</v>
      </c>
      <c r="CA7" s="375"/>
      <c r="CB7" s="369" t="s">
        <v>43</v>
      </c>
      <c r="CC7" s="374" t="s">
        <v>55</v>
      </c>
      <c r="CD7" s="375"/>
      <c r="CE7" s="369" t="s">
        <v>43</v>
      </c>
      <c r="CF7" s="374" t="s">
        <v>55</v>
      </c>
      <c r="CG7" s="375"/>
      <c r="CH7" s="369" t="s">
        <v>43</v>
      </c>
      <c r="CI7" s="374" t="s">
        <v>55</v>
      </c>
      <c r="CJ7" s="375"/>
      <c r="CK7" s="369" t="s">
        <v>43</v>
      </c>
      <c r="CL7" s="374" t="s">
        <v>55</v>
      </c>
      <c r="CM7" s="375"/>
      <c r="CN7" s="369" t="s">
        <v>43</v>
      </c>
      <c r="CO7" s="374" t="s">
        <v>55</v>
      </c>
      <c r="CP7" s="375"/>
      <c r="CQ7" s="369" t="s">
        <v>43</v>
      </c>
      <c r="CR7" s="374" t="s">
        <v>55</v>
      </c>
      <c r="CS7" s="375"/>
      <c r="CT7" s="369" t="s">
        <v>43</v>
      </c>
      <c r="CU7" s="374" t="s">
        <v>55</v>
      </c>
      <c r="CV7" s="375"/>
      <c r="CW7" s="369" t="s">
        <v>43</v>
      </c>
      <c r="CX7" s="374" t="s">
        <v>55</v>
      </c>
      <c r="CY7" s="375"/>
      <c r="CZ7" s="369" t="s">
        <v>43</v>
      </c>
      <c r="DA7" s="374" t="s">
        <v>55</v>
      </c>
      <c r="DB7" s="375"/>
      <c r="DC7" s="369" t="s">
        <v>43</v>
      </c>
      <c r="DD7" s="374" t="s">
        <v>55</v>
      </c>
      <c r="DE7" s="375"/>
      <c r="DF7" s="377" t="s">
        <v>9</v>
      </c>
      <c r="DG7" s="369" t="s">
        <v>43</v>
      </c>
      <c r="DH7" s="369" t="s">
        <v>43</v>
      </c>
      <c r="DI7" s="374" t="s">
        <v>55</v>
      </c>
      <c r="DJ7" s="375"/>
      <c r="DK7" s="369" t="s">
        <v>43</v>
      </c>
      <c r="DL7" s="374" t="s">
        <v>55</v>
      </c>
      <c r="DM7" s="375"/>
      <c r="DN7" s="369" t="s">
        <v>43</v>
      </c>
      <c r="DO7" s="374" t="s">
        <v>55</v>
      </c>
      <c r="DP7" s="375"/>
      <c r="DQ7" s="369" t="s">
        <v>43</v>
      </c>
      <c r="DR7" s="374" t="s">
        <v>55</v>
      </c>
      <c r="DS7" s="375"/>
      <c r="DT7" s="369" t="s">
        <v>43</v>
      </c>
      <c r="DU7" s="374" t="s">
        <v>55</v>
      </c>
      <c r="DV7" s="375"/>
      <c r="DW7" s="369" t="s">
        <v>43</v>
      </c>
      <c r="DX7" s="371" t="s">
        <v>55</v>
      </c>
      <c r="DY7" s="373"/>
      <c r="DZ7" s="314" t="s">
        <v>9</v>
      </c>
      <c r="EA7" s="369" t="s">
        <v>43</v>
      </c>
    </row>
    <row r="8" spans="1:131" s="27" customFormat="1" ht="101.25" customHeight="1">
      <c r="A8" s="278"/>
      <c r="B8" s="253"/>
      <c r="C8" s="281"/>
      <c r="D8" s="281"/>
      <c r="E8" s="370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370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370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370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370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370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370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370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370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370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370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370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370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370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370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370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370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370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370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370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370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370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370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370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370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370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370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370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370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377"/>
      <c r="DG8" s="370"/>
      <c r="DH8" s="370"/>
      <c r="DI8" s="35" t="e">
        <f>#REF!</f>
        <v>#REF!</v>
      </c>
      <c r="DJ8" s="26" t="e">
        <f>#REF!</f>
        <v>#REF!</v>
      </c>
      <c r="DK8" s="370"/>
      <c r="DL8" s="35" t="e">
        <f>DI8</f>
        <v>#REF!</v>
      </c>
      <c r="DM8" s="26" t="e">
        <f>DJ8</f>
        <v>#REF!</v>
      </c>
      <c r="DN8" s="370"/>
      <c r="DO8" s="35" t="e">
        <f>DL8</f>
        <v>#REF!</v>
      </c>
      <c r="DP8" s="26" t="e">
        <f>DM8</f>
        <v>#REF!</v>
      </c>
      <c r="DQ8" s="370"/>
      <c r="DR8" s="35" t="e">
        <f>DO8</f>
        <v>#REF!</v>
      </c>
      <c r="DS8" s="26" t="e">
        <f>DP8</f>
        <v>#REF!</v>
      </c>
      <c r="DT8" s="370"/>
      <c r="DU8" s="35" t="e">
        <f>DR8</f>
        <v>#REF!</v>
      </c>
      <c r="DV8" s="26" t="e">
        <f>DS8</f>
        <v>#REF!</v>
      </c>
      <c r="DW8" s="370"/>
      <c r="DX8" s="35" t="e">
        <f>DU8</f>
        <v>#REF!</v>
      </c>
      <c r="DY8" s="26" t="e">
        <f>DV8</f>
        <v>#REF!</v>
      </c>
      <c r="DZ8" s="316"/>
      <c r="EA8" s="370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378" t="s">
        <v>44</v>
      </c>
      <c r="B82" s="379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CI7:CJ7"/>
    <mergeCell ref="CK7:CK8"/>
    <mergeCell ref="CL7:CM7"/>
    <mergeCell ref="CN7:CN8"/>
    <mergeCell ref="CO7:CP7"/>
    <mergeCell ref="DG7:DG8"/>
    <mergeCell ref="CQ7:CQ8"/>
    <mergeCell ref="CR7:CS7"/>
    <mergeCell ref="CT7:CT8"/>
    <mergeCell ref="CU7:CV7"/>
    <mergeCell ref="CW7:CW8"/>
    <mergeCell ref="CX7:CY7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273" t="s">
        <v>11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274" t="s">
        <v>143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Q2" s="5"/>
      <c r="R2" s="5"/>
      <c r="T2" s="275"/>
      <c r="U2" s="275"/>
      <c r="V2" s="275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274" t="s">
        <v>12</v>
      </c>
      <c r="M3" s="274"/>
      <c r="N3" s="274"/>
      <c r="O3" s="2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276" t="s">
        <v>6</v>
      </c>
      <c r="B4" s="276" t="s">
        <v>10</v>
      </c>
      <c r="C4" s="279" t="s">
        <v>4</v>
      </c>
      <c r="D4" s="279" t="s">
        <v>5</v>
      </c>
      <c r="E4" s="282" t="s">
        <v>13</v>
      </c>
      <c r="F4" s="283"/>
      <c r="G4" s="283"/>
      <c r="H4" s="283"/>
      <c r="I4" s="284"/>
      <c r="J4" s="291" t="s">
        <v>45</v>
      </c>
      <c r="K4" s="292"/>
      <c r="L4" s="292"/>
      <c r="M4" s="292"/>
      <c r="N4" s="293"/>
      <c r="O4" s="300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2"/>
      <c r="DF4" s="303" t="s">
        <v>14</v>
      </c>
      <c r="DG4" s="304" t="s">
        <v>15</v>
      </c>
      <c r="DH4" s="305"/>
      <c r="DI4" s="306"/>
      <c r="DJ4" s="313" t="s">
        <v>3</v>
      </c>
      <c r="DK4" s="313"/>
      <c r="DL4" s="313"/>
      <c r="DM4" s="313"/>
      <c r="DN4" s="313"/>
      <c r="DO4" s="313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3"/>
      <c r="EA4" s="313"/>
      <c r="EB4" s="303" t="s">
        <v>16</v>
      </c>
      <c r="EC4" s="317" t="s">
        <v>17</v>
      </c>
      <c r="ED4" s="318"/>
      <c r="EE4" s="319"/>
    </row>
    <row r="5" spans="1:136" s="9" customFormat="1" ht="15" customHeight="1">
      <c r="A5" s="277"/>
      <c r="B5" s="277"/>
      <c r="C5" s="280"/>
      <c r="D5" s="280"/>
      <c r="E5" s="285"/>
      <c r="F5" s="286"/>
      <c r="G5" s="286"/>
      <c r="H5" s="286"/>
      <c r="I5" s="287"/>
      <c r="J5" s="294"/>
      <c r="K5" s="295"/>
      <c r="L5" s="295"/>
      <c r="M5" s="295"/>
      <c r="N5" s="296"/>
      <c r="O5" s="326" t="s">
        <v>7</v>
      </c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8"/>
      <c r="AV5" s="329" t="s">
        <v>2</v>
      </c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30" t="s">
        <v>8</v>
      </c>
      <c r="BL5" s="331"/>
      <c r="BM5" s="331"/>
      <c r="BN5" s="334" t="s">
        <v>18</v>
      </c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6"/>
      <c r="CE5" s="337" t="s">
        <v>0</v>
      </c>
      <c r="CF5" s="338"/>
      <c r="CG5" s="338"/>
      <c r="CH5" s="338"/>
      <c r="CI5" s="338"/>
      <c r="CJ5" s="338"/>
      <c r="CK5" s="338"/>
      <c r="CL5" s="338"/>
      <c r="CM5" s="339"/>
      <c r="CN5" s="334" t="s">
        <v>1</v>
      </c>
      <c r="CO5" s="335"/>
      <c r="CP5" s="335"/>
      <c r="CQ5" s="335"/>
      <c r="CR5" s="335"/>
      <c r="CS5" s="335"/>
      <c r="CT5" s="335"/>
      <c r="CU5" s="335"/>
      <c r="CV5" s="335"/>
      <c r="CW5" s="329" t="s">
        <v>19</v>
      </c>
      <c r="CX5" s="329"/>
      <c r="CY5" s="329"/>
      <c r="CZ5" s="330" t="s">
        <v>20</v>
      </c>
      <c r="DA5" s="331"/>
      <c r="DB5" s="340"/>
      <c r="DC5" s="330" t="s">
        <v>21</v>
      </c>
      <c r="DD5" s="331"/>
      <c r="DE5" s="340"/>
      <c r="DF5" s="303"/>
      <c r="DG5" s="307"/>
      <c r="DH5" s="308"/>
      <c r="DI5" s="309"/>
      <c r="DJ5" s="342"/>
      <c r="DK5" s="342"/>
      <c r="DL5" s="343"/>
      <c r="DM5" s="343"/>
      <c r="DN5" s="343"/>
      <c r="DO5" s="343"/>
      <c r="DP5" s="330" t="s">
        <v>22</v>
      </c>
      <c r="DQ5" s="331"/>
      <c r="DR5" s="340"/>
      <c r="DS5" s="347"/>
      <c r="DT5" s="348"/>
      <c r="DU5" s="348"/>
      <c r="DV5" s="348"/>
      <c r="DW5" s="348"/>
      <c r="DX5" s="348"/>
      <c r="DY5" s="348"/>
      <c r="DZ5" s="348"/>
      <c r="EA5" s="348"/>
      <c r="EB5" s="303"/>
      <c r="EC5" s="320"/>
      <c r="ED5" s="321"/>
      <c r="EE5" s="322"/>
    </row>
    <row r="6" spans="1:136" s="9" customFormat="1" ht="119.25" customHeight="1">
      <c r="A6" s="277"/>
      <c r="B6" s="277"/>
      <c r="C6" s="280"/>
      <c r="D6" s="280"/>
      <c r="E6" s="288"/>
      <c r="F6" s="289"/>
      <c r="G6" s="289"/>
      <c r="H6" s="289"/>
      <c r="I6" s="290"/>
      <c r="J6" s="297"/>
      <c r="K6" s="298"/>
      <c r="L6" s="298"/>
      <c r="M6" s="298"/>
      <c r="N6" s="299"/>
      <c r="O6" s="349" t="s">
        <v>23</v>
      </c>
      <c r="P6" s="350"/>
      <c r="Q6" s="350"/>
      <c r="R6" s="350"/>
      <c r="S6" s="351"/>
      <c r="T6" s="352" t="s">
        <v>24</v>
      </c>
      <c r="U6" s="353"/>
      <c r="V6" s="353"/>
      <c r="W6" s="353"/>
      <c r="X6" s="354"/>
      <c r="Y6" s="352" t="s">
        <v>25</v>
      </c>
      <c r="Z6" s="353"/>
      <c r="AA6" s="353"/>
      <c r="AB6" s="353"/>
      <c r="AC6" s="354"/>
      <c r="AD6" s="352" t="s">
        <v>26</v>
      </c>
      <c r="AE6" s="353"/>
      <c r="AF6" s="353"/>
      <c r="AG6" s="353"/>
      <c r="AH6" s="354"/>
      <c r="AI6" s="352" t="s">
        <v>27</v>
      </c>
      <c r="AJ6" s="353"/>
      <c r="AK6" s="353"/>
      <c r="AL6" s="353"/>
      <c r="AM6" s="354"/>
      <c r="AN6" s="352" t="s">
        <v>28</v>
      </c>
      <c r="AO6" s="353"/>
      <c r="AP6" s="353"/>
      <c r="AQ6" s="353"/>
      <c r="AR6" s="354"/>
      <c r="AS6" s="355" t="s">
        <v>29</v>
      </c>
      <c r="AT6" s="355"/>
      <c r="AU6" s="355"/>
      <c r="AV6" s="356" t="s">
        <v>30</v>
      </c>
      <c r="AW6" s="357"/>
      <c r="AX6" s="357"/>
      <c r="AY6" s="356" t="s">
        <v>31</v>
      </c>
      <c r="AZ6" s="357"/>
      <c r="BA6" s="358"/>
      <c r="BB6" s="359" t="s">
        <v>32</v>
      </c>
      <c r="BC6" s="360"/>
      <c r="BD6" s="361"/>
      <c r="BE6" s="359" t="s">
        <v>33</v>
      </c>
      <c r="BF6" s="360"/>
      <c r="BG6" s="360"/>
      <c r="BH6" s="362" t="s">
        <v>34</v>
      </c>
      <c r="BI6" s="363"/>
      <c r="BJ6" s="363"/>
      <c r="BK6" s="332"/>
      <c r="BL6" s="333"/>
      <c r="BM6" s="333"/>
      <c r="BN6" s="364" t="s">
        <v>35</v>
      </c>
      <c r="BO6" s="365"/>
      <c r="BP6" s="365"/>
      <c r="BQ6" s="365"/>
      <c r="BR6" s="366"/>
      <c r="BS6" s="346" t="s">
        <v>36</v>
      </c>
      <c r="BT6" s="346"/>
      <c r="BU6" s="346"/>
      <c r="BV6" s="346" t="s">
        <v>37</v>
      </c>
      <c r="BW6" s="346"/>
      <c r="BX6" s="346"/>
      <c r="BY6" s="346" t="s">
        <v>38</v>
      </c>
      <c r="BZ6" s="346"/>
      <c r="CA6" s="346"/>
      <c r="CB6" s="346" t="s">
        <v>39</v>
      </c>
      <c r="CC6" s="346"/>
      <c r="CD6" s="346"/>
      <c r="CE6" s="346" t="s">
        <v>46</v>
      </c>
      <c r="CF6" s="346"/>
      <c r="CG6" s="346"/>
      <c r="CH6" s="337" t="s">
        <v>47</v>
      </c>
      <c r="CI6" s="338"/>
      <c r="CJ6" s="338"/>
      <c r="CK6" s="346" t="s">
        <v>40</v>
      </c>
      <c r="CL6" s="346"/>
      <c r="CM6" s="346"/>
      <c r="CN6" s="344" t="s">
        <v>41</v>
      </c>
      <c r="CO6" s="345"/>
      <c r="CP6" s="338"/>
      <c r="CQ6" s="346" t="s">
        <v>42</v>
      </c>
      <c r="CR6" s="346"/>
      <c r="CS6" s="346"/>
      <c r="CT6" s="337" t="s">
        <v>48</v>
      </c>
      <c r="CU6" s="338"/>
      <c r="CV6" s="338"/>
      <c r="CW6" s="329"/>
      <c r="CX6" s="329"/>
      <c r="CY6" s="329"/>
      <c r="CZ6" s="332"/>
      <c r="DA6" s="333"/>
      <c r="DB6" s="341"/>
      <c r="DC6" s="332"/>
      <c r="DD6" s="333"/>
      <c r="DE6" s="341"/>
      <c r="DF6" s="303"/>
      <c r="DG6" s="310"/>
      <c r="DH6" s="311"/>
      <c r="DI6" s="312"/>
      <c r="DJ6" s="330" t="s">
        <v>49</v>
      </c>
      <c r="DK6" s="331"/>
      <c r="DL6" s="340"/>
      <c r="DM6" s="330" t="s">
        <v>50</v>
      </c>
      <c r="DN6" s="331"/>
      <c r="DO6" s="340"/>
      <c r="DP6" s="332"/>
      <c r="DQ6" s="333"/>
      <c r="DR6" s="341"/>
      <c r="DS6" s="330" t="s">
        <v>51</v>
      </c>
      <c r="DT6" s="331"/>
      <c r="DU6" s="340"/>
      <c r="DV6" s="330" t="s">
        <v>52</v>
      </c>
      <c r="DW6" s="331"/>
      <c r="DX6" s="340"/>
      <c r="DY6" s="367" t="s">
        <v>53</v>
      </c>
      <c r="DZ6" s="368"/>
      <c r="EA6" s="368"/>
      <c r="EB6" s="303"/>
      <c r="EC6" s="323"/>
      <c r="ED6" s="324"/>
      <c r="EE6" s="325"/>
    </row>
    <row r="7" spans="1:136" s="10" customFormat="1" ht="36" customHeight="1">
      <c r="A7" s="277"/>
      <c r="B7" s="277"/>
      <c r="C7" s="280"/>
      <c r="D7" s="280"/>
      <c r="E7" s="369" t="s">
        <v>43</v>
      </c>
      <c r="F7" s="371" t="s">
        <v>55</v>
      </c>
      <c r="G7" s="372"/>
      <c r="H7" s="372"/>
      <c r="I7" s="373"/>
      <c r="J7" s="369" t="s">
        <v>43</v>
      </c>
      <c r="K7" s="371" t="s">
        <v>55</v>
      </c>
      <c r="L7" s="372"/>
      <c r="M7" s="372"/>
      <c r="N7" s="373"/>
      <c r="O7" s="369" t="s">
        <v>43</v>
      </c>
      <c r="P7" s="371" t="s">
        <v>55</v>
      </c>
      <c r="Q7" s="372"/>
      <c r="R7" s="372"/>
      <c r="S7" s="373"/>
      <c r="T7" s="369" t="s">
        <v>43</v>
      </c>
      <c r="U7" s="371" t="s">
        <v>55</v>
      </c>
      <c r="V7" s="372"/>
      <c r="W7" s="372"/>
      <c r="X7" s="373"/>
      <c r="Y7" s="369" t="s">
        <v>43</v>
      </c>
      <c r="Z7" s="371" t="s">
        <v>55</v>
      </c>
      <c r="AA7" s="372"/>
      <c r="AB7" s="372"/>
      <c r="AC7" s="373"/>
      <c r="AD7" s="369" t="s">
        <v>43</v>
      </c>
      <c r="AE7" s="371" t="s">
        <v>55</v>
      </c>
      <c r="AF7" s="372"/>
      <c r="AG7" s="372"/>
      <c r="AH7" s="373"/>
      <c r="AI7" s="369" t="s">
        <v>43</v>
      </c>
      <c r="AJ7" s="371" t="s">
        <v>55</v>
      </c>
      <c r="AK7" s="372"/>
      <c r="AL7" s="372"/>
      <c r="AM7" s="373"/>
      <c r="AN7" s="369" t="s">
        <v>43</v>
      </c>
      <c r="AO7" s="371" t="s">
        <v>55</v>
      </c>
      <c r="AP7" s="372"/>
      <c r="AQ7" s="372"/>
      <c r="AR7" s="373"/>
      <c r="AS7" s="369" t="s">
        <v>43</v>
      </c>
      <c r="AT7" s="374" t="s">
        <v>55</v>
      </c>
      <c r="AU7" s="375"/>
      <c r="AV7" s="369" t="s">
        <v>43</v>
      </c>
      <c r="AW7" s="374" t="s">
        <v>55</v>
      </c>
      <c r="AX7" s="375"/>
      <c r="AY7" s="369" t="s">
        <v>43</v>
      </c>
      <c r="AZ7" s="374" t="s">
        <v>55</v>
      </c>
      <c r="BA7" s="375"/>
      <c r="BB7" s="369" t="s">
        <v>43</v>
      </c>
      <c r="BC7" s="374" t="s">
        <v>55</v>
      </c>
      <c r="BD7" s="375"/>
      <c r="BE7" s="369" t="s">
        <v>43</v>
      </c>
      <c r="BF7" s="374" t="s">
        <v>55</v>
      </c>
      <c r="BG7" s="375"/>
      <c r="BH7" s="369" t="s">
        <v>43</v>
      </c>
      <c r="BI7" s="374" t="s">
        <v>55</v>
      </c>
      <c r="BJ7" s="375"/>
      <c r="BK7" s="369" t="s">
        <v>43</v>
      </c>
      <c r="BL7" s="374" t="s">
        <v>55</v>
      </c>
      <c r="BM7" s="375"/>
      <c r="BN7" s="369" t="s">
        <v>43</v>
      </c>
      <c r="BO7" s="374" t="s">
        <v>55</v>
      </c>
      <c r="BP7" s="376"/>
      <c r="BQ7" s="376"/>
      <c r="BR7" s="375"/>
      <c r="BS7" s="369" t="s">
        <v>43</v>
      </c>
      <c r="BT7" s="374" t="s">
        <v>55</v>
      </c>
      <c r="BU7" s="375"/>
      <c r="BV7" s="369" t="s">
        <v>43</v>
      </c>
      <c r="BW7" s="374" t="s">
        <v>55</v>
      </c>
      <c r="BX7" s="375"/>
      <c r="BY7" s="369" t="s">
        <v>43</v>
      </c>
      <c r="BZ7" s="374" t="s">
        <v>55</v>
      </c>
      <c r="CA7" s="375"/>
      <c r="CB7" s="369" t="s">
        <v>43</v>
      </c>
      <c r="CC7" s="374" t="s">
        <v>55</v>
      </c>
      <c r="CD7" s="375"/>
      <c r="CE7" s="369" t="s">
        <v>43</v>
      </c>
      <c r="CF7" s="374" t="s">
        <v>55</v>
      </c>
      <c r="CG7" s="375"/>
      <c r="CH7" s="369" t="s">
        <v>43</v>
      </c>
      <c r="CI7" s="374" t="s">
        <v>55</v>
      </c>
      <c r="CJ7" s="375"/>
      <c r="CK7" s="369" t="s">
        <v>43</v>
      </c>
      <c r="CL7" s="374" t="s">
        <v>55</v>
      </c>
      <c r="CM7" s="375"/>
      <c r="CN7" s="369" t="s">
        <v>43</v>
      </c>
      <c r="CO7" s="374" t="s">
        <v>55</v>
      </c>
      <c r="CP7" s="375"/>
      <c r="CQ7" s="369" t="s">
        <v>43</v>
      </c>
      <c r="CR7" s="374" t="s">
        <v>55</v>
      </c>
      <c r="CS7" s="375"/>
      <c r="CT7" s="369" t="s">
        <v>43</v>
      </c>
      <c r="CU7" s="374" t="s">
        <v>55</v>
      </c>
      <c r="CV7" s="375"/>
      <c r="CW7" s="369" t="s">
        <v>43</v>
      </c>
      <c r="CX7" s="374" t="s">
        <v>55</v>
      </c>
      <c r="CY7" s="375"/>
      <c r="CZ7" s="369" t="s">
        <v>43</v>
      </c>
      <c r="DA7" s="374" t="s">
        <v>55</v>
      </c>
      <c r="DB7" s="375"/>
      <c r="DC7" s="369" t="s">
        <v>43</v>
      </c>
      <c r="DD7" s="374" t="s">
        <v>55</v>
      </c>
      <c r="DE7" s="375"/>
      <c r="DF7" s="377" t="s">
        <v>9</v>
      </c>
      <c r="DG7" s="369" t="s">
        <v>43</v>
      </c>
      <c r="DH7" s="374" t="s">
        <v>55</v>
      </c>
      <c r="DI7" s="375"/>
      <c r="DJ7" s="369" t="s">
        <v>43</v>
      </c>
      <c r="DK7" s="374" t="s">
        <v>55</v>
      </c>
      <c r="DL7" s="375"/>
      <c r="DM7" s="369" t="s">
        <v>43</v>
      </c>
      <c r="DN7" s="374" t="s">
        <v>55</v>
      </c>
      <c r="DO7" s="375"/>
      <c r="DP7" s="369" t="s">
        <v>43</v>
      </c>
      <c r="DQ7" s="374" t="s">
        <v>55</v>
      </c>
      <c r="DR7" s="375"/>
      <c r="DS7" s="369" t="s">
        <v>43</v>
      </c>
      <c r="DT7" s="374" t="s">
        <v>55</v>
      </c>
      <c r="DU7" s="375"/>
      <c r="DV7" s="369" t="s">
        <v>43</v>
      </c>
      <c r="DW7" s="374" t="s">
        <v>55</v>
      </c>
      <c r="DX7" s="375"/>
      <c r="DY7" s="369" t="s">
        <v>43</v>
      </c>
      <c r="DZ7" s="374" t="s">
        <v>55</v>
      </c>
      <c r="EA7" s="375"/>
      <c r="EB7" s="303" t="s">
        <v>9</v>
      </c>
      <c r="EC7" s="369" t="s">
        <v>43</v>
      </c>
      <c r="ED7" s="374" t="s">
        <v>55</v>
      </c>
      <c r="EE7" s="375"/>
    </row>
    <row r="8" spans="1:136" s="27" customFormat="1" ht="101.25" customHeight="1">
      <c r="A8" s="278"/>
      <c r="B8" s="278"/>
      <c r="C8" s="281"/>
      <c r="D8" s="281"/>
      <c r="E8" s="370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370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370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370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370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370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370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370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370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370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370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370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370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370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370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370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370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370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370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370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370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370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370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370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370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370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370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370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370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377"/>
      <c r="DG8" s="370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370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370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370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370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370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370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303"/>
      <c r="EC8" s="370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  <mergeCell ref="AD7:AD8"/>
    <mergeCell ref="AE7:AH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O6:S6"/>
    <mergeCell ref="T6:X6"/>
    <mergeCell ref="Y6:AC6"/>
    <mergeCell ref="AD6:AH6"/>
    <mergeCell ref="AI6:AM6"/>
    <mergeCell ref="AN6:AR6"/>
    <mergeCell ref="AS6:AU6"/>
    <mergeCell ref="AV6:AX6"/>
    <mergeCell ref="CE5:CM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4:DE4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251" t="s">
        <v>6</v>
      </c>
      <c r="B2" s="251" t="s">
        <v>10</v>
      </c>
      <c r="C2" s="376"/>
      <c r="D2" s="376"/>
      <c r="E2" s="376"/>
    </row>
    <row r="3" spans="1:5" s="9" customFormat="1" ht="15" customHeight="1">
      <c r="A3" s="252"/>
      <c r="B3" s="252"/>
      <c r="C3" s="376"/>
      <c r="D3" s="376"/>
      <c r="E3" s="376"/>
    </row>
    <row r="4" spans="1:5" s="9" customFormat="1" ht="119.25" customHeight="1">
      <c r="A4" s="252"/>
      <c r="B4" s="252"/>
      <c r="C4" s="383" t="s">
        <v>42</v>
      </c>
      <c r="D4" s="383"/>
      <c r="E4" s="383"/>
    </row>
    <row r="5" spans="1:5" s="10" customFormat="1" ht="36" customHeight="1">
      <c r="A5" s="252"/>
      <c r="B5" s="252"/>
      <c r="C5" s="381" t="s">
        <v>43</v>
      </c>
      <c r="D5" s="374" t="s">
        <v>55</v>
      </c>
      <c r="E5" s="375"/>
    </row>
    <row r="6" spans="1:5" s="27" customFormat="1" ht="101.25" customHeight="1">
      <c r="A6" s="253"/>
      <c r="B6" s="253"/>
      <c r="C6" s="382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C5:C6"/>
    <mergeCell ref="D5:E5"/>
    <mergeCell ref="C3:E3"/>
    <mergeCell ref="C4:E4"/>
    <mergeCell ref="C2:E2"/>
    <mergeCell ref="A2:A6"/>
    <mergeCell ref="B2:B6"/>
  </mergeCells>
  <pageMargins left="0.7" right="0.7" top="0.42" bottom="0.22" header="0.12" footer="0.19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6"/>
  <sheetViews>
    <sheetView topLeftCell="A7" workbookViewId="0">
      <selection activeCell="J25" sqref="J25"/>
    </sheetView>
  </sheetViews>
  <sheetFormatPr defaultRowHeight="12.75"/>
  <cols>
    <col min="1" max="1" width="4.375" style="147" customWidth="1"/>
    <col min="2" max="2" width="11.5" style="148" customWidth="1"/>
    <col min="3" max="3" width="10.125" style="147" customWidth="1"/>
    <col min="4" max="4" width="11.25" style="147" customWidth="1"/>
    <col min="5" max="5" width="7.25" style="147" customWidth="1"/>
    <col min="6" max="6" width="9" style="147"/>
    <col min="7" max="7" width="11.375" style="147" customWidth="1"/>
    <col min="8" max="8" width="9" style="147"/>
    <col min="9" max="9" width="10.625" style="147" bestFit="1" customWidth="1"/>
    <col min="10" max="16384" width="9" style="147"/>
  </cols>
  <sheetData>
    <row r="1" spans="1:10" s="113" customFormat="1" ht="17.25" customHeight="1">
      <c r="B1" s="114"/>
      <c r="C1" s="196"/>
      <c r="D1" s="196"/>
      <c r="E1" s="196"/>
    </row>
    <row r="2" spans="1:10" s="113" customFormat="1" ht="28.5" customHeight="1">
      <c r="B2" s="114"/>
      <c r="C2" s="197"/>
      <c r="D2" s="197"/>
      <c r="E2" s="197"/>
    </row>
    <row r="3" spans="1:10" s="113" customFormat="1" ht="26.25" customHeight="1">
      <c r="B3" s="114"/>
      <c r="C3" s="121"/>
      <c r="D3" s="197" t="s">
        <v>12</v>
      </c>
      <c r="E3" s="197"/>
    </row>
    <row r="4" spans="1:10" s="126" customFormat="1" ht="15" customHeight="1">
      <c r="A4" s="163" t="s">
        <v>6</v>
      </c>
      <c r="B4" s="166" t="s">
        <v>10</v>
      </c>
      <c r="C4" s="199" t="s">
        <v>248</v>
      </c>
      <c r="D4" s="200"/>
      <c r="E4" s="201"/>
    </row>
    <row r="5" spans="1:10" s="126" customFormat="1" ht="13.5" customHeight="1">
      <c r="A5" s="164"/>
      <c r="B5" s="167"/>
      <c r="C5" s="202"/>
      <c r="D5" s="203"/>
      <c r="E5" s="204"/>
    </row>
    <row r="6" spans="1:10" s="126" customFormat="1" ht="102" customHeight="1">
      <c r="A6" s="164"/>
      <c r="B6" s="167"/>
      <c r="C6" s="205"/>
      <c r="D6" s="206"/>
      <c r="E6" s="207"/>
    </row>
    <row r="7" spans="1:10" s="127" customFormat="1" ht="16.5" customHeight="1">
      <c r="A7" s="164"/>
      <c r="B7" s="167"/>
      <c r="C7" s="160" t="s">
        <v>43</v>
      </c>
      <c r="D7" s="178"/>
      <c r="E7" s="179"/>
    </row>
    <row r="8" spans="1:10" s="127" customFormat="1" ht="43.5" customHeight="1">
      <c r="A8" s="165"/>
      <c r="B8" s="168"/>
      <c r="C8" s="161"/>
      <c r="D8" s="36" t="s">
        <v>266</v>
      </c>
      <c r="E8" s="36" t="s">
        <v>54</v>
      </c>
      <c r="F8" s="153" t="s">
        <v>267</v>
      </c>
      <c r="G8" s="153" t="s">
        <v>268</v>
      </c>
      <c r="H8" s="127" t="s">
        <v>269</v>
      </c>
      <c r="I8" s="127" t="s">
        <v>270</v>
      </c>
    </row>
    <row r="9" spans="1:10" s="112" customFormat="1" ht="10.5" customHeight="1">
      <c r="A9" s="108"/>
      <c r="B9" s="109">
        <v>1</v>
      </c>
      <c r="C9" s="111">
        <v>9</v>
      </c>
      <c r="D9" s="111">
        <v>11</v>
      </c>
      <c r="E9" s="111">
        <v>13</v>
      </c>
      <c r="F9" s="108"/>
      <c r="G9" s="108"/>
    </row>
    <row r="10" spans="1:10" s="142" customFormat="1" ht="16.5" customHeight="1">
      <c r="A10" s="130">
        <v>1</v>
      </c>
      <c r="B10" s="123" t="s">
        <v>237</v>
      </c>
      <c r="C10" s="132">
        <v>1469301.01</v>
      </c>
      <c r="D10" s="132">
        <v>1614512.6748999998</v>
      </c>
      <c r="E10" s="132">
        <f>D10/C10*100</f>
        <v>109.88304397204489</v>
      </c>
      <c r="F10" s="154">
        <v>0</v>
      </c>
      <c r="G10" s="132">
        <v>151124.78700000001</v>
      </c>
      <c r="H10" s="142">
        <f>C10-F10</f>
        <v>1469301.01</v>
      </c>
      <c r="I10" s="142">
        <f>D10-G10</f>
        <v>1463387.8878999997</v>
      </c>
      <c r="J10" s="142">
        <f>I10/H10*100</f>
        <v>99.597555432157478</v>
      </c>
    </row>
    <row r="11" spans="1:10" s="142" customFormat="1" ht="16.5" customHeight="1">
      <c r="A11" s="143">
        <v>2</v>
      </c>
      <c r="B11" s="123" t="s">
        <v>238</v>
      </c>
      <c r="C11" s="132">
        <v>19994.3</v>
      </c>
      <c r="D11" s="132">
        <v>21940.4277</v>
      </c>
      <c r="E11" s="132">
        <f t="shared" ref="E11:E21" si="0">D11/C11*100</f>
        <v>109.73341252256894</v>
      </c>
      <c r="F11" s="154">
        <v>0</v>
      </c>
      <c r="G11" s="132">
        <v>0</v>
      </c>
      <c r="H11" s="142">
        <f t="shared" ref="H11:I21" si="1">C11-F11</f>
        <v>19994.3</v>
      </c>
      <c r="I11" s="142">
        <f t="shared" si="1"/>
        <v>21940.4277</v>
      </c>
      <c r="J11" s="142">
        <f t="shared" ref="J11:J21" si="2">I11/H11*100</f>
        <v>109.73341252256894</v>
      </c>
    </row>
    <row r="12" spans="1:10" s="142" customFormat="1" ht="16.5" customHeight="1">
      <c r="A12" s="130">
        <v>3</v>
      </c>
      <c r="B12" s="123" t="s">
        <v>239</v>
      </c>
      <c r="C12" s="132">
        <v>14092.3</v>
      </c>
      <c r="D12" s="132">
        <v>15113.6967</v>
      </c>
      <c r="E12" s="132">
        <f t="shared" si="0"/>
        <v>107.24790630344232</v>
      </c>
      <c r="F12" s="154">
        <v>0</v>
      </c>
      <c r="G12" s="132">
        <v>0</v>
      </c>
      <c r="H12" s="142">
        <f t="shared" si="1"/>
        <v>14092.3</v>
      </c>
      <c r="I12" s="142">
        <f t="shared" si="1"/>
        <v>15113.6967</v>
      </c>
      <c r="J12" s="142">
        <f t="shared" si="2"/>
        <v>107.24790630344232</v>
      </c>
    </row>
    <row r="13" spans="1:10" s="142" customFormat="1" ht="16.5" customHeight="1">
      <c r="A13" s="143">
        <v>4</v>
      </c>
      <c r="B13" s="123" t="s">
        <v>240</v>
      </c>
      <c r="C13" s="132">
        <v>139456.00599999999</v>
      </c>
      <c r="D13" s="132">
        <v>149407.61300000001</v>
      </c>
      <c r="E13" s="132">
        <f t="shared" si="0"/>
        <v>107.13601893919149</v>
      </c>
      <c r="F13" s="154">
        <v>0</v>
      </c>
      <c r="G13" s="132">
        <v>6645.6869999999999</v>
      </c>
      <c r="H13" s="142">
        <f t="shared" si="1"/>
        <v>139456.00599999999</v>
      </c>
      <c r="I13" s="142">
        <f t="shared" si="1"/>
        <v>142761.92600000001</v>
      </c>
      <c r="J13" s="142">
        <f t="shared" si="2"/>
        <v>102.37058273417068</v>
      </c>
    </row>
    <row r="14" spans="1:10" s="142" customFormat="1" ht="16.5" customHeight="1">
      <c r="A14" s="130">
        <v>5</v>
      </c>
      <c r="B14" s="123" t="s">
        <v>241</v>
      </c>
      <c r="C14" s="132">
        <v>407846.17599999998</v>
      </c>
      <c r="D14" s="132">
        <v>457446.14300000004</v>
      </c>
      <c r="E14" s="132">
        <f t="shared" si="0"/>
        <v>112.16143975811117</v>
      </c>
      <c r="F14" s="154">
        <v>0</v>
      </c>
      <c r="G14" s="132">
        <v>25901.917000000001</v>
      </c>
      <c r="H14" s="142">
        <f t="shared" si="1"/>
        <v>407846.17599999998</v>
      </c>
      <c r="I14" s="142">
        <f t="shared" si="1"/>
        <v>431544.22600000002</v>
      </c>
      <c r="J14" s="142">
        <f t="shared" si="2"/>
        <v>105.81053627434282</v>
      </c>
    </row>
    <row r="15" spans="1:10" s="142" customFormat="1" ht="16.5" customHeight="1">
      <c r="A15" s="143">
        <v>6</v>
      </c>
      <c r="B15" s="123" t="s">
        <v>242</v>
      </c>
      <c r="C15" s="132">
        <v>390236.6</v>
      </c>
      <c r="D15" s="132">
        <v>442123.72420000006</v>
      </c>
      <c r="E15" s="132">
        <f t="shared" si="0"/>
        <v>113.29632438372006</v>
      </c>
      <c r="F15" s="154">
        <v>0</v>
      </c>
      <c r="G15" s="132">
        <v>7007.1570000000002</v>
      </c>
      <c r="H15" s="142">
        <f t="shared" si="1"/>
        <v>390236.6</v>
      </c>
      <c r="I15" s="142">
        <f t="shared" si="1"/>
        <v>435116.56720000005</v>
      </c>
      <c r="J15" s="142">
        <f t="shared" si="2"/>
        <v>111.50070680197605</v>
      </c>
    </row>
    <row r="16" spans="1:10" s="142" customFormat="1" ht="16.5" customHeight="1">
      <c r="A16" s="130">
        <v>7</v>
      </c>
      <c r="B16" s="123" t="s">
        <v>243</v>
      </c>
      <c r="C16" s="132">
        <v>557853.44799999997</v>
      </c>
      <c r="D16" s="132">
        <v>601140.35600000003</v>
      </c>
      <c r="E16" s="132">
        <f t="shared" si="0"/>
        <v>107.75954834646824</v>
      </c>
      <c r="F16" s="154">
        <v>0</v>
      </c>
      <c r="G16" s="132">
        <v>47700.576999999997</v>
      </c>
      <c r="H16" s="142">
        <f t="shared" si="1"/>
        <v>557853.44799999997</v>
      </c>
      <c r="I16" s="142">
        <f t="shared" si="1"/>
        <v>553439.77899999998</v>
      </c>
      <c r="J16" s="142">
        <f t="shared" si="2"/>
        <v>99.208812096470183</v>
      </c>
    </row>
    <row r="17" spans="1:11" s="142" customFormat="1" ht="16.5" customHeight="1">
      <c r="A17" s="143">
        <v>8</v>
      </c>
      <c r="B17" s="123" t="s">
        <v>244</v>
      </c>
      <c r="C17" s="132">
        <v>92987.1</v>
      </c>
      <c r="D17" s="132">
        <v>92593.96709999998</v>
      </c>
      <c r="E17" s="132">
        <f t="shared" si="0"/>
        <v>99.577217807631357</v>
      </c>
      <c r="F17" s="132">
        <v>440</v>
      </c>
      <c r="G17" s="154">
        <v>258.3</v>
      </c>
      <c r="H17" s="142">
        <f t="shared" si="1"/>
        <v>92547.1</v>
      </c>
      <c r="I17" s="142">
        <f t="shared" si="1"/>
        <v>92335.667099999977</v>
      </c>
      <c r="J17" s="142">
        <f t="shared" si="2"/>
        <v>99.771540221141422</v>
      </c>
      <c r="K17" s="142">
        <v>6682.8</v>
      </c>
    </row>
    <row r="18" spans="1:11" s="142" customFormat="1" ht="16.5" customHeight="1">
      <c r="A18" s="130">
        <v>9</v>
      </c>
      <c r="B18" s="123" t="s">
        <v>245</v>
      </c>
      <c r="C18" s="132">
        <v>287050.30700000003</v>
      </c>
      <c r="D18" s="132">
        <v>337122.03249999997</v>
      </c>
      <c r="E18" s="132">
        <f t="shared" si="0"/>
        <v>117.44353664809002</v>
      </c>
      <c r="F18" s="154">
        <v>29607.046999999999</v>
      </c>
      <c r="G18" s="154">
        <v>33692.061000000002</v>
      </c>
      <c r="H18" s="142">
        <f t="shared" si="1"/>
        <v>257443.26000000004</v>
      </c>
      <c r="I18" s="142">
        <f t="shared" si="1"/>
        <v>303429.97149999999</v>
      </c>
      <c r="J18" s="142">
        <f t="shared" si="2"/>
        <v>117.8628531584008</v>
      </c>
    </row>
    <row r="19" spans="1:11" s="142" customFormat="1" ht="16.5" customHeight="1">
      <c r="A19" s="143">
        <v>10</v>
      </c>
      <c r="B19" s="123" t="s">
        <v>246</v>
      </c>
      <c r="C19" s="132">
        <v>176004.35000000003</v>
      </c>
      <c r="D19" s="132">
        <v>160791.1715</v>
      </c>
      <c r="E19" s="132">
        <f t="shared" si="0"/>
        <v>91.356362214911144</v>
      </c>
      <c r="F19" s="154">
        <v>38457.675000000003</v>
      </c>
      <c r="G19" s="154">
        <v>37188.830999999998</v>
      </c>
      <c r="H19" s="142">
        <f t="shared" si="1"/>
        <v>137546.67500000005</v>
      </c>
      <c r="I19" s="142">
        <f t="shared" si="1"/>
        <v>123602.34049999999</v>
      </c>
      <c r="J19" s="142">
        <f t="shared" si="2"/>
        <v>89.862107171983581</v>
      </c>
    </row>
    <row r="20" spans="1:11" s="142" customFormat="1" ht="16.5" customHeight="1">
      <c r="A20" s="130">
        <v>11</v>
      </c>
      <c r="B20" s="123" t="s">
        <v>247</v>
      </c>
      <c r="C20" s="132">
        <v>143627.29600000003</v>
      </c>
      <c r="D20" s="132">
        <v>160345.13299999997</v>
      </c>
      <c r="E20" s="132">
        <f t="shared" si="0"/>
        <v>111.63973524921052</v>
      </c>
      <c r="F20" s="154">
        <v>828.096</v>
      </c>
      <c r="G20" s="154">
        <v>949.68799999999999</v>
      </c>
      <c r="H20" s="142">
        <f t="shared" si="1"/>
        <v>142799.20000000004</v>
      </c>
      <c r="I20" s="142">
        <f t="shared" si="1"/>
        <v>159395.44499999998</v>
      </c>
      <c r="J20" s="142">
        <f t="shared" si="2"/>
        <v>111.62208541784544</v>
      </c>
    </row>
    <row r="21" spans="1:11" s="146" customFormat="1" ht="20.25" customHeight="1">
      <c r="A21" s="145"/>
      <c r="B21" s="124" t="s">
        <v>44</v>
      </c>
      <c r="C21" s="132">
        <f>SUM(C10:C20)</f>
        <v>3698448.8930000002</v>
      </c>
      <c r="D21" s="132">
        <f>SUM(D10:D20)</f>
        <v>4052536.9396000006</v>
      </c>
      <c r="E21" s="132">
        <f t="shared" si="0"/>
        <v>109.57396078313202</v>
      </c>
      <c r="F21" s="155">
        <f>SUM(F10:F20)</f>
        <v>69332.818000000014</v>
      </c>
      <c r="G21" s="155">
        <f>SUM(G10:G20)</f>
        <v>310469.005</v>
      </c>
      <c r="H21" s="142">
        <f t="shared" si="1"/>
        <v>3629116.0750000002</v>
      </c>
      <c r="I21" s="142">
        <f t="shared" si="1"/>
        <v>3742067.9346000007</v>
      </c>
      <c r="J21" s="142">
        <f t="shared" si="2"/>
        <v>103.11237935810583</v>
      </c>
    </row>
    <row r="23" spans="1:11">
      <c r="C23" s="149"/>
    </row>
    <row r="24" spans="1:11">
      <c r="C24" s="149"/>
      <c r="D24" s="149"/>
      <c r="E24" s="149"/>
      <c r="G24" s="156">
        <f>G21+K17</f>
        <v>317151.80499999999</v>
      </c>
    </row>
    <row r="25" spans="1:11">
      <c r="C25" s="149"/>
      <c r="D25" s="149"/>
      <c r="E25" s="149"/>
      <c r="G25" s="147">
        <v>317151.77100000001</v>
      </c>
    </row>
    <row r="26" spans="1:11">
      <c r="C26" s="149"/>
      <c r="D26" s="149"/>
      <c r="E26" s="149"/>
    </row>
    <row r="27" spans="1:11">
      <c r="C27" s="149"/>
      <c r="D27" s="149"/>
      <c r="E27" s="149"/>
      <c r="G27" s="156">
        <f>G25-G24</f>
        <v>-3.3999999985098839E-2</v>
      </c>
    </row>
    <row r="28" spans="1:11">
      <c r="C28" s="149"/>
      <c r="D28" s="149"/>
      <c r="E28" s="149"/>
    </row>
    <row r="29" spans="1:11">
      <c r="C29" s="149"/>
      <c r="D29" s="149"/>
      <c r="E29" s="149"/>
    </row>
    <row r="30" spans="1:11">
      <c r="C30" s="149"/>
      <c r="E30" s="149"/>
    </row>
    <row r="31" spans="1:11">
      <c r="C31" s="149"/>
      <c r="E31" s="149"/>
    </row>
    <row r="32" spans="1:11">
      <c r="C32" s="149"/>
      <c r="E32" s="149"/>
    </row>
    <row r="33" spans="3:5">
      <c r="C33" s="149"/>
      <c r="E33" s="149"/>
    </row>
    <row r="34" spans="3:5">
      <c r="E34" s="149"/>
    </row>
    <row r="35" spans="3:5">
      <c r="E35" s="149"/>
    </row>
    <row r="36" spans="3:5">
      <c r="D36" s="149"/>
    </row>
    <row r="37" spans="3:5">
      <c r="D37" s="149"/>
    </row>
    <row r="38" spans="3:5">
      <c r="D38" s="149"/>
    </row>
    <row r="39" spans="3:5">
      <c r="D39" s="149"/>
    </row>
    <row r="40" spans="3:5">
      <c r="D40" s="149"/>
    </row>
    <row r="41" spans="3:5">
      <c r="D41" s="149"/>
    </row>
    <row r="42" spans="3:5">
      <c r="D42" s="149"/>
    </row>
    <row r="43" spans="3:5">
      <c r="D43" s="149"/>
    </row>
    <row r="44" spans="3:5">
      <c r="D44" s="149"/>
    </row>
    <row r="45" spans="3:5">
      <c r="D45" s="149"/>
    </row>
    <row r="46" spans="3:5">
      <c r="D46" s="149"/>
    </row>
  </sheetData>
  <mergeCells count="8">
    <mergeCell ref="C1:E1"/>
    <mergeCell ref="C2:E2"/>
    <mergeCell ref="D3:E3"/>
    <mergeCell ref="A4:A8"/>
    <mergeCell ref="B4:B8"/>
    <mergeCell ref="C4:E6"/>
    <mergeCell ref="C7:C8"/>
    <mergeCell ref="D7:E7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Ekamut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cp:lastPrinted>2024-12-27T07:12:54Z</cp:lastPrinted>
  <dcterms:created xsi:type="dcterms:W3CDTF">2002-03-15T09:46:46Z</dcterms:created>
  <dcterms:modified xsi:type="dcterms:W3CDTF">2025-04-07T11:21:34Z</dcterms:modified>
</cp:coreProperties>
</file>