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E12" i="9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I11" i="10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F17"/>
  <c r="F18"/>
  <c r="F19"/>
  <c r="F20"/>
  <c r="E11"/>
  <c r="E12"/>
  <c r="E13"/>
  <c r="E14"/>
  <c r="E15"/>
  <c r="E16"/>
  <c r="E17"/>
  <c r="E18"/>
  <c r="E19"/>
  <c r="E20"/>
  <c r="D11"/>
  <c r="D12"/>
  <c r="D13"/>
  <c r="D14"/>
  <c r="D16"/>
  <c r="D18"/>
  <c r="D20"/>
  <c r="H11" i="9"/>
  <c r="G11"/>
  <c r="BP22"/>
  <c r="BO22"/>
  <c r="E11"/>
  <c r="C21" l="1"/>
  <c r="C20"/>
  <c r="C19"/>
  <c r="C18"/>
  <c r="C17"/>
  <c r="C16"/>
  <c r="C15"/>
  <c r="C14"/>
  <c r="C13"/>
  <c r="C12"/>
  <c r="D21"/>
  <c r="D20"/>
  <c r="D19"/>
  <c r="D18"/>
  <c r="D17"/>
  <c r="D16"/>
  <c r="D15"/>
  <c r="D14"/>
  <c r="D13"/>
  <c r="D12"/>
  <c r="C11"/>
  <c r="D19" i="10"/>
  <c r="D17"/>
  <c r="D15"/>
  <c r="G22" i="9"/>
  <c r="E22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<sst xmlns="http://schemas.openxmlformats.org/spreadsheetml/2006/main" count="578" uniqueCount="147">
  <si>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</si>
  <si>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</si>
  <si>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</si>
  <si>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</si>
  <si>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</si>
  <si>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</si>
  <si>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</si>
  <si>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</si>
  <si>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</si>
  <si>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</si>
  <si>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</si>
  <si>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</si>
  <si>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</si>
  <si>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</si>
  <si>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</si>
  <si>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</si>
  <si>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</si>
  <si>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</si>
  <si>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</si>
  <si>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</si>
  <si>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</si>
  <si>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</si>
  <si>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</si>
  <si>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</si>
  <si>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</si>
  <si>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</si>
  <si>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</si>
  <si>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</si>
  <si>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</si>
  <si>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</si>
  <si>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</si>
  <si>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</si>
  <si>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</si>
  <si>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</si>
  <si>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</si>
  <si>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</si>
  <si>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</si>
  <si>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</si>
  <si>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</si>
  <si>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</si>
  <si>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</si>
  <si>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</si>
  <si>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</si>
  <si>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</si>
  <si>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</si>
  <si>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</si>
  <si>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</si>
  <si>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</si>
  <si>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</si>
  <si>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</si>
  <si>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</si>
  <si>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</si>
  <si>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</si>
  <si>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</si>
  <si>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</si>
  <si>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</si>
  <si>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</si>
  <si>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</si>
  <si>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</si>
  <si>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</si>
  <si>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</si>
  <si>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</si>
  <si>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</si>
  <si>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</si>
  <si>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</si>
  <si>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</si>
  <si>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</si>
  <si>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</si>
  <si>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</si>
  <si>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</si>
  <si>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</si>
  <si>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</si>
  <si>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</si>
  <si>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</si>
  <si>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</si>
  <si>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</si>
  <si>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</si>
  <si>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</si>
  <si>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</si>
  <si>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</si>
  <si>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</si>
  <si>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</si>
  <si>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</si>
  <si>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</si>
  <si>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</si>
  <si>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</si>
  <si>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</si>
  <si>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</si>
  <si>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</si>
  <si>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</si>
  <si>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</si>
  <si>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</si>
  <si>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</si>
  <si>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</si>
  <si>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</si>
  <si>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</si>
  <si>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</si>
  <si>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</si>
  <si>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</si>
  <si>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</si>
  <si>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</si>
  <si>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</si>
  <si>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</si>
  <si>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</si>
  <si>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</si>
  <si>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</si>
  <si>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</si>
  <si>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</si>
  <si>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</si>
  <si>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</si>
  <si>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</si>
  <si>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</si>
  <si>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</si>
  <si>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</si>
  <si>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</si>
  <si>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</si>
  <si>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</si>
  <si>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</si>
  <si>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</si>
  <si>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</si>
  <si>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</si>
  <si>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</si>
  <si>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</si>
  <si>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</si>
  <si>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</si>
  <si>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</si>
  <si>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</si>
  <si>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</si>
  <si>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</si>
  <si>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</si>
  <si>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</si>
  <si>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</si>
  <si>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</si>
  <si>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</si>
  <si>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</si>
  <si>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</si>
  <si>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</si>
  <si>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</si>
  <si>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</si>
  <si>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</si>
  <si>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</si>
  <si>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</si>
  <si>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</si>
  <si>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</si>
  <si>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մարզի համայնքների  բյուջեների ծախսերի վերաբերյալ
(ըստ ծախսերի տնտեսագիտական դասակարգման)   31 դեկտեմբերի  2023 թվականի դրությամբ</t>
  </si>
  <si>
    <t>ՀՀ Լոռու  մարզի համայնքների  բյուջեների ծախսերի վերաբերյալ
(ըստ ծախսերի գործառնական  դասակարգման)  31 դեկտեմբերի  2023  թվականի դրությամբ</t>
  </si>
  <si>
    <r>
      <t xml:space="preserve"> </t>
    </r>
    <r>
      <rPr>
        <sz val="10"/>
        <rFont val="GHEA Grapalat"/>
        <family val="3"/>
      </rPr>
      <t>(բյուջ. տող  5500)</t>
    </r>
    <r>
      <rPr>
        <sz val="9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</si>
</sst>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6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b/>
      <sz val="9"/>
      <name val="GHEA Grapalat"/>
      <family val="3"/>
    </font>
    <font>
      <sz val="11"/>
      <name val="Sylfae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2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43" fillId="21" borderId="10" xfId="0" applyNumberFormat="1" applyFont="1" applyFill="1" applyBorder="1" applyAlignment="1" applyProtection="1">
      <alignment horizontal="center" vertical="center" wrapText="1"/>
    </xf>
    <xf numFmtId="0" fontId="43" fillId="18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165" fontId="44" fillId="0" borderId="10" xfId="54" applyNumberFormat="1" applyFont="1" applyFill="1" applyBorder="1" applyAlignment="1" applyProtection="1">
      <alignment horizontal="right" vertical="center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Protection="1"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0" fontId="45" fillId="29" borderId="16" xfId="0" applyFont="1" applyFill="1" applyBorder="1" applyAlignment="1">
      <alignment horizontal="center" wrapText="1"/>
    </xf>
    <xf numFmtId="0" fontId="45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43" fillId="0" borderId="16" xfId="0" applyFont="1" applyFill="1" applyBorder="1" applyAlignment="1" applyProtection="1">
      <alignment horizontal="center" vertical="center" wrapText="1"/>
    </xf>
    <xf numFmtId="0" fontId="43" fillId="0" borderId="15" xfId="0" applyFont="1" applyFill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15" t="s">
        <v>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16" t="s">
        <v>19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17" t="s">
        <v>6</v>
      </c>
      <c r="AK3" s="117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3" t="s">
        <v>4</v>
      </c>
      <c r="C4" s="118" t="s">
        <v>0</v>
      </c>
      <c r="D4" s="124" t="s">
        <v>20</v>
      </c>
      <c r="E4" s="125"/>
      <c r="F4" s="125"/>
      <c r="G4" s="125"/>
      <c r="H4" s="125"/>
      <c r="I4" s="126"/>
      <c r="J4" s="133" t="s">
        <v>34</v>
      </c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5"/>
    </row>
    <row r="5" spans="2:117" ht="16.5" customHeight="1">
      <c r="B5" s="123"/>
      <c r="C5" s="118"/>
      <c r="D5" s="127"/>
      <c r="E5" s="128"/>
      <c r="F5" s="128"/>
      <c r="G5" s="128"/>
      <c r="H5" s="128"/>
      <c r="I5" s="129"/>
      <c r="J5" s="90" t="s">
        <v>35</v>
      </c>
      <c r="K5" s="91"/>
      <c r="L5" s="91"/>
      <c r="M5" s="92"/>
      <c r="N5" s="119" t="s">
        <v>24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1"/>
      <c r="AD5" s="90" t="s">
        <v>37</v>
      </c>
      <c r="AE5" s="91"/>
      <c r="AF5" s="91"/>
      <c r="AG5" s="92"/>
      <c r="AH5" s="90" t="s">
        <v>38</v>
      </c>
      <c r="AI5" s="91"/>
      <c r="AJ5" s="91"/>
      <c r="AK5" s="92"/>
      <c r="AL5" s="90" t="s">
        <v>39</v>
      </c>
      <c r="AM5" s="91"/>
      <c r="AN5" s="91"/>
      <c r="AO5" s="92"/>
      <c r="AP5" s="139" t="s">
        <v>33</v>
      </c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1"/>
      <c r="BR5" s="90" t="s">
        <v>42</v>
      </c>
      <c r="BS5" s="91"/>
      <c r="BT5" s="91"/>
      <c r="BU5" s="92"/>
      <c r="BV5" s="90" t="s">
        <v>43</v>
      </c>
      <c r="BW5" s="91"/>
      <c r="BX5" s="91"/>
      <c r="BY5" s="92"/>
      <c r="BZ5" s="102" t="s">
        <v>30</v>
      </c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96" t="s">
        <v>47</v>
      </c>
      <c r="CQ5" s="96"/>
      <c r="CR5" s="96"/>
      <c r="CS5" s="96"/>
      <c r="CT5" s="103" t="s">
        <v>9</v>
      </c>
      <c r="CU5" s="104"/>
      <c r="CV5" s="104"/>
      <c r="CW5" s="105"/>
      <c r="CX5" s="107" t="s">
        <v>18</v>
      </c>
      <c r="CY5" s="108"/>
      <c r="CZ5" s="108"/>
      <c r="DA5" s="109"/>
      <c r="DB5" s="107" t="s">
        <v>7</v>
      </c>
      <c r="DC5" s="108"/>
      <c r="DD5" s="108"/>
      <c r="DE5" s="109"/>
      <c r="DF5" s="107" t="s">
        <v>8</v>
      </c>
      <c r="DG5" s="108"/>
      <c r="DH5" s="108"/>
      <c r="DI5" s="108"/>
      <c r="DJ5" s="108"/>
      <c r="DK5" s="109"/>
      <c r="DL5" s="101" t="s">
        <v>32</v>
      </c>
      <c r="DM5" s="101"/>
    </row>
    <row r="6" spans="2:117" ht="105.75" customHeight="1">
      <c r="B6" s="123"/>
      <c r="C6" s="118"/>
      <c r="D6" s="130"/>
      <c r="E6" s="131"/>
      <c r="F6" s="131"/>
      <c r="G6" s="131"/>
      <c r="H6" s="131"/>
      <c r="I6" s="132"/>
      <c r="J6" s="93"/>
      <c r="K6" s="94"/>
      <c r="L6" s="94"/>
      <c r="M6" s="95"/>
      <c r="N6" s="106" t="s">
        <v>23</v>
      </c>
      <c r="O6" s="98"/>
      <c r="P6" s="98"/>
      <c r="Q6" s="99"/>
      <c r="R6" s="96" t="s">
        <v>22</v>
      </c>
      <c r="S6" s="96"/>
      <c r="T6" s="96"/>
      <c r="U6" s="96"/>
      <c r="V6" s="96" t="s">
        <v>36</v>
      </c>
      <c r="W6" s="96"/>
      <c r="X6" s="96"/>
      <c r="Y6" s="96"/>
      <c r="Z6" s="96" t="s">
        <v>21</v>
      </c>
      <c r="AA6" s="96"/>
      <c r="AB6" s="96"/>
      <c r="AC6" s="96"/>
      <c r="AD6" s="93"/>
      <c r="AE6" s="94"/>
      <c r="AF6" s="94"/>
      <c r="AG6" s="95"/>
      <c r="AH6" s="93"/>
      <c r="AI6" s="94"/>
      <c r="AJ6" s="94"/>
      <c r="AK6" s="95"/>
      <c r="AL6" s="93"/>
      <c r="AM6" s="94"/>
      <c r="AN6" s="94"/>
      <c r="AO6" s="95"/>
      <c r="AP6" s="136" t="s">
        <v>25</v>
      </c>
      <c r="AQ6" s="137"/>
      <c r="AR6" s="137"/>
      <c r="AS6" s="138"/>
      <c r="AT6" s="136" t="s">
        <v>26</v>
      </c>
      <c r="AU6" s="137"/>
      <c r="AV6" s="137"/>
      <c r="AW6" s="138"/>
      <c r="AX6" s="145" t="s">
        <v>27</v>
      </c>
      <c r="AY6" s="146"/>
      <c r="AZ6" s="146"/>
      <c r="BA6" s="147"/>
      <c r="BB6" s="145" t="s">
        <v>28</v>
      </c>
      <c r="BC6" s="146"/>
      <c r="BD6" s="146"/>
      <c r="BE6" s="147"/>
      <c r="BF6" s="100" t="s">
        <v>29</v>
      </c>
      <c r="BG6" s="100"/>
      <c r="BH6" s="100"/>
      <c r="BI6" s="100"/>
      <c r="BJ6" s="100" t="s">
        <v>40</v>
      </c>
      <c r="BK6" s="100"/>
      <c r="BL6" s="100"/>
      <c r="BM6" s="100"/>
      <c r="BN6" s="100" t="s">
        <v>41</v>
      </c>
      <c r="BO6" s="100"/>
      <c r="BP6" s="100"/>
      <c r="BQ6" s="100"/>
      <c r="BR6" s="93"/>
      <c r="BS6" s="94"/>
      <c r="BT6" s="94"/>
      <c r="BU6" s="95"/>
      <c r="BV6" s="93"/>
      <c r="BW6" s="94"/>
      <c r="BX6" s="94"/>
      <c r="BY6" s="95"/>
      <c r="BZ6" s="142" t="s">
        <v>44</v>
      </c>
      <c r="CA6" s="143"/>
      <c r="CB6" s="143"/>
      <c r="CC6" s="144"/>
      <c r="CD6" s="97" t="s">
        <v>45</v>
      </c>
      <c r="CE6" s="98"/>
      <c r="CF6" s="98"/>
      <c r="CG6" s="99"/>
      <c r="CH6" s="106" t="s">
        <v>46</v>
      </c>
      <c r="CI6" s="98"/>
      <c r="CJ6" s="98"/>
      <c r="CK6" s="99"/>
      <c r="CL6" s="106" t="s">
        <v>48</v>
      </c>
      <c r="CM6" s="98"/>
      <c r="CN6" s="98"/>
      <c r="CO6" s="99"/>
      <c r="CP6" s="96"/>
      <c r="CQ6" s="96"/>
      <c r="CR6" s="96"/>
      <c r="CS6" s="96"/>
      <c r="CT6" s="106"/>
      <c r="CU6" s="98"/>
      <c r="CV6" s="98"/>
      <c r="CW6" s="99"/>
      <c r="CX6" s="110"/>
      <c r="CY6" s="111"/>
      <c r="CZ6" s="111"/>
      <c r="DA6" s="112"/>
      <c r="DB6" s="110"/>
      <c r="DC6" s="111"/>
      <c r="DD6" s="111"/>
      <c r="DE6" s="112"/>
      <c r="DF6" s="110"/>
      <c r="DG6" s="111"/>
      <c r="DH6" s="111"/>
      <c r="DI6" s="111"/>
      <c r="DJ6" s="111"/>
      <c r="DK6" s="112"/>
      <c r="DL6" s="101"/>
      <c r="DM6" s="101"/>
    </row>
    <row r="7" spans="2:117" ht="25.5" customHeight="1">
      <c r="B7" s="123"/>
      <c r="C7" s="118"/>
      <c r="D7" s="89" t="s">
        <v>15</v>
      </c>
      <c r="E7" s="89"/>
      <c r="F7" s="89" t="s">
        <v>14</v>
      </c>
      <c r="G7" s="89"/>
      <c r="H7" s="89" t="s">
        <v>5</v>
      </c>
      <c r="I7" s="89"/>
      <c r="J7" s="89" t="s">
        <v>12</v>
      </c>
      <c r="K7" s="89"/>
      <c r="L7" s="89" t="s">
        <v>13</v>
      </c>
      <c r="M7" s="89"/>
      <c r="N7" s="89" t="s">
        <v>12</v>
      </c>
      <c r="O7" s="89"/>
      <c r="P7" s="89" t="s">
        <v>13</v>
      </c>
      <c r="Q7" s="89"/>
      <c r="R7" s="89" t="s">
        <v>12</v>
      </c>
      <c r="S7" s="89"/>
      <c r="T7" s="89" t="s">
        <v>13</v>
      </c>
      <c r="U7" s="89"/>
      <c r="V7" s="89" t="s">
        <v>12</v>
      </c>
      <c r="W7" s="89"/>
      <c r="X7" s="89" t="s">
        <v>13</v>
      </c>
      <c r="Y7" s="89"/>
      <c r="Z7" s="89" t="s">
        <v>12</v>
      </c>
      <c r="AA7" s="89"/>
      <c r="AB7" s="89" t="s">
        <v>13</v>
      </c>
      <c r="AC7" s="89"/>
      <c r="AD7" s="89" t="s">
        <v>12</v>
      </c>
      <c r="AE7" s="89"/>
      <c r="AF7" s="89" t="s">
        <v>13</v>
      </c>
      <c r="AG7" s="89"/>
      <c r="AH7" s="89" t="s">
        <v>12</v>
      </c>
      <c r="AI7" s="89"/>
      <c r="AJ7" s="89" t="s">
        <v>13</v>
      </c>
      <c r="AK7" s="89"/>
      <c r="AL7" s="89" t="s">
        <v>12</v>
      </c>
      <c r="AM7" s="89"/>
      <c r="AN7" s="89" t="s">
        <v>13</v>
      </c>
      <c r="AO7" s="89"/>
      <c r="AP7" s="89" t="s">
        <v>12</v>
      </c>
      <c r="AQ7" s="89"/>
      <c r="AR7" s="89" t="s">
        <v>13</v>
      </c>
      <c r="AS7" s="89"/>
      <c r="AT7" s="89" t="s">
        <v>12</v>
      </c>
      <c r="AU7" s="89"/>
      <c r="AV7" s="89" t="s">
        <v>13</v>
      </c>
      <c r="AW7" s="89"/>
      <c r="AX7" s="89" t="s">
        <v>12</v>
      </c>
      <c r="AY7" s="89"/>
      <c r="AZ7" s="89" t="s">
        <v>13</v>
      </c>
      <c r="BA7" s="89"/>
      <c r="BB7" s="89" t="s">
        <v>12</v>
      </c>
      <c r="BC7" s="89"/>
      <c r="BD7" s="89" t="s">
        <v>13</v>
      </c>
      <c r="BE7" s="89"/>
      <c r="BF7" s="89" t="s">
        <v>12</v>
      </c>
      <c r="BG7" s="89"/>
      <c r="BH7" s="89" t="s">
        <v>13</v>
      </c>
      <c r="BI7" s="89"/>
      <c r="BJ7" s="89" t="s">
        <v>12</v>
      </c>
      <c r="BK7" s="89"/>
      <c r="BL7" s="89" t="s">
        <v>13</v>
      </c>
      <c r="BM7" s="89"/>
      <c r="BN7" s="89" t="s">
        <v>12</v>
      </c>
      <c r="BO7" s="89"/>
      <c r="BP7" s="89" t="s">
        <v>13</v>
      </c>
      <c r="BQ7" s="89"/>
      <c r="BR7" s="89" t="s">
        <v>12</v>
      </c>
      <c r="BS7" s="89"/>
      <c r="BT7" s="89" t="s">
        <v>13</v>
      </c>
      <c r="BU7" s="89"/>
      <c r="BV7" s="89" t="s">
        <v>12</v>
      </c>
      <c r="BW7" s="89"/>
      <c r="BX7" s="89" t="s">
        <v>13</v>
      </c>
      <c r="BY7" s="89"/>
      <c r="BZ7" s="89" t="s">
        <v>12</v>
      </c>
      <c r="CA7" s="89"/>
      <c r="CB7" s="89" t="s">
        <v>13</v>
      </c>
      <c r="CC7" s="89"/>
      <c r="CD7" s="89" t="s">
        <v>12</v>
      </c>
      <c r="CE7" s="89"/>
      <c r="CF7" s="89" t="s">
        <v>13</v>
      </c>
      <c r="CG7" s="89"/>
      <c r="CH7" s="89" t="s">
        <v>12</v>
      </c>
      <c r="CI7" s="89"/>
      <c r="CJ7" s="89" t="s">
        <v>13</v>
      </c>
      <c r="CK7" s="89"/>
      <c r="CL7" s="89" t="s">
        <v>12</v>
      </c>
      <c r="CM7" s="89"/>
      <c r="CN7" s="89" t="s">
        <v>13</v>
      </c>
      <c r="CO7" s="89"/>
      <c r="CP7" s="89" t="s">
        <v>12</v>
      </c>
      <c r="CQ7" s="89"/>
      <c r="CR7" s="89" t="s">
        <v>13</v>
      </c>
      <c r="CS7" s="89"/>
      <c r="CT7" s="89" t="s">
        <v>12</v>
      </c>
      <c r="CU7" s="89"/>
      <c r="CV7" s="89" t="s">
        <v>13</v>
      </c>
      <c r="CW7" s="89"/>
      <c r="CX7" s="89" t="s">
        <v>12</v>
      </c>
      <c r="CY7" s="89"/>
      <c r="CZ7" s="89" t="s">
        <v>13</v>
      </c>
      <c r="DA7" s="89"/>
      <c r="DB7" s="89" t="s">
        <v>12</v>
      </c>
      <c r="DC7" s="89"/>
      <c r="DD7" s="89" t="s">
        <v>13</v>
      </c>
      <c r="DE7" s="89"/>
      <c r="DF7" s="113" t="s">
        <v>31</v>
      </c>
      <c r="DG7" s="114"/>
      <c r="DH7" s="89" t="s">
        <v>12</v>
      </c>
      <c r="DI7" s="89"/>
      <c r="DJ7" s="89" t="s">
        <v>13</v>
      </c>
      <c r="DK7" s="89"/>
      <c r="DL7" s="89" t="s">
        <v>13</v>
      </c>
      <c r="DM7" s="89"/>
    </row>
    <row r="8" spans="2:117" ht="48" customHeight="1">
      <c r="B8" s="123"/>
      <c r="C8" s="118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22" t="s">
        <v>1</v>
      </c>
      <c r="C21" s="122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Z7:AA7"/>
    <mergeCell ref="X7:Y7"/>
    <mergeCell ref="AL5:AO6"/>
    <mergeCell ref="AN7:AO7"/>
    <mergeCell ref="AB7:AC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"/>
  <sheetViews>
    <sheetView tabSelected="1" zoomScale="96" zoomScaleNormal="96" workbookViewId="0">
      <selection activeCell="J1" sqref="J1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69" width="10.75" style="40" customWidth="1"/>
    <col min="70" max="70" width="11.125" style="40" customWidth="1"/>
    <col min="71" max="16384" width="9" style="40"/>
  </cols>
  <sheetData>
    <row r="1" spans="1:73">
      <c r="A1" s="201" t="s">
        <v>97</v>
      </c>
      <c r="B1" s="201"/>
      <c r="C1" s="201"/>
      <c r="D1" s="201"/>
      <c r="E1" s="201"/>
      <c r="F1" s="201"/>
      <c r="G1" s="201"/>
      <c r="H1" s="201"/>
    </row>
    <row r="2" spans="1:73" ht="13.5" customHeight="1">
      <c r="A2" s="204" t="s">
        <v>144</v>
      </c>
      <c r="B2" s="204"/>
      <c r="C2" s="204"/>
      <c r="D2" s="204"/>
      <c r="E2" s="204"/>
      <c r="F2" s="204"/>
      <c r="G2" s="204"/>
      <c r="H2" s="20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73" ht="36.75" customHeight="1">
      <c r="A3" s="205"/>
      <c r="B3" s="205"/>
      <c r="C3" s="205"/>
      <c r="D3" s="205"/>
      <c r="E3" s="205"/>
      <c r="F3" s="205"/>
      <c r="G3" s="205"/>
      <c r="H3" s="205"/>
      <c r="I3" s="210" t="s">
        <v>93</v>
      </c>
      <c r="J3" s="210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73" s="46" customFormat="1" ht="15" customHeight="1">
      <c r="A4" s="179" t="s">
        <v>58</v>
      </c>
      <c r="B4" s="180" t="s">
        <v>57</v>
      </c>
      <c r="C4" s="181" t="s">
        <v>117</v>
      </c>
      <c r="D4" s="182"/>
      <c r="E4" s="182"/>
      <c r="F4" s="182"/>
      <c r="G4" s="182"/>
      <c r="H4" s="183"/>
      <c r="I4" s="188" t="s">
        <v>64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90"/>
      <c r="BC4" s="154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84"/>
      <c r="BP4" s="75"/>
    </row>
    <row r="5" spans="1:73" s="46" customFormat="1" ht="60" customHeight="1">
      <c r="A5" s="179"/>
      <c r="B5" s="180"/>
      <c r="C5" s="184"/>
      <c r="D5" s="185"/>
      <c r="E5" s="185"/>
      <c r="F5" s="185"/>
      <c r="G5" s="185"/>
      <c r="H5" s="186"/>
      <c r="I5" s="207" t="s">
        <v>65</v>
      </c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9"/>
      <c r="BC5" s="165" t="s">
        <v>66</v>
      </c>
      <c r="BD5" s="166"/>
      <c r="BE5" s="166"/>
      <c r="BF5" s="166"/>
      <c r="BG5" s="166"/>
      <c r="BH5" s="166"/>
      <c r="BI5" s="156" t="s">
        <v>67</v>
      </c>
      <c r="BJ5" s="156"/>
      <c r="BK5" s="156"/>
      <c r="BL5" s="156"/>
      <c r="BM5" s="156"/>
      <c r="BN5" s="156"/>
      <c r="BO5" s="152" t="s">
        <v>110</v>
      </c>
      <c r="BP5" s="153"/>
    </row>
    <row r="6" spans="1:73" s="46" customFormat="1" ht="0.75" hidden="1" customHeight="1">
      <c r="A6" s="179"/>
      <c r="B6" s="180"/>
      <c r="C6" s="184"/>
      <c r="D6" s="185"/>
      <c r="E6" s="185"/>
      <c r="F6" s="185"/>
      <c r="G6" s="185"/>
      <c r="H6" s="186"/>
      <c r="I6" s="175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203"/>
      <c r="BC6" s="175"/>
      <c r="BD6" s="176"/>
      <c r="BE6" s="176"/>
      <c r="BF6" s="176"/>
      <c r="BG6" s="156" t="s">
        <v>111</v>
      </c>
      <c r="BH6" s="156"/>
      <c r="BI6" s="156" t="s">
        <v>118</v>
      </c>
      <c r="BJ6" s="156"/>
      <c r="BK6" s="156" t="s">
        <v>69</v>
      </c>
      <c r="BL6" s="156"/>
      <c r="BM6" s="156"/>
      <c r="BN6" s="156"/>
      <c r="BO6" s="88"/>
      <c r="BP6" s="88"/>
    </row>
    <row r="7" spans="1:73" s="46" customFormat="1" ht="15" customHeight="1">
      <c r="A7" s="179"/>
      <c r="B7" s="180"/>
      <c r="C7" s="184"/>
      <c r="D7" s="185"/>
      <c r="E7" s="185"/>
      <c r="F7" s="185"/>
      <c r="G7" s="185"/>
      <c r="H7" s="186"/>
      <c r="I7" s="156" t="s">
        <v>56</v>
      </c>
      <c r="J7" s="156"/>
      <c r="K7" s="156"/>
      <c r="L7" s="156"/>
      <c r="M7" s="191" t="s">
        <v>119</v>
      </c>
      <c r="N7" s="192"/>
      <c r="O7" s="159" t="s">
        <v>49</v>
      </c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1"/>
      <c r="AE7" s="197" t="s">
        <v>112</v>
      </c>
      <c r="AF7" s="198"/>
      <c r="AG7" s="197" t="s">
        <v>113</v>
      </c>
      <c r="AH7" s="198"/>
      <c r="AI7" s="157" t="s">
        <v>55</v>
      </c>
      <c r="AJ7" s="158"/>
      <c r="AK7" s="180" t="s">
        <v>120</v>
      </c>
      <c r="AL7" s="180"/>
      <c r="AM7" s="157" t="s">
        <v>55</v>
      </c>
      <c r="AN7" s="158"/>
      <c r="AO7" s="171" t="s">
        <v>121</v>
      </c>
      <c r="AP7" s="171"/>
      <c r="AQ7" s="172" t="s">
        <v>114</v>
      </c>
      <c r="AR7" s="173"/>
      <c r="AS7" s="173"/>
      <c r="AT7" s="173"/>
      <c r="AU7" s="173"/>
      <c r="AV7" s="174"/>
      <c r="AW7" s="157" t="s">
        <v>68</v>
      </c>
      <c r="AX7" s="187"/>
      <c r="AY7" s="187"/>
      <c r="AZ7" s="187"/>
      <c r="BA7" s="187"/>
      <c r="BB7" s="158"/>
      <c r="BC7" s="148" t="s">
        <v>122</v>
      </c>
      <c r="BD7" s="149"/>
      <c r="BE7" s="148" t="s">
        <v>123</v>
      </c>
      <c r="BF7" s="149"/>
      <c r="BG7" s="156"/>
      <c r="BH7" s="156"/>
      <c r="BI7" s="156"/>
      <c r="BJ7" s="156"/>
      <c r="BK7" s="156"/>
      <c r="BL7" s="156"/>
      <c r="BM7" s="156"/>
      <c r="BN7" s="156"/>
      <c r="BO7" s="148" t="s">
        <v>146</v>
      </c>
      <c r="BP7" s="149"/>
    </row>
    <row r="8" spans="1:73" s="46" customFormat="1" ht="102" customHeight="1">
      <c r="A8" s="179"/>
      <c r="B8" s="180"/>
      <c r="C8" s="164" t="s">
        <v>63</v>
      </c>
      <c r="D8" s="164"/>
      <c r="E8" s="206" t="s">
        <v>61</v>
      </c>
      <c r="F8" s="206"/>
      <c r="G8" s="202" t="s">
        <v>62</v>
      </c>
      <c r="H8" s="202"/>
      <c r="I8" s="180" t="s">
        <v>124</v>
      </c>
      <c r="J8" s="180"/>
      <c r="K8" s="180" t="s">
        <v>125</v>
      </c>
      <c r="L8" s="180"/>
      <c r="M8" s="193"/>
      <c r="N8" s="194"/>
      <c r="O8" s="157" t="s">
        <v>50</v>
      </c>
      <c r="P8" s="158"/>
      <c r="Q8" s="162" t="s">
        <v>115</v>
      </c>
      <c r="R8" s="163"/>
      <c r="S8" s="157" t="s">
        <v>51</v>
      </c>
      <c r="T8" s="158"/>
      <c r="U8" s="157" t="s">
        <v>52</v>
      </c>
      <c r="V8" s="158"/>
      <c r="W8" s="157" t="s">
        <v>53</v>
      </c>
      <c r="X8" s="158"/>
      <c r="Y8" s="195" t="s">
        <v>54</v>
      </c>
      <c r="Z8" s="196"/>
      <c r="AA8" s="157" t="s">
        <v>126</v>
      </c>
      <c r="AB8" s="158"/>
      <c r="AC8" s="157" t="s">
        <v>127</v>
      </c>
      <c r="AD8" s="158"/>
      <c r="AE8" s="199"/>
      <c r="AF8" s="200"/>
      <c r="AG8" s="199"/>
      <c r="AH8" s="200"/>
      <c r="AI8" s="162" t="s">
        <v>128</v>
      </c>
      <c r="AJ8" s="163"/>
      <c r="AK8" s="180"/>
      <c r="AL8" s="180"/>
      <c r="AM8" s="162" t="s">
        <v>116</v>
      </c>
      <c r="AN8" s="163"/>
      <c r="AO8" s="171"/>
      <c r="AP8" s="171"/>
      <c r="AQ8" s="164" t="s">
        <v>63</v>
      </c>
      <c r="AR8" s="164"/>
      <c r="AS8" s="164" t="s">
        <v>61</v>
      </c>
      <c r="AT8" s="164"/>
      <c r="AU8" s="164" t="s">
        <v>62</v>
      </c>
      <c r="AV8" s="164"/>
      <c r="AW8" s="164" t="s">
        <v>71</v>
      </c>
      <c r="AX8" s="164"/>
      <c r="AY8" s="167" t="s">
        <v>72</v>
      </c>
      <c r="AZ8" s="168"/>
      <c r="BA8" s="169" t="s">
        <v>73</v>
      </c>
      <c r="BB8" s="170"/>
      <c r="BC8" s="150"/>
      <c r="BD8" s="151"/>
      <c r="BE8" s="150"/>
      <c r="BF8" s="151"/>
      <c r="BG8" s="156"/>
      <c r="BH8" s="156"/>
      <c r="BI8" s="156"/>
      <c r="BJ8" s="156"/>
      <c r="BK8" s="156" t="s">
        <v>129</v>
      </c>
      <c r="BL8" s="156"/>
      <c r="BM8" s="156" t="s">
        <v>70</v>
      </c>
      <c r="BN8" s="156"/>
      <c r="BO8" s="150"/>
      <c r="BP8" s="151"/>
    </row>
    <row r="9" spans="1:73" s="46" customFormat="1" ht="30" customHeight="1">
      <c r="A9" s="179"/>
      <c r="B9" s="180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73" s="46" customFormat="1" ht="10.5" customHeight="1">
      <c r="A10" s="77" t="s">
        <v>94</v>
      </c>
      <c r="B10" s="77">
        <v>1</v>
      </c>
      <c r="C10" s="77">
        <v>2</v>
      </c>
      <c r="D10" s="77">
        <v>3</v>
      </c>
      <c r="E10" s="77">
        <v>4</v>
      </c>
      <c r="F10" s="77">
        <v>5</v>
      </c>
      <c r="G10" s="77">
        <v>6</v>
      </c>
      <c r="H10" s="77">
        <v>7</v>
      </c>
      <c r="I10" s="77">
        <v>8</v>
      </c>
      <c r="J10" s="77">
        <v>9</v>
      </c>
      <c r="K10" s="77">
        <v>10</v>
      </c>
      <c r="L10" s="77">
        <v>11</v>
      </c>
      <c r="M10" s="77">
        <v>12</v>
      </c>
      <c r="N10" s="77">
        <v>13</v>
      </c>
      <c r="O10" s="77">
        <v>14</v>
      </c>
      <c r="P10" s="77">
        <v>15</v>
      </c>
      <c r="Q10" s="77">
        <v>16</v>
      </c>
      <c r="R10" s="77">
        <v>17</v>
      </c>
      <c r="S10" s="77">
        <v>18</v>
      </c>
      <c r="T10" s="77">
        <v>19</v>
      </c>
      <c r="U10" s="77">
        <v>20</v>
      </c>
      <c r="V10" s="77">
        <v>21</v>
      </c>
      <c r="W10" s="77">
        <v>22</v>
      </c>
      <c r="X10" s="77">
        <v>23</v>
      </c>
      <c r="Y10" s="77">
        <v>24</v>
      </c>
      <c r="Z10" s="77">
        <v>25</v>
      </c>
      <c r="AA10" s="77">
        <v>26</v>
      </c>
      <c r="AB10" s="77">
        <v>27</v>
      </c>
      <c r="AC10" s="77">
        <v>28</v>
      </c>
      <c r="AD10" s="77">
        <v>29</v>
      </c>
      <c r="AE10" s="77">
        <v>30</v>
      </c>
      <c r="AF10" s="77">
        <v>31</v>
      </c>
      <c r="AG10" s="77">
        <v>32</v>
      </c>
      <c r="AH10" s="77">
        <v>33</v>
      </c>
      <c r="AI10" s="77">
        <v>34</v>
      </c>
      <c r="AJ10" s="77">
        <v>35</v>
      </c>
      <c r="AK10" s="77">
        <v>36</v>
      </c>
      <c r="AL10" s="77">
        <v>37</v>
      </c>
      <c r="AM10" s="77">
        <v>38</v>
      </c>
      <c r="AN10" s="77">
        <v>39</v>
      </c>
      <c r="AO10" s="77">
        <v>40</v>
      </c>
      <c r="AP10" s="77">
        <v>41</v>
      </c>
      <c r="AQ10" s="77">
        <v>42</v>
      </c>
      <c r="AR10" s="77">
        <v>43</v>
      </c>
      <c r="AS10" s="77">
        <v>44</v>
      </c>
      <c r="AT10" s="77">
        <v>45</v>
      </c>
      <c r="AU10" s="77">
        <v>46</v>
      </c>
      <c r="AV10" s="77">
        <v>47</v>
      </c>
      <c r="AW10" s="77">
        <v>48</v>
      </c>
      <c r="AX10" s="77">
        <v>49</v>
      </c>
      <c r="AY10" s="77">
        <v>50</v>
      </c>
      <c r="AZ10" s="77">
        <v>51</v>
      </c>
      <c r="BA10" s="77">
        <v>52</v>
      </c>
      <c r="BB10" s="77">
        <v>53</v>
      </c>
      <c r="BC10" s="77">
        <v>54</v>
      </c>
      <c r="BD10" s="77">
        <v>55</v>
      </c>
      <c r="BE10" s="77">
        <v>56</v>
      </c>
      <c r="BF10" s="77">
        <v>57</v>
      </c>
      <c r="BG10" s="77">
        <v>58</v>
      </c>
      <c r="BH10" s="77">
        <v>59</v>
      </c>
      <c r="BI10" s="77">
        <v>60</v>
      </c>
      <c r="BJ10" s="77">
        <v>61</v>
      </c>
      <c r="BK10" s="77">
        <v>62</v>
      </c>
      <c r="BL10" s="77">
        <v>63</v>
      </c>
      <c r="BM10" s="77">
        <v>64</v>
      </c>
      <c r="BN10" s="77">
        <v>65</v>
      </c>
      <c r="BO10" s="85">
        <v>66</v>
      </c>
      <c r="BP10" s="85">
        <v>67</v>
      </c>
    </row>
    <row r="11" spans="1:73" s="44" customFormat="1" ht="18" customHeight="1">
      <c r="A11" s="68">
        <v>1</v>
      </c>
      <c r="B11" s="71" t="s">
        <v>98</v>
      </c>
      <c r="C11" s="72">
        <f>E11+G11-BA11</f>
        <v>6305091.7579999994</v>
      </c>
      <c r="D11" s="72">
        <f>F11+H11-BB11</f>
        <v>4737863.8047000002</v>
      </c>
      <c r="E11" s="72">
        <f>I11+K11+M11+AE11+AG11+AK11+AO11+AS11</f>
        <v>3683262.6579999998</v>
      </c>
      <c r="F11" s="72">
        <f>J11+L11+N11+AF11+AH11+AL11+AP11+AT11</f>
        <v>3477709.7292000004</v>
      </c>
      <c r="G11" s="72">
        <f>AY11+BC11+BE11+BG11+BI11+BK11+BM11+AU11+BO11</f>
        <v>2821829.0999999996</v>
      </c>
      <c r="H11" s="72">
        <f>AZ11+BD11+BF11+BH11+BJ11+BL11+BN11+AV11+BP11</f>
        <v>1460154.0755</v>
      </c>
      <c r="I11" s="50">
        <v>445544</v>
      </c>
      <c r="J11" s="50">
        <v>426992.84</v>
      </c>
      <c r="K11" s="50">
        <v>0</v>
      </c>
      <c r="L11" s="50">
        <v>0</v>
      </c>
      <c r="M11" s="50">
        <v>882195.76800000004</v>
      </c>
      <c r="N11" s="50">
        <v>741436.9412</v>
      </c>
      <c r="O11" s="50">
        <v>146352.845</v>
      </c>
      <c r="P11" s="50">
        <v>121552.1268</v>
      </c>
      <c r="Q11" s="50">
        <v>347108.353</v>
      </c>
      <c r="R11" s="50">
        <v>310308.61139999999</v>
      </c>
      <c r="S11" s="50">
        <v>13903</v>
      </c>
      <c r="T11" s="50">
        <v>9238.9979999999996</v>
      </c>
      <c r="U11" s="50">
        <v>16210.81</v>
      </c>
      <c r="V11" s="50">
        <v>13456.992</v>
      </c>
      <c r="W11" s="50">
        <v>167618.1</v>
      </c>
      <c r="X11" s="50">
        <v>122188.25</v>
      </c>
      <c r="Y11" s="50">
        <v>145121.1</v>
      </c>
      <c r="Z11" s="50">
        <v>104586.37</v>
      </c>
      <c r="AA11" s="50">
        <v>127407.9</v>
      </c>
      <c r="AB11" s="50">
        <v>120681.4954</v>
      </c>
      <c r="AC11" s="50">
        <v>50127.76</v>
      </c>
      <c r="AD11" s="50">
        <v>36798.069600000003</v>
      </c>
      <c r="AE11" s="50">
        <v>0</v>
      </c>
      <c r="AF11" s="50">
        <v>0</v>
      </c>
      <c r="AG11" s="50">
        <v>1933845.3</v>
      </c>
      <c r="AH11" s="50">
        <v>1904168.03</v>
      </c>
      <c r="AI11" s="50">
        <v>1933845.3</v>
      </c>
      <c r="AJ11" s="50">
        <v>1904168.03</v>
      </c>
      <c r="AK11" s="50">
        <v>120883</v>
      </c>
      <c r="AL11" s="50">
        <v>116392.96000000001</v>
      </c>
      <c r="AM11" s="50">
        <v>71883</v>
      </c>
      <c r="AN11" s="50">
        <v>68582.62</v>
      </c>
      <c r="AO11" s="50">
        <v>56368.09</v>
      </c>
      <c r="AP11" s="50">
        <v>49196.1</v>
      </c>
      <c r="AQ11" s="50">
        <v>44426.5</v>
      </c>
      <c r="AR11" s="50">
        <v>39522.858</v>
      </c>
      <c r="AS11" s="50">
        <v>244426.5</v>
      </c>
      <c r="AT11" s="50">
        <v>239522.85800000001</v>
      </c>
      <c r="AU11" s="50">
        <v>0</v>
      </c>
      <c r="AV11" s="50">
        <v>0</v>
      </c>
      <c r="AW11" s="50">
        <v>200000</v>
      </c>
      <c r="AX11" s="50">
        <v>200000</v>
      </c>
      <c r="AY11" s="50">
        <v>0</v>
      </c>
      <c r="AZ11" s="50">
        <v>0</v>
      </c>
      <c r="BA11" s="50">
        <v>200000</v>
      </c>
      <c r="BB11" s="50">
        <v>200000</v>
      </c>
      <c r="BC11" s="50">
        <v>3289093.4</v>
      </c>
      <c r="BD11" s="50">
        <v>1346269.2435000001</v>
      </c>
      <c r="BE11" s="50">
        <v>315548</v>
      </c>
      <c r="BF11" s="50">
        <v>227812.03400000001</v>
      </c>
      <c r="BG11" s="50">
        <v>0</v>
      </c>
      <c r="BH11" s="50">
        <v>0</v>
      </c>
      <c r="BI11" s="50">
        <v>-56497</v>
      </c>
      <c r="BJ11" s="50">
        <v>-18152.53</v>
      </c>
      <c r="BK11" s="50">
        <v>-726315.3</v>
      </c>
      <c r="BL11" s="50">
        <v>-95774.672000000006</v>
      </c>
      <c r="BM11" s="50">
        <v>0</v>
      </c>
      <c r="BN11" s="50">
        <v>0</v>
      </c>
      <c r="BO11" s="50">
        <v>0</v>
      </c>
      <c r="BP11" s="50">
        <v>0</v>
      </c>
      <c r="BS11" s="87"/>
      <c r="BT11" s="87"/>
      <c r="BU11" s="87"/>
    </row>
    <row r="12" spans="1:73" s="44" customFormat="1" ht="18" customHeight="1">
      <c r="A12" s="68">
        <v>2</v>
      </c>
      <c r="B12" s="71" t="s">
        <v>99</v>
      </c>
      <c r="C12" s="72">
        <f t="shared" ref="C12:C21" si="0">E12+G12-BA12</f>
        <v>86214.431199999992</v>
      </c>
      <c r="D12" s="72">
        <f t="shared" ref="D12:D21" si="1">F12+H12-BB12</f>
        <v>75096.781199999998</v>
      </c>
      <c r="E12" s="72">
        <f t="shared" ref="E12:E21" si="2">I12+K12+M12+AE12+AG12+AK12+AO12+AS12</f>
        <v>47469.8</v>
      </c>
      <c r="F12" s="72">
        <f t="shared" ref="F12:F21" si="3">J12+L12+N12+AF12+AH12+AL12+AP12+AT12</f>
        <v>40064.941200000001</v>
      </c>
      <c r="G12" s="72">
        <f t="shared" ref="G12:G21" si="4">AY12+BC12+BE12+BG12+BI12+BK12+BM12+AU12+BO12</f>
        <v>38744.631199999996</v>
      </c>
      <c r="H12" s="72">
        <f t="shared" ref="H12:H21" si="5">AZ12+BD12+BF12+BH12+BJ12+BL12+BN12+AV12+BP12</f>
        <v>35031.839999999997</v>
      </c>
      <c r="I12" s="50">
        <v>24468</v>
      </c>
      <c r="J12" s="50">
        <v>23014.650699999998</v>
      </c>
      <c r="K12" s="50">
        <v>0</v>
      </c>
      <c r="L12" s="50">
        <v>0</v>
      </c>
      <c r="M12" s="50">
        <v>12053</v>
      </c>
      <c r="N12" s="50">
        <v>8082.4014999999999</v>
      </c>
      <c r="O12" s="50">
        <v>2160</v>
      </c>
      <c r="P12" s="50">
        <v>1225.9604999999999</v>
      </c>
      <c r="Q12" s="50">
        <v>990</v>
      </c>
      <c r="R12" s="50">
        <v>750</v>
      </c>
      <c r="S12" s="50">
        <v>141</v>
      </c>
      <c r="T12" s="50">
        <v>113</v>
      </c>
      <c r="U12" s="50">
        <v>139</v>
      </c>
      <c r="V12" s="50">
        <v>101.8</v>
      </c>
      <c r="W12" s="50">
        <v>3775</v>
      </c>
      <c r="X12" s="50">
        <v>1955.49</v>
      </c>
      <c r="Y12" s="50">
        <v>3150</v>
      </c>
      <c r="Z12" s="50">
        <v>1449.25</v>
      </c>
      <c r="AA12" s="50">
        <v>50</v>
      </c>
      <c r="AB12" s="50">
        <v>27</v>
      </c>
      <c r="AC12" s="50">
        <v>3675</v>
      </c>
      <c r="AD12" s="50">
        <v>3220.3220000000001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9460</v>
      </c>
      <c r="AL12" s="50">
        <v>8237.8889999999992</v>
      </c>
      <c r="AM12" s="50">
        <v>9460</v>
      </c>
      <c r="AN12" s="50">
        <v>8237.8889999999992</v>
      </c>
      <c r="AO12" s="50">
        <v>910</v>
      </c>
      <c r="AP12" s="50">
        <v>690</v>
      </c>
      <c r="AQ12" s="50">
        <v>578.79999999999995</v>
      </c>
      <c r="AR12" s="50">
        <v>40</v>
      </c>
      <c r="AS12" s="50">
        <v>578.79999999999995</v>
      </c>
      <c r="AT12" s="50">
        <v>40</v>
      </c>
      <c r="AU12" s="50">
        <v>0</v>
      </c>
      <c r="AV12" s="50">
        <v>0</v>
      </c>
      <c r="AW12" s="50">
        <v>258.8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38237.9</v>
      </c>
      <c r="BD12" s="50">
        <v>35857.811999999998</v>
      </c>
      <c r="BE12" s="50">
        <v>3210.0311999999999</v>
      </c>
      <c r="BF12" s="50">
        <v>2470.4</v>
      </c>
      <c r="BG12" s="50">
        <v>0</v>
      </c>
      <c r="BH12" s="50">
        <v>0</v>
      </c>
      <c r="BI12" s="50">
        <v>0</v>
      </c>
      <c r="BJ12" s="50">
        <v>0</v>
      </c>
      <c r="BK12" s="50">
        <v>-2703.3</v>
      </c>
      <c r="BL12" s="50">
        <v>-3296.3719999999998</v>
      </c>
      <c r="BM12" s="50">
        <v>0</v>
      </c>
      <c r="BN12" s="50">
        <v>0</v>
      </c>
      <c r="BO12" s="50">
        <v>0</v>
      </c>
      <c r="BP12" s="50">
        <v>0</v>
      </c>
      <c r="BS12" s="87"/>
      <c r="BT12" s="87"/>
      <c r="BU12" s="87"/>
    </row>
    <row r="13" spans="1:73" s="44" customFormat="1" ht="18" customHeight="1">
      <c r="A13" s="68">
        <v>3</v>
      </c>
      <c r="B13" s="71" t="s">
        <v>100</v>
      </c>
      <c r="C13" s="72">
        <f t="shared" si="0"/>
        <v>95561.014899999995</v>
      </c>
      <c r="D13" s="72">
        <f t="shared" si="1"/>
        <v>73002.464000000007</v>
      </c>
      <c r="E13" s="72">
        <f t="shared" si="2"/>
        <v>39464.600000000006</v>
      </c>
      <c r="F13" s="72">
        <f t="shared" si="3"/>
        <v>33330.523000000001</v>
      </c>
      <c r="G13" s="72">
        <f t="shared" si="4"/>
        <v>56096.414899999989</v>
      </c>
      <c r="H13" s="72">
        <f t="shared" si="5"/>
        <v>39671.940999999999</v>
      </c>
      <c r="I13" s="50">
        <v>24400</v>
      </c>
      <c r="J13" s="50">
        <v>24371.486000000001</v>
      </c>
      <c r="K13" s="50">
        <v>0</v>
      </c>
      <c r="L13" s="50">
        <v>0</v>
      </c>
      <c r="M13" s="50">
        <v>12524.3</v>
      </c>
      <c r="N13" s="50">
        <v>7859.0370000000003</v>
      </c>
      <c r="O13" s="50">
        <v>2030</v>
      </c>
      <c r="P13" s="50">
        <v>1270.566</v>
      </c>
      <c r="Q13" s="50">
        <v>1000</v>
      </c>
      <c r="R13" s="50">
        <v>996</v>
      </c>
      <c r="S13" s="50">
        <v>200</v>
      </c>
      <c r="T13" s="50">
        <v>134</v>
      </c>
      <c r="U13" s="50">
        <v>200</v>
      </c>
      <c r="V13" s="50">
        <v>92</v>
      </c>
      <c r="W13" s="50">
        <v>3620.3</v>
      </c>
      <c r="X13" s="50">
        <v>1750.9949999999999</v>
      </c>
      <c r="Y13" s="50">
        <v>2510</v>
      </c>
      <c r="Z13" s="50">
        <v>1374.9949999999999</v>
      </c>
      <c r="AA13" s="50">
        <v>2500</v>
      </c>
      <c r="AB13" s="50">
        <v>1538.05</v>
      </c>
      <c r="AC13" s="50">
        <v>1800</v>
      </c>
      <c r="AD13" s="50">
        <v>1107.2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0</v>
      </c>
      <c r="AN13" s="50">
        <v>0</v>
      </c>
      <c r="AO13" s="50">
        <v>1200</v>
      </c>
      <c r="AP13" s="50">
        <v>1100</v>
      </c>
      <c r="AQ13" s="50">
        <v>940.3</v>
      </c>
      <c r="AR13" s="50">
        <v>0</v>
      </c>
      <c r="AS13" s="50">
        <v>940.3</v>
      </c>
      <c r="AT13" s="50">
        <v>0</v>
      </c>
      <c r="AU13" s="50">
        <v>0</v>
      </c>
      <c r="AV13" s="50">
        <v>0</v>
      </c>
      <c r="AW13" s="50">
        <v>390.3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49696</v>
      </c>
      <c r="BD13" s="50">
        <v>37883.940999999999</v>
      </c>
      <c r="BE13" s="50">
        <v>4600.4148999999998</v>
      </c>
      <c r="BF13" s="50">
        <v>540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-552</v>
      </c>
      <c r="BM13" s="50">
        <v>0</v>
      </c>
      <c r="BN13" s="50">
        <v>0</v>
      </c>
      <c r="BO13" s="50">
        <v>1799.9999999999854</v>
      </c>
      <c r="BP13" s="50">
        <v>1800</v>
      </c>
      <c r="BS13" s="87"/>
      <c r="BT13" s="87"/>
      <c r="BU13" s="87"/>
    </row>
    <row r="14" spans="1:73" s="44" customFormat="1" ht="18" customHeight="1">
      <c r="A14" s="68">
        <v>4</v>
      </c>
      <c r="B14" s="71" t="s">
        <v>101</v>
      </c>
      <c r="C14" s="72">
        <f t="shared" si="0"/>
        <v>834443.5303000001</v>
      </c>
      <c r="D14" s="72">
        <f t="shared" si="1"/>
        <v>762728.08149999985</v>
      </c>
      <c r="E14" s="72">
        <f t="shared" si="2"/>
        <v>607777.88400000008</v>
      </c>
      <c r="F14" s="72">
        <f t="shared" si="3"/>
        <v>569128.25619999995</v>
      </c>
      <c r="G14" s="72">
        <f t="shared" si="4"/>
        <v>385848.2953</v>
      </c>
      <c r="H14" s="72">
        <f t="shared" si="5"/>
        <v>330826.59460000001</v>
      </c>
      <c r="I14" s="50">
        <v>157300</v>
      </c>
      <c r="J14" s="50">
        <v>153590.291</v>
      </c>
      <c r="K14" s="50">
        <v>0</v>
      </c>
      <c r="L14" s="50">
        <v>0</v>
      </c>
      <c r="M14" s="50">
        <v>64852.6</v>
      </c>
      <c r="N14" s="50">
        <v>57423.850400000003</v>
      </c>
      <c r="O14" s="50">
        <v>18200</v>
      </c>
      <c r="P14" s="50">
        <v>17281.313900000001</v>
      </c>
      <c r="Q14" s="50">
        <v>300</v>
      </c>
      <c r="R14" s="50">
        <v>115.6083</v>
      </c>
      <c r="S14" s="50">
        <v>2000</v>
      </c>
      <c r="T14" s="50">
        <v>1605.8212000000001</v>
      </c>
      <c r="U14" s="50">
        <v>500</v>
      </c>
      <c r="V14" s="50">
        <v>452.4</v>
      </c>
      <c r="W14" s="50">
        <v>13925</v>
      </c>
      <c r="X14" s="50">
        <v>12217.289000000001</v>
      </c>
      <c r="Y14" s="50">
        <v>9900</v>
      </c>
      <c r="Z14" s="50">
        <v>8708.9889999999996</v>
      </c>
      <c r="AA14" s="50">
        <v>5740</v>
      </c>
      <c r="AB14" s="50">
        <v>4087</v>
      </c>
      <c r="AC14" s="50">
        <v>20487.599999999999</v>
      </c>
      <c r="AD14" s="50">
        <v>18929.116000000002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199103.8</v>
      </c>
      <c r="AL14" s="50">
        <v>194137.99549999999</v>
      </c>
      <c r="AM14" s="50">
        <v>198853.8</v>
      </c>
      <c r="AN14" s="50">
        <v>193887.99549999999</v>
      </c>
      <c r="AO14" s="50">
        <v>23565.834999999999</v>
      </c>
      <c r="AP14" s="50">
        <v>23450.834999999999</v>
      </c>
      <c r="AQ14" s="50">
        <v>3773</v>
      </c>
      <c r="AR14" s="50">
        <v>3298.5149999999999</v>
      </c>
      <c r="AS14" s="50">
        <v>162955.649</v>
      </c>
      <c r="AT14" s="50">
        <v>140525.2843</v>
      </c>
      <c r="AU14" s="50">
        <v>0</v>
      </c>
      <c r="AV14" s="50">
        <v>0</v>
      </c>
      <c r="AW14" s="50">
        <v>159182.649</v>
      </c>
      <c r="AX14" s="50">
        <v>137226.76930000001</v>
      </c>
      <c r="AY14" s="50">
        <v>0</v>
      </c>
      <c r="AZ14" s="50">
        <v>0</v>
      </c>
      <c r="BA14" s="50">
        <v>159182.649</v>
      </c>
      <c r="BB14" s="50">
        <v>137226.76930000001</v>
      </c>
      <c r="BC14" s="50">
        <v>388828.2953</v>
      </c>
      <c r="BD14" s="50">
        <v>351820.52059999999</v>
      </c>
      <c r="BE14" s="50">
        <v>13350</v>
      </c>
      <c r="BF14" s="50">
        <v>9246.2000000000007</v>
      </c>
      <c r="BG14" s="50">
        <v>0</v>
      </c>
      <c r="BH14" s="50">
        <v>0</v>
      </c>
      <c r="BI14" s="50">
        <v>0</v>
      </c>
      <c r="BJ14" s="50">
        <v>-167.81100000000001</v>
      </c>
      <c r="BK14" s="50">
        <v>-30000</v>
      </c>
      <c r="BL14" s="50">
        <v>-36542.315000000002</v>
      </c>
      <c r="BM14" s="50">
        <v>0</v>
      </c>
      <c r="BN14" s="50">
        <v>0</v>
      </c>
      <c r="BO14" s="50">
        <v>13670</v>
      </c>
      <c r="BP14" s="50">
        <v>6470</v>
      </c>
      <c r="BS14" s="87"/>
      <c r="BT14" s="87"/>
      <c r="BU14" s="87"/>
    </row>
    <row r="15" spans="1:73" s="44" customFormat="1" ht="18" customHeight="1">
      <c r="A15" s="68">
        <v>5</v>
      </c>
      <c r="B15" s="71" t="s">
        <v>102</v>
      </c>
      <c r="C15" s="72">
        <f t="shared" si="0"/>
        <v>2888991.5706000002</v>
      </c>
      <c r="D15" s="72">
        <f t="shared" si="1"/>
        <v>2212972.9029000001</v>
      </c>
      <c r="E15" s="72">
        <f t="shared" si="2"/>
        <v>1818334.0260000001</v>
      </c>
      <c r="F15" s="72">
        <f t="shared" si="3"/>
        <v>1439645.4054</v>
      </c>
      <c r="G15" s="72">
        <f t="shared" si="4"/>
        <v>1388657.5446000004</v>
      </c>
      <c r="H15" s="72">
        <f t="shared" si="5"/>
        <v>1063327.4974999998</v>
      </c>
      <c r="I15" s="50">
        <v>401319.46399999998</v>
      </c>
      <c r="J15" s="50">
        <v>326469.114</v>
      </c>
      <c r="K15" s="50">
        <v>0</v>
      </c>
      <c r="L15" s="50">
        <v>0</v>
      </c>
      <c r="M15" s="50">
        <v>456665.5</v>
      </c>
      <c r="N15" s="50">
        <v>247719.0814</v>
      </c>
      <c r="O15" s="50">
        <v>75175.3</v>
      </c>
      <c r="P15" s="50">
        <v>61508.070299999999</v>
      </c>
      <c r="Q15" s="50">
        <v>70953.5</v>
      </c>
      <c r="R15" s="50">
        <v>56881.824500000002</v>
      </c>
      <c r="S15" s="50">
        <v>6712.3</v>
      </c>
      <c r="T15" s="50">
        <v>5340.1909999999998</v>
      </c>
      <c r="U15" s="50">
        <v>4824</v>
      </c>
      <c r="V15" s="50">
        <v>1725.691</v>
      </c>
      <c r="W15" s="50">
        <v>77564.800000000003</v>
      </c>
      <c r="X15" s="50">
        <v>31532.031200000001</v>
      </c>
      <c r="Y15" s="50">
        <v>54583</v>
      </c>
      <c r="Z15" s="50">
        <v>24683.6698</v>
      </c>
      <c r="AA15" s="50">
        <v>118306</v>
      </c>
      <c r="AB15" s="50">
        <v>42555.776700000002</v>
      </c>
      <c r="AC15" s="50">
        <v>67499.399999999994</v>
      </c>
      <c r="AD15" s="50">
        <v>29951.043699999998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450491.61099999998</v>
      </c>
      <c r="AL15" s="50">
        <v>413489.98100000003</v>
      </c>
      <c r="AM15" s="50">
        <v>447691.61099999998</v>
      </c>
      <c r="AN15" s="50">
        <v>412656.64799999999</v>
      </c>
      <c r="AO15" s="50">
        <v>172657.451</v>
      </c>
      <c r="AP15" s="50">
        <v>151755.451</v>
      </c>
      <c r="AQ15" s="50">
        <v>19200</v>
      </c>
      <c r="AR15" s="50">
        <v>10211.778</v>
      </c>
      <c r="AS15" s="50">
        <v>337200</v>
      </c>
      <c r="AT15" s="50">
        <v>300211.77799999999</v>
      </c>
      <c r="AU15" s="50">
        <v>0</v>
      </c>
      <c r="AV15" s="50">
        <v>0</v>
      </c>
      <c r="AW15" s="50">
        <v>318000</v>
      </c>
      <c r="AX15" s="50">
        <v>290000</v>
      </c>
      <c r="AY15" s="50">
        <v>0</v>
      </c>
      <c r="AZ15" s="50">
        <v>0</v>
      </c>
      <c r="BA15" s="50">
        <v>318000</v>
      </c>
      <c r="BB15" s="50">
        <v>290000</v>
      </c>
      <c r="BC15" s="50">
        <v>1337653.5445999999</v>
      </c>
      <c r="BD15" s="50">
        <v>1034815.0273</v>
      </c>
      <c r="BE15" s="50">
        <v>73304</v>
      </c>
      <c r="BF15" s="50">
        <v>52416.972500000003</v>
      </c>
      <c r="BG15" s="50">
        <v>0</v>
      </c>
      <c r="BH15" s="50">
        <v>0</v>
      </c>
      <c r="BI15" s="50">
        <v>-25500</v>
      </c>
      <c r="BJ15" s="50">
        <v>-1748.45</v>
      </c>
      <c r="BK15" s="50">
        <v>0</v>
      </c>
      <c r="BL15" s="50">
        <v>-25356.052299999999</v>
      </c>
      <c r="BM15" s="50">
        <v>0</v>
      </c>
      <c r="BN15" s="50">
        <v>0</v>
      </c>
      <c r="BO15" s="50">
        <v>3200.0000000004657</v>
      </c>
      <c r="BP15" s="50">
        <v>3200</v>
      </c>
      <c r="BS15" s="87"/>
      <c r="BT15" s="87"/>
      <c r="BU15" s="87"/>
    </row>
    <row r="16" spans="1:73" s="44" customFormat="1" ht="18" customHeight="1">
      <c r="A16" s="68">
        <v>6</v>
      </c>
      <c r="B16" s="71" t="s">
        <v>103</v>
      </c>
      <c r="C16" s="72">
        <f t="shared" si="0"/>
        <v>2590457.9978</v>
      </c>
      <c r="D16" s="72">
        <f t="shared" si="1"/>
        <v>1749004.8103999998</v>
      </c>
      <c r="E16" s="72">
        <f t="shared" si="2"/>
        <v>1255725.2549999999</v>
      </c>
      <c r="F16" s="72">
        <f t="shared" si="3"/>
        <v>981268.26329999999</v>
      </c>
      <c r="G16" s="72">
        <f t="shared" si="4"/>
        <v>1404732.7427999999</v>
      </c>
      <c r="H16" s="72">
        <f t="shared" si="5"/>
        <v>837736.54709999997</v>
      </c>
      <c r="I16" s="50">
        <v>312012.65000000002</v>
      </c>
      <c r="J16" s="50">
        <v>257312.383</v>
      </c>
      <c r="K16" s="50">
        <v>0</v>
      </c>
      <c r="L16" s="50">
        <v>0</v>
      </c>
      <c r="M16" s="50">
        <v>389451</v>
      </c>
      <c r="N16" s="50">
        <v>267289.337</v>
      </c>
      <c r="O16" s="50">
        <v>56370</v>
      </c>
      <c r="P16" s="50">
        <v>45094.221899999997</v>
      </c>
      <c r="Q16" s="50">
        <v>131580</v>
      </c>
      <c r="R16" s="50">
        <v>115727.6584</v>
      </c>
      <c r="S16" s="50">
        <v>4620</v>
      </c>
      <c r="T16" s="50">
        <v>3812.9517000000001</v>
      </c>
      <c r="U16" s="50">
        <v>5000</v>
      </c>
      <c r="V16" s="50">
        <v>4245.5</v>
      </c>
      <c r="W16" s="50">
        <v>45750</v>
      </c>
      <c r="X16" s="50">
        <v>35082.737200000003</v>
      </c>
      <c r="Y16" s="50">
        <v>40445</v>
      </c>
      <c r="Z16" s="50">
        <v>31209.239000000001</v>
      </c>
      <c r="AA16" s="50">
        <v>35100</v>
      </c>
      <c r="AB16" s="50">
        <v>13294.13</v>
      </c>
      <c r="AC16" s="50">
        <v>59807</v>
      </c>
      <c r="AD16" s="50">
        <v>32395.4028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363746.35</v>
      </c>
      <c r="AL16" s="50">
        <v>273612.97499999998</v>
      </c>
      <c r="AM16" s="50">
        <v>360046.35</v>
      </c>
      <c r="AN16" s="50">
        <v>270042.97499999998</v>
      </c>
      <c r="AO16" s="50">
        <v>106859.255</v>
      </c>
      <c r="AP16" s="50">
        <v>105834.2543</v>
      </c>
      <c r="AQ16" s="50">
        <v>13656</v>
      </c>
      <c r="AR16" s="50">
        <v>7219.3140000000003</v>
      </c>
      <c r="AS16" s="50">
        <v>83656</v>
      </c>
      <c r="AT16" s="50">
        <v>77219.313999999998</v>
      </c>
      <c r="AU16" s="50">
        <v>0</v>
      </c>
      <c r="AV16" s="50">
        <v>0</v>
      </c>
      <c r="AW16" s="50">
        <v>72441</v>
      </c>
      <c r="AX16" s="50">
        <v>70000</v>
      </c>
      <c r="AY16" s="50">
        <v>0</v>
      </c>
      <c r="AZ16" s="50">
        <v>0</v>
      </c>
      <c r="BA16" s="50">
        <v>70000</v>
      </c>
      <c r="BB16" s="50">
        <v>70000</v>
      </c>
      <c r="BC16" s="50">
        <v>1315581.7427999999</v>
      </c>
      <c r="BD16" s="50">
        <v>800041.42500000005</v>
      </c>
      <c r="BE16" s="50">
        <v>109151</v>
      </c>
      <c r="BF16" s="50">
        <v>62934.8851</v>
      </c>
      <c r="BG16" s="50">
        <v>0</v>
      </c>
      <c r="BH16" s="50">
        <v>0</v>
      </c>
      <c r="BI16" s="50">
        <v>-5000</v>
      </c>
      <c r="BJ16" s="50">
        <v>-12401.221</v>
      </c>
      <c r="BK16" s="50">
        <v>-15000</v>
      </c>
      <c r="BL16" s="50">
        <v>-12838.541999999999</v>
      </c>
      <c r="BM16" s="50">
        <v>0</v>
      </c>
      <c r="BN16" s="50">
        <v>0</v>
      </c>
      <c r="BO16" s="50">
        <v>0</v>
      </c>
      <c r="BP16" s="50">
        <v>0</v>
      </c>
      <c r="BS16" s="87"/>
      <c r="BT16" s="87"/>
      <c r="BU16" s="87"/>
    </row>
    <row r="17" spans="1:73" s="44" customFormat="1" ht="18" customHeight="1">
      <c r="A17" s="68">
        <v>7</v>
      </c>
      <c r="B17" s="71" t="s">
        <v>104</v>
      </c>
      <c r="C17" s="72">
        <f t="shared" si="0"/>
        <v>3850121.9436000008</v>
      </c>
      <c r="D17" s="72">
        <f t="shared" si="1"/>
        <v>2743002.1606000001</v>
      </c>
      <c r="E17" s="72">
        <f t="shared" si="2"/>
        <v>1975789.3958000001</v>
      </c>
      <c r="F17" s="72">
        <f t="shared" si="3"/>
        <v>1895383.5534999999</v>
      </c>
      <c r="G17" s="72">
        <f t="shared" si="4"/>
        <v>2239629.5478000003</v>
      </c>
      <c r="H17" s="72">
        <f t="shared" si="5"/>
        <v>1212915.6071000001</v>
      </c>
      <c r="I17" s="50">
        <v>314007.53600000002</v>
      </c>
      <c r="J17" s="50">
        <v>313940.364</v>
      </c>
      <c r="K17" s="50">
        <v>0</v>
      </c>
      <c r="L17" s="50">
        <v>0</v>
      </c>
      <c r="M17" s="50">
        <v>120775.49980000001</v>
      </c>
      <c r="N17" s="50">
        <v>116221.3072</v>
      </c>
      <c r="O17" s="50">
        <v>33360</v>
      </c>
      <c r="P17" s="50">
        <v>33066.073299999996</v>
      </c>
      <c r="Q17" s="50">
        <v>23264.5</v>
      </c>
      <c r="R17" s="50">
        <v>22560.515800000001</v>
      </c>
      <c r="S17" s="50">
        <v>3593.5998</v>
      </c>
      <c r="T17" s="50">
        <v>3286.2511</v>
      </c>
      <c r="U17" s="50">
        <v>1035</v>
      </c>
      <c r="V17" s="50">
        <v>1024.0060000000001</v>
      </c>
      <c r="W17" s="50">
        <v>19232.900000000001</v>
      </c>
      <c r="X17" s="50">
        <v>17202.285</v>
      </c>
      <c r="Y17" s="50">
        <v>14219.9</v>
      </c>
      <c r="Z17" s="50">
        <v>12509.735000000001</v>
      </c>
      <c r="AA17" s="50">
        <v>3921</v>
      </c>
      <c r="AB17" s="50">
        <v>3735.1669999999999</v>
      </c>
      <c r="AC17" s="50">
        <v>30001</v>
      </c>
      <c r="AD17" s="50">
        <v>29084.321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1067095.3999999999</v>
      </c>
      <c r="AL17" s="50">
        <v>992261.83299999998</v>
      </c>
      <c r="AM17" s="50">
        <v>1067095.3999999999</v>
      </c>
      <c r="AN17" s="50">
        <v>992261.83299999998</v>
      </c>
      <c r="AO17" s="50">
        <v>103503.36</v>
      </c>
      <c r="AP17" s="50">
        <v>103243.19530000001</v>
      </c>
      <c r="AQ17" s="50">
        <v>5110.6000000000004</v>
      </c>
      <c r="AR17" s="50">
        <v>4419.8540000000003</v>
      </c>
      <c r="AS17" s="50">
        <v>370407.6</v>
      </c>
      <c r="AT17" s="50">
        <v>369716.85399999999</v>
      </c>
      <c r="AU17" s="50">
        <v>0</v>
      </c>
      <c r="AV17" s="50">
        <v>0</v>
      </c>
      <c r="AW17" s="50">
        <v>365407.6</v>
      </c>
      <c r="AX17" s="50">
        <v>365297</v>
      </c>
      <c r="AY17" s="50">
        <v>0</v>
      </c>
      <c r="AZ17" s="50">
        <v>0</v>
      </c>
      <c r="BA17" s="50">
        <v>365297</v>
      </c>
      <c r="BB17" s="50">
        <v>365297</v>
      </c>
      <c r="BC17" s="50">
        <v>2259768.9478000002</v>
      </c>
      <c r="BD17" s="50">
        <v>1205440.9369000001</v>
      </c>
      <c r="BE17" s="50">
        <v>92460.6</v>
      </c>
      <c r="BF17" s="50">
        <v>29546.36</v>
      </c>
      <c r="BG17" s="50">
        <v>0</v>
      </c>
      <c r="BH17" s="50">
        <v>0</v>
      </c>
      <c r="BI17" s="50">
        <v>-28000</v>
      </c>
      <c r="BJ17" s="50">
        <v>-299.35000000000002</v>
      </c>
      <c r="BK17" s="50">
        <v>-84600</v>
      </c>
      <c r="BL17" s="50">
        <v>-21772.339800000002</v>
      </c>
      <c r="BM17" s="50">
        <v>0</v>
      </c>
      <c r="BN17" s="50">
        <v>0</v>
      </c>
      <c r="BO17" s="50">
        <v>0</v>
      </c>
      <c r="BP17" s="50">
        <v>0</v>
      </c>
      <c r="BS17" s="87"/>
      <c r="BT17" s="87"/>
      <c r="BU17" s="87"/>
    </row>
    <row r="18" spans="1:73" s="44" customFormat="1" ht="19.5" customHeight="1">
      <c r="A18" s="68">
        <v>8</v>
      </c>
      <c r="B18" s="71" t="s">
        <v>105</v>
      </c>
      <c r="C18" s="72">
        <f t="shared" si="0"/>
        <v>513783.17099999997</v>
      </c>
      <c r="D18" s="72">
        <f t="shared" si="1"/>
        <v>395637.82669999998</v>
      </c>
      <c r="E18" s="72">
        <f t="shared" si="2"/>
        <v>276193.95</v>
      </c>
      <c r="F18" s="72">
        <f t="shared" si="3"/>
        <v>259179.2812</v>
      </c>
      <c r="G18" s="72">
        <f t="shared" si="4"/>
        <v>285237.12100000004</v>
      </c>
      <c r="H18" s="72">
        <f t="shared" si="5"/>
        <v>184106.4455</v>
      </c>
      <c r="I18" s="50">
        <v>74696.039999999994</v>
      </c>
      <c r="J18" s="50">
        <v>74194.091</v>
      </c>
      <c r="K18" s="50">
        <v>0</v>
      </c>
      <c r="L18" s="50">
        <v>0</v>
      </c>
      <c r="M18" s="50">
        <v>52066.26</v>
      </c>
      <c r="N18" s="50">
        <v>38137.47</v>
      </c>
      <c r="O18" s="50">
        <v>8100</v>
      </c>
      <c r="P18" s="50">
        <v>5563.9723000000004</v>
      </c>
      <c r="Q18" s="50">
        <v>0</v>
      </c>
      <c r="R18" s="50">
        <v>0</v>
      </c>
      <c r="S18" s="50">
        <v>1800</v>
      </c>
      <c r="T18" s="50">
        <v>1693.221</v>
      </c>
      <c r="U18" s="50">
        <v>1100</v>
      </c>
      <c r="V18" s="50">
        <v>738.4</v>
      </c>
      <c r="W18" s="50">
        <v>6950</v>
      </c>
      <c r="X18" s="50">
        <v>5876.25</v>
      </c>
      <c r="Y18" s="50">
        <v>4400</v>
      </c>
      <c r="Z18" s="50">
        <v>3734</v>
      </c>
      <c r="AA18" s="50">
        <v>9826.26</v>
      </c>
      <c r="AB18" s="50">
        <v>6764.4</v>
      </c>
      <c r="AC18" s="50">
        <v>15650</v>
      </c>
      <c r="AD18" s="50">
        <v>10857.083699999999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94234</v>
      </c>
      <c r="AL18" s="50">
        <v>93486.870999999999</v>
      </c>
      <c r="AM18" s="50">
        <v>93784</v>
      </c>
      <c r="AN18" s="50">
        <v>93066.870999999999</v>
      </c>
      <c r="AO18" s="50">
        <v>5656.67</v>
      </c>
      <c r="AP18" s="50">
        <v>4955.6000000000004</v>
      </c>
      <c r="AQ18" s="50">
        <v>1893.08</v>
      </c>
      <c r="AR18" s="50">
        <v>757.3492</v>
      </c>
      <c r="AS18" s="50">
        <v>49540.98</v>
      </c>
      <c r="AT18" s="50">
        <v>48405.249199999998</v>
      </c>
      <c r="AU18" s="50">
        <v>0</v>
      </c>
      <c r="AV18" s="50">
        <v>0</v>
      </c>
      <c r="AW18" s="50">
        <v>48340.98</v>
      </c>
      <c r="AX18" s="50">
        <v>47647.9</v>
      </c>
      <c r="AY18" s="50">
        <v>0</v>
      </c>
      <c r="AZ18" s="50">
        <v>0</v>
      </c>
      <c r="BA18" s="50">
        <v>47647.9</v>
      </c>
      <c r="BB18" s="50">
        <v>47647.9</v>
      </c>
      <c r="BC18" s="50">
        <v>270128.60100000002</v>
      </c>
      <c r="BD18" s="50">
        <v>167371.84460000001</v>
      </c>
      <c r="BE18" s="50">
        <v>58258.52</v>
      </c>
      <c r="BF18" s="50">
        <v>35003.15</v>
      </c>
      <c r="BG18" s="50">
        <v>0</v>
      </c>
      <c r="BH18" s="50">
        <v>0</v>
      </c>
      <c r="BI18" s="50">
        <v>-23150</v>
      </c>
      <c r="BJ18" s="50">
        <v>-855</v>
      </c>
      <c r="BK18" s="50">
        <v>-20000</v>
      </c>
      <c r="BL18" s="50">
        <v>-17413.5491</v>
      </c>
      <c r="BM18" s="50">
        <v>0</v>
      </c>
      <c r="BN18" s="50">
        <v>0</v>
      </c>
      <c r="BO18" s="50">
        <v>0</v>
      </c>
      <c r="BP18" s="50">
        <v>0</v>
      </c>
      <c r="BS18" s="87"/>
      <c r="BT18" s="87"/>
      <c r="BU18" s="87"/>
    </row>
    <row r="19" spans="1:73" s="44" customFormat="1" ht="19.5" customHeight="1">
      <c r="A19" s="68">
        <v>9</v>
      </c>
      <c r="B19" s="71" t="s">
        <v>106</v>
      </c>
      <c r="C19" s="72">
        <f t="shared" si="0"/>
        <v>2574366.5182000003</v>
      </c>
      <c r="D19" s="72">
        <f t="shared" si="1"/>
        <v>1370551.5597999999</v>
      </c>
      <c r="E19" s="72">
        <f t="shared" si="2"/>
        <v>715219.01220000011</v>
      </c>
      <c r="F19" s="72">
        <f t="shared" si="3"/>
        <v>671187.0246</v>
      </c>
      <c r="G19" s="72">
        <f t="shared" si="4"/>
        <v>1963330.7349999999</v>
      </c>
      <c r="H19" s="72">
        <f t="shared" si="5"/>
        <v>771864.53519999993</v>
      </c>
      <c r="I19" s="50">
        <v>143262.29999999999</v>
      </c>
      <c r="J19" s="50">
        <v>141924.799</v>
      </c>
      <c r="K19" s="50">
        <v>0</v>
      </c>
      <c r="L19" s="50">
        <v>0</v>
      </c>
      <c r="M19" s="50">
        <v>48015.354200000002</v>
      </c>
      <c r="N19" s="50">
        <v>44005.805800000002</v>
      </c>
      <c r="O19" s="50">
        <v>16774.555199999999</v>
      </c>
      <c r="P19" s="50">
        <v>15221.306</v>
      </c>
      <c r="Q19" s="50">
        <v>1507.34</v>
      </c>
      <c r="R19" s="50">
        <v>452.86799999999999</v>
      </c>
      <c r="S19" s="50">
        <v>2459.5929999999998</v>
      </c>
      <c r="T19" s="50">
        <v>2220.5738000000001</v>
      </c>
      <c r="U19" s="50">
        <v>800</v>
      </c>
      <c r="V19" s="50">
        <v>721.2</v>
      </c>
      <c r="W19" s="50">
        <v>9798.9</v>
      </c>
      <c r="X19" s="50">
        <v>9736.5499999999993</v>
      </c>
      <c r="Y19" s="50">
        <v>2614</v>
      </c>
      <c r="Z19" s="50">
        <v>2614</v>
      </c>
      <c r="AA19" s="50">
        <v>939</v>
      </c>
      <c r="AB19" s="50">
        <v>939</v>
      </c>
      <c r="AC19" s="50">
        <v>9944.5</v>
      </c>
      <c r="AD19" s="50">
        <v>9912.3760000000002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404798.84</v>
      </c>
      <c r="AL19" s="50">
        <v>398278.69079999998</v>
      </c>
      <c r="AM19" s="50">
        <v>404798.84</v>
      </c>
      <c r="AN19" s="50">
        <v>398278.69079999998</v>
      </c>
      <c r="AO19" s="50">
        <v>11925.189</v>
      </c>
      <c r="AP19" s="50">
        <v>11925.189</v>
      </c>
      <c r="AQ19" s="50">
        <v>3034.1</v>
      </c>
      <c r="AR19" s="50">
        <v>2552.54</v>
      </c>
      <c r="AS19" s="50">
        <v>107217.329</v>
      </c>
      <c r="AT19" s="50">
        <v>75052.539999999994</v>
      </c>
      <c r="AU19" s="50">
        <v>0</v>
      </c>
      <c r="AV19" s="50">
        <v>0</v>
      </c>
      <c r="AW19" s="50">
        <v>104636.829</v>
      </c>
      <c r="AX19" s="50">
        <v>72500</v>
      </c>
      <c r="AY19" s="50">
        <v>0</v>
      </c>
      <c r="AZ19" s="50">
        <v>0</v>
      </c>
      <c r="BA19" s="50">
        <v>104183.22900000001</v>
      </c>
      <c r="BB19" s="50">
        <v>72500</v>
      </c>
      <c r="BC19" s="50">
        <v>2462470.1157999998</v>
      </c>
      <c r="BD19" s="50">
        <v>933877.0172</v>
      </c>
      <c r="BE19" s="50">
        <v>82852.219200000007</v>
      </c>
      <c r="BF19" s="50">
        <v>25298.851999999999</v>
      </c>
      <c r="BG19" s="50">
        <v>0</v>
      </c>
      <c r="BH19" s="50">
        <v>0</v>
      </c>
      <c r="BI19" s="50">
        <v>0</v>
      </c>
      <c r="BJ19" s="50">
        <v>-129.13499999999999</v>
      </c>
      <c r="BK19" s="50">
        <v>-581991.6</v>
      </c>
      <c r="BL19" s="50">
        <v>-187182.19899999999</v>
      </c>
      <c r="BM19" s="50">
        <v>0</v>
      </c>
      <c r="BN19" s="50">
        <v>0</v>
      </c>
      <c r="BO19" s="50">
        <v>0</v>
      </c>
      <c r="BP19" s="50">
        <v>0</v>
      </c>
      <c r="BS19" s="87"/>
      <c r="BT19" s="87"/>
      <c r="BU19" s="87"/>
    </row>
    <row r="20" spans="1:73" s="44" customFormat="1" ht="19.5" customHeight="1">
      <c r="A20" s="68">
        <v>10</v>
      </c>
      <c r="B20" s="71" t="s">
        <v>107</v>
      </c>
      <c r="C20" s="72">
        <f t="shared" si="0"/>
        <v>648119.9</v>
      </c>
      <c r="D20" s="72">
        <f t="shared" si="1"/>
        <v>574379.75019999989</v>
      </c>
      <c r="E20" s="72">
        <f t="shared" si="2"/>
        <v>473424.30000000005</v>
      </c>
      <c r="F20" s="72">
        <f t="shared" si="3"/>
        <v>463678.12769999995</v>
      </c>
      <c r="G20" s="72">
        <f t="shared" si="4"/>
        <v>206039</v>
      </c>
      <c r="H20" s="72">
        <f t="shared" si="5"/>
        <v>142045.02249999999</v>
      </c>
      <c r="I20" s="50">
        <v>82050.601999999999</v>
      </c>
      <c r="J20" s="50">
        <v>81673.626999999993</v>
      </c>
      <c r="K20" s="50">
        <v>0</v>
      </c>
      <c r="L20" s="50">
        <v>0</v>
      </c>
      <c r="M20" s="50">
        <v>64513.057999999997</v>
      </c>
      <c r="N20" s="50">
        <v>57545.718699999998</v>
      </c>
      <c r="O20" s="50">
        <v>13676.7</v>
      </c>
      <c r="P20" s="50">
        <v>10520.397300000001</v>
      </c>
      <c r="Q20" s="50">
        <v>176.3</v>
      </c>
      <c r="R20" s="50">
        <v>75.371799999999993</v>
      </c>
      <c r="S20" s="50">
        <v>1834.2</v>
      </c>
      <c r="T20" s="50">
        <v>1688.0006000000001</v>
      </c>
      <c r="U20" s="50">
        <v>43.6</v>
      </c>
      <c r="V20" s="50">
        <v>43.6</v>
      </c>
      <c r="W20" s="50">
        <v>5615</v>
      </c>
      <c r="X20" s="50">
        <v>4980.8</v>
      </c>
      <c r="Y20" s="50">
        <v>2451</v>
      </c>
      <c r="Z20" s="50">
        <v>2042.71</v>
      </c>
      <c r="AA20" s="50">
        <v>3925.6</v>
      </c>
      <c r="AB20" s="50">
        <v>3556.7</v>
      </c>
      <c r="AC20" s="50">
        <v>20068.657999999999</v>
      </c>
      <c r="AD20" s="50">
        <v>18579.157999999999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136050.05600000001</v>
      </c>
      <c r="AL20" s="50">
        <v>134517.86799999999</v>
      </c>
      <c r="AM20" s="50">
        <v>136050.05600000001</v>
      </c>
      <c r="AN20" s="50">
        <v>134517.86799999999</v>
      </c>
      <c r="AO20" s="50">
        <v>154367.18400000001</v>
      </c>
      <c r="AP20" s="50">
        <v>154367.18400000001</v>
      </c>
      <c r="AQ20" s="50">
        <v>5100</v>
      </c>
      <c r="AR20" s="50">
        <v>4230.33</v>
      </c>
      <c r="AS20" s="50">
        <v>36443.4</v>
      </c>
      <c r="AT20" s="50">
        <v>35573.730000000003</v>
      </c>
      <c r="AU20" s="50">
        <v>0</v>
      </c>
      <c r="AV20" s="50">
        <v>0</v>
      </c>
      <c r="AW20" s="50">
        <v>31343.4</v>
      </c>
      <c r="AX20" s="50">
        <v>31343.4</v>
      </c>
      <c r="AY20" s="50">
        <v>0</v>
      </c>
      <c r="AZ20" s="50">
        <v>0</v>
      </c>
      <c r="BA20" s="50">
        <v>31343.4</v>
      </c>
      <c r="BB20" s="50">
        <v>31343.4</v>
      </c>
      <c r="BC20" s="50">
        <v>254329</v>
      </c>
      <c r="BD20" s="50">
        <v>180455.77</v>
      </c>
      <c r="BE20" s="50">
        <v>21710</v>
      </c>
      <c r="BF20" s="50">
        <v>7717.6</v>
      </c>
      <c r="BG20" s="50">
        <v>0</v>
      </c>
      <c r="BH20" s="50">
        <v>0</v>
      </c>
      <c r="BI20" s="50">
        <v>0</v>
      </c>
      <c r="BJ20" s="50">
        <v>-147.114</v>
      </c>
      <c r="BK20" s="50">
        <v>-70000</v>
      </c>
      <c r="BL20" s="50">
        <v>-45981.233500000002</v>
      </c>
      <c r="BM20" s="50">
        <v>0</v>
      </c>
      <c r="BN20" s="50">
        <v>0</v>
      </c>
      <c r="BO20" s="50">
        <v>0</v>
      </c>
      <c r="BP20" s="50">
        <v>0</v>
      </c>
      <c r="BS20" s="87"/>
      <c r="BT20" s="87"/>
      <c r="BU20" s="87"/>
    </row>
    <row r="21" spans="1:73" s="44" customFormat="1" ht="19.5" customHeight="1">
      <c r="A21" s="68">
        <v>11</v>
      </c>
      <c r="B21" s="71" t="s">
        <v>108</v>
      </c>
      <c r="C21" s="72">
        <f t="shared" si="0"/>
        <v>627755.69999999995</v>
      </c>
      <c r="D21" s="72">
        <f t="shared" si="1"/>
        <v>511934.62860000005</v>
      </c>
      <c r="E21" s="72">
        <f t="shared" si="2"/>
        <v>388898.15969999996</v>
      </c>
      <c r="F21" s="72">
        <f t="shared" si="3"/>
        <v>362078.93290000001</v>
      </c>
      <c r="G21" s="72">
        <f t="shared" si="4"/>
        <v>309313.90000000002</v>
      </c>
      <c r="H21" s="72">
        <f t="shared" si="5"/>
        <v>220312.05540000001</v>
      </c>
      <c r="I21" s="50">
        <v>79113</v>
      </c>
      <c r="J21" s="50">
        <v>73813.426999999996</v>
      </c>
      <c r="K21" s="50">
        <v>0</v>
      </c>
      <c r="L21" s="50">
        <v>0</v>
      </c>
      <c r="M21" s="50">
        <v>72930</v>
      </c>
      <c r="N21" s="50">
        <v>59683.290200000003</v>
      </c>
      <c r="O21" s="50">
        <v>6288</v>
      </c>
      <c r="P21" s="50">
        <v>4883.51</v>
      </c>
      <c r="Q21" s="50">
        <v>12000</v>
      </c>
      <c r="R21" s="50">
        <v>10750.651</v>
      </c>
      <c r="S21" s="50">
        <v>2000</v>
      </c>
      <c r="T21" s="50">
        <v>1572.7836</v>
      </c>
      <c r="U21" s="50">
        <v>500</v>
      </c>
      <c r="V21" s="50">
        <v>390.31200000000001</v>
      </c>
      <c r="W21" s="50">
        <v>15750</v>
      </c>
      <c r="X21" s="50">
        <v>11803.794</v>
      </c>
      <c r="Y21" s="50">
        <v>12400</v>
      </c>
      <c r="Z21" s="50">
        <v>9805.8140000000003</v>
      </c>
      <c r="AA21" s="50">
        <v>800</v>
      </c>
      <c r="AB21" s="50">
        <v>212</v>
      </c>
      <c r="AC21" s="50">
        <v>27222</v>
      </c>
      <c r="AD21" s="50">
        <v>24049.7376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11398</v>
      </c>
      <c r="AL21" s="50">
        <v>7578.72</v>
      </c>
      <c r="AM21" s="50">
        <v>9398</v>
      </c>
      <c r="AN21" s="50">
        <v>7578.72</v>
      </c>
      <c r="AO21" s="50">
        <v>152640.79999999999</v>
      </c>
      <c r="AP21" s="50">
        <v>149880.796</v>
      </c>
      <c r="AQ21" s="50">
        <v>2360</v>
      </c>
      <c r="AR21" s="50">
        <v>666.34</v>
      </c>
      <c r="AS21" s="50">
        <v>72816.359700000001</v>
      </c>
      <c r="AT21" s="50">
        <v>71122.699699999997</v>
      </c>
      <c r="AU21" s="50">
        <v>0</v>
      </c>
      <c r="AV21" s="50">
        <v>0</v>
      </c>
      <c r="AW21" s="50">
        <v>70456.359700000001</v>
      </c>
      <c r="AX21" s="50">
        <v>70456.359700000001</v>
      </c>
      <c r="AY21" s="50">
        <v>0</v>
      </c>
      <c r="AZ21" s="50">
        <v>0</v>
      </c>
      <c r="BA21" s="50">
        <v>70456.359700000001</v>
      </c>
      <c r="BB21" s="50">
        <v>70456.359700000001</v>
      </c>
      <c r="BC21" s="50">
        <v>297370</v>
      </c>
      <c r="BD21" s="50">
        <v>226280.99739999999</v>
      </c>
      <c r="BE21" s="50">
        <v>40649</v>
      </c>
      <c r="BF21" s="50">
        <v>21871.200000000001</v>
      </c>
      <c r="BG21" s="50">
        <v>0</v>
      </c>
      <c r="BH21" s="50">
        <v>0</v>
      </c>
      <c r="BI21" s="50">
        <v>-28705.1</v>
      </c>
      <c r="BJ21" s="50">
        <v>0</v>
      </c>
      <c r="BK21" s="50">
        <v>0</v>
      </c>
      <c r="BL21" s="50">
        <v>-27840.142</v>
      </c>
      <c r="BM21" s="50">
        <v>0</v>
      </c>
      <c r="BN21" s="50">
        <v>0</v>
      </c>
      <c r="BO21" s="50">
        <v>0</v>
      </c>
      <c r="BP21" s="50">
        <v>0</v>
      </c>
      <c r="BS21" s="87"/>
      <c r="BT21" s="87"/>
      <c r="BU21" s="87"/>
    </row>
    <row r="22" spans="1:73" ht="16.5" customHeight="1">
      <c r="A22" s="177" t="s">
        <v>95</v>
      </c>
      <c r="B22" s="178"/>
      <c r="C22" s="50">
        <f>SUM(C11:C21)</f>
        <v>21014907.535599995</v>
      </c>
      <c r="D22" s="50">
        <f t="shared" ref="D22:H22" si="6">SUM(D11:D21)</f>
        <v>15206174.7706</v>
      </c>
      <c r="E22" s="50">
        <f t="shared" si="6"/>
        <v>11281559.0407</v>
      </c>
      <c r="F22" s="50">
        <f t="shared" si="6"/>
        <v>10192654.038199998</v>
      </c>
      <c r="G22" s="50">
        <f t="shared" si="6"/>
        <v>11099459.032600001</v>
      </c>
      <c r="H22" s="50">
        <f t="shared" si="6"/>
        <v>6297992.1614000006</v>
      </c>
      <c r="I22" s="50">
        <f t="shared" ref="I22:BN22" si="7">SUM(I11:I21)</f>
        <v>2058173.5920000002</v>
      </c>
      <c r="J22" s="50">
        <f t="shared" si="7"/>
        <v>1897297.0726999999</v>
      </c>
      <c r="K22" s="50">
        <f t="shared" si="7"/>
        <v>0</v>
      </c>
      <c r="L22" s="50">
        <f t="shared" si="7"/>
        <v>0</v>
      </c>
      <c r="M22" s="50">
        <f t="shared" si="7"/>
        <v>2176042.3400000003</v>
      </c>
      <c r="N22" s="50">
        <f t="shared" si="7"/>
        <v>1645404.2404</v>
      </c>
      <c r="O22" s="50">
        <f t="shared" si="7"/>
        <v>378487.40020000003</v>
      </c>
      <c r="P22" s="50">
        <f t="shared" si="7"/>
        <v>317187.51830000005</v>
      </c>
      <c r="Q22" s="50">
        <f t="shared" si="7"/>
        <v>588879.99300000002</v>
      </c>
      <c r="R22" s="50">
        <f t="shared" si="7"/>
        <v>518619.10920000006</v>
      </c>
      <c r="S22" s="50">
        <f t="shared" si="7"/>
        <v>39263.692799999997</v>
      </c>
      <c r="T22" s="50">
        <f t="shared" si="7"/>
        <v>30705.792000000005</v>
      </c>
      <c r="U22" s="50">
        <f t="shared" si="7"/>
        <v>30352.409999999996</v>
      </c>
      <c r="V22" s="50">
        <f t="shared" si="7"/>
        <v>22991.901000000005</v>
      </c>
      <c r="W22" s="50">
        <f t="shared" si="7"/>
        <v>369600.00000000006</v>
      </c>
      <c r="X22" s="50">
        <f t="shared" si="7"/>
        <v>254326.47139999998</v>
      </c>
      <c r="Y22" s="50">
        <f t="shared" si="7"/>
        <v>291794</v>
      </c>
      <c r="Z22" s="50">
        <f t="shared" si="7"/>
        <v>202718.77180000002</v>
      </c>
      <c r="AA22" s="50">
        <f t="shared" si="7"/>
        <v>308515.76</v>
      </c>
      <c r="AB22" s="50">
        <f t="shared" si="7"/>
        <v>197390.71909999999</v>
      </c>
      <c r="AC22" s="50">
        <f t="shared" si="7"/>
        <v>306282.91800000001</v>
      </c>
      <c r="AD22" s="50">
        <f t="shared" si="7"/>
        <v>214883.83039999998</v>
      </c>
      <c r="AE22" s="50">
        <f t="shared" si="7"/>
        <v>0</v>
      </c>
      <c r="AF22" s="50">
        <f t="shared" si="7"/>
        <v>0</v>
      </c>
      <c r="AG22" s="50">
        <f t="shared" si="7"/>
        <v>1933845.3</v>
      </c>
      <c r="AH22" s="50">
        <f t="shared" si="7"/>
        <v>1904168.03</v>
      </c>
      <c r="AI22" s="50">
        <f t="shared" si="7"/>
        <v>1933845.3</v>
      </c>
      <c r="AJ22" s="50">
        <f t="shared" si="7"/>
        <v>1904168.03</v>
      </c>
      <c r="AK22" s="50">
        <f t="shared" si="7"/>
        <v>2857661.0569999996</v>
      </c>
      <c r="AL22" s="50">
        <f t="shared" si="7"/>
        <v>2631995.7832999998</v>
      </c>
      <c r="AM22" s="50">
        <f t="shared" si="7"/>
        <v>2799061.0569999996</v>
      </c>
      <c r="AN22" s="50">
        <f t="shared" si="7"/>
        <v>2579112.1103000003</v>
      </c>
      <c r="AO22" s="50">
        <f t="shared" si="7"/>
        <v>789653.83400000003</v>
      </c>
      <c r="AP22" s="50">
        <f t="shared" si="7"/>
        <v>756398.60459999996</v>
      </c>
      <c r="AQ22" s="50">
        <f t="shared" si="7"/>
        <v>100072.38000000002</v>
      </c>
      <c r="AR22" s="50">
        <f t="shared" si="7"/>
        <v>72918.878199999992</v>
      </c>
      <c r="AS22" s="50">
        <f t="shared" si="7"/>
        <v>1466182.9176999996</v>
      </c>
      <c r="AT22" s="50">
        <f t="shared" si="7"/>
        <v>1357390.3071999999</v>
      </c>
      <c r="AU22" s="50">
        <f t="shared" si="7"/>
        <v>0</v>
      </c>
      <c r="AV22" s="50">
        <f t="shared" si="7"/>
        <v>0</v>
      </c>
      <c r="AW22" s="50">
        <f t="shared" si="7"/>
        <v>1370457.9176999996</v>
      </c>
      <c r="AX22" s="50">
        <f t="shared" si="7"/>
        <v>1284471.4289999998</v>
      </c>
      <c r="AY22" s="50">
        <f t="shared" si="7"/>
        <v>0</v>
      </c>
      <c r="AZ22" s="50">
        <f t="shared" si="7"/>
        <v>0</v>
      </c>
      <c r="BA22" s="50">
        <f t="shared" si="7"/>
        <v>1366110.5376999998</v>
      </c>
      <c r="BB22" s="50">
        <f t="shared" si="7"/>
        <v>1284471.4289999998</v>
      </c>
      <c r="BC22" s="50">
        <f t="shared" si="7"/>
        <v>11963157.5473</v>
      </c>
      <c r="BD22" s="50">
        <f t="shared" si="7"/>
        <v>6320114.5354999993</v>
      </c>
      <c r="BE22" s="50">
        <f t="shared" si="7"/>
        <v>815093.78530000011</v>
      </c>
      <c r="BF22" s="50">
        <f t="shared" si="7"/>
        <v>474857.65360000002</v>
      </c>
      <c r="BG22" s="50">
        <f t="shared" si="7"/>
        <v>0</v>
      </c>
      <c r="BH22" s="50">
        <f t="shared" si="7"/>
        <v>0</v>
      </c>
      <c r="BI22" s="50">
        <f t="shared" si="7"/>
        <v>-166852.1</v>
      </c>
      <c r="BJ22" s="50">
        <f t="shared" si="7"/>
        <v>-33900.611000000004</v>
      </c>
      <c r="BK22" s="50">
        <f t="shared" si="7"/>
        <v>-1530610.2000000002</v>
      </c>
      <c r="BL22" s="50">
        <f t="shared" si="7"/>
        <v>-474549.41669999994</v>
      </c>
      <c r="BM22" s="50">
        <f t="shared" si="7"/>
        <v>0</v>
      </c>
      <c r="BN22" s="50">
        <f t="shared" si="7"/>
        <v>0</v>
      </c>
      <c r="BO22" s="50">
        <f>SUM(BO11:BO21)</f>
        <v>18670.000000000451</v>
      </c>
      <c r="BP22" s="50">
        <f>SUM(BP11:BP21)</f>
        <v>11470</v>
      </c>
      <c r="BS22" s="87"/>
      <c r="BT22" s="87"/>
      <c r="BU22" s="87"/>
    </row>
  </sheetData>
  <protectedRanges>
    <protectedRange sqref="AS11:BP21" name="Range3"/>
    <protectedRange sqref="A22" name="Range1"/>
    <protectedRange sqref="I11:AP21" name="Range2"/>
  </protectedRanges>
  <mergeCells count="55"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BG6:BH8"/>
    <mergeCell ref="AS8:AT8"/>
    <mergeCell ref="AW8:AX8"/>
    <mergeCell ref="BK6:BN7"/>
    <mergeCell ref="AQ7:AV7"/>
    <mergeCell ref="BI6:BJ8"/>
    <mergeCell ref="BC6:BF6"/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6"/>
  <sheetViews>
    <sheetView topLeftCell="T4" workbookViewId="0">
      <selection activeCell="Y17" sqref="Y17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10.7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30" ht="17.25" customHeight="1">
      <c r="A1" s="40" t="s">
        <v>92</v>
      </c>
      <c r="B1" s="239" t="s">
        <v>97</v>
      </c>
      <c r="C1" s="239"/>
      <c r="D1" s="239"/>
      <c r="E1" s="239"/>
      <c r="F1" s="239"/>
      <c r="G1" s="239"/>
      <c r="H1" s="239"/>
      <c r="I1" s="23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30" ht="25.5" customHeight="1">
      <c r="B2" s="51"/>
      <c r="C2" s="211" t="s">
        <v>145</v>
      </c>
      <c r="D2" s="211"/>
      <c r="E2" s="211"/>
      <c r="F2" s="211"/>
      <c r="G2" s="211"/>
      <c r="H2" s="211"/>
      <c r="I2" s="211"/>
      <c r="L2" s="51"/>
      <c r="M2" s="51"/>
      <c r="N2" s="51"/>
      <c r="O2" s="51"/>
      <c r="P2" s="51"/>
      <c r="Q2" s="51"/>
      <c r="R2" s="78"/>
      <c r="S2" s="78"/>
      <c r="T2" s="78"/>
      <c r="U2" s="78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30" ht="13.5" customHeight="1">
      <c r="B3" s="78"/>
      <c r="D3" s="53"/>
      <c r="E3" s="53"/>
      <c r="F3" s="53"/>
      <c r="G3" s="54"/>
      <c r="H3" s="54"/>
      <c r="I3" s="54"/>
      <c r="J3" s="204" t="s">
        <v>93</v>
      </c>
      <c r="K3" s="204"/>
      <c r="L3" s="78"/>
      <c r="M3" s="78"/>
      <c r="N3" s="78"/>
      <c r="O3" s="78"/>
      <c r="P3" s="78"/>
      <c r="Q3" s="78"/>
      <c r="R3" s="78"/>
      <c r="S3" s="78"/>
      <c r="T3" s="78"/>
      <c r="U3" s="78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30" s="55" customFormat="1" ht="12.75" customHeight="1">
      <c r="B4" s="215" t="s">
        <v>58</v>
      </c>
      <c r="C4" s="216" t="s">
        <v>57</v>
      </c>
      <c r="D4" s="217" t="s">
        <v>74</v>
      </c>
      <c r="E4" s="218"/>
      <c r="F4" s="218"/>
      <c r="G4" s="218"/>
      <c r="H4" s="218"/>
      <c r="I4" s="219"/>
      <c r="J4" s="226" t="s">
        <v>75</v>
      </c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8"/>
    </row>
    <row r="5" spans="1:130" s="55" customFormat="1" ht="15.75" customHeight="1">
      <c r="B5" s="215"/>
      <c r="C5" s="216"/>
      <c r="D5" s="220"/>
      <c r="E5" s="221"/>
      <c r="F5" s="221"/>
      <c r="G5" s="221"/>
      <c r="H5" s="221"/>
      <c r="I5" s="222"/>
      <c r="J5" s="217" t="s">
        <v>131</v>
      </c>
      <c r="K5" s="218"/>
      <c r="L5" s="218"/>
      <c r="M5" s="218"/>
      <c r="N5" s="229" t="s">
        <v>76</v>
      </c>
      <c r="O5" s="230"/>
      <c r="P5" s="230"/>
      <c r="Q5" s="230"/>
      <c r="R5" s="230"/>
      <c r="S5" s="230"/>
      <c r="T5" s="230"/>
      <c r="U5" s="231"/>
      <c r="V5" s="217" t="s">
        <v>132</v>
      </c>
      <c r="W5" s="218"/>
      <c r="X5" s="218"/>
      <c r="Y5" s="219"/>
      <c r="Z5" s="217" t="s">
        <v>133</v>
      </c>
      <c r="AA5" s="218"/>
      <c r="AB5" s="218"/>
      <c r="AC5" s="219"/>
      <c r="AD5" s="217" t="s">
        <v>134</v>
      </c>
      <c r="AE5" s="218"/>
      <c r="AF5" s="218"/>
      <c r="AG5" s="219"/>
      <c r="AH5" s="235" t="s">
        <v>75</v>
      </c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3"/>
      <c r="BB5" s="217" t="s">
        <v>135</v>
      </c>
      <c r="BC5" s="218"/>
      <c r="BD5" s="218"/>
      <c r="BE5" s="219"/>
      <c r="BF5" s="57" t="s">
        <v>55</v>
      </c>
      <c r="BG5" s="57"/>
      <c r="BH5" s="57"/>
      <c r="BI5" s="57"/>
      <c r="BJ5" s="57"/>
      <c r="BK5" s="57"/>
      <c r="BL5" s="57"/>
      <c r="BM5" s="57"/>
      <c r="BN5" s="217" t="s">
        <v>136</v>
      </c>
      <c r="BO5" s="218"/>
      <c r="BP5" s="218"/>
      <c r="BQ5" s="219"/>
      <c r="BR5" s="58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2"/>
      <c r="CG5" s="232"/>
      <c r="CH5" s="232"/>
      <c r="CI5" s="232"/>
      <c r="CJ5" s="232"/>
      <c r="CK5" s="233"/>
      <c r="CL5" s="217" t="s">
        <v>137</v>
      </c>
      <c r="CM5" s="218"/>
      <c r="CN5" s="218"/>
      <c r="CO5" s="219"/>
      <c r="CP5" s="217" t="s">
        <v>138</v>
      </c>
      <c r="CQ5" s="218"/>
      <c r="CR5" s="218"/>
      <c r="CS5" s="219"/>
      <c r="CT5" s="79" t="s">
        <v>77</v>
      </c>
      <c r="CU5" s="79"/>
      <c r="CV5" s="79"/>
      <c r="CW5" s="79"/>
      <c r="CX5" s="79"/>
      <c r="CY5" s="79"/>
      <c r="CZ5" s="79"/>
      <c r="DA5" s="79"/>
      <c r="DB5" s="217" t="s">
        <v>139</v>
      </c>
      <c r="DC5" s="218"/>
      <c r="DD5" s="218"/>
      <c r="DE5" s="219"/>
      <c r="DF5" s="59" t="s">
        <v>77</v>
      </c>
      <c r="DG5" s="59"/>
      <c r="DH5" s="59"/>
      <c r="DI5" s="59"/>
      <c r="DJ5" s="217" t="s">
        <v>140</v>
      </c>
      <c r="DK5" s="218"/>
      <c r="DL5" s="218"/>
      <c r="DM5" s="219"/>
      <c r="DN5" s="217" t="s">
        <v>141</v>
      </c>
      <c r="DO5" s="218"/>
      <c r="DP5" s="218"/>
      <c r="DQ5" s="218"/>
      <c r="DR5" s="218"/>
      <c r="DS5" s="219"/>
      <c r="DT5" s="180" t="s">
        <v>73</v>
      </c>
      <c r="DU5" s="180"/>
    </row>
    <row r="6" spans="1:130" s="55" customFormat="1" ht="58.5" customHeight="1">
      <c r="B6" s="215"/>
      <c r="C6" s="216"/>
      <c r="D6" s="223"/>
      <c r="E6" s="224"/>
      <c r="F6" s="224"/>
      <c r="G6" s="224"/>
      <c r="H6" s="224"/>
      <c r="I6" s="225"/>
      <c r="J6" s="220"/>
      <c r="K6" s="221"/>
      <c r="L6" s="221"/>
      <c r="M6" s="221"/>
      <c r="N6" s="217" t="s">
        <v>78</v>
      </c>
      <c r="O6" s="218"/>
      <c r="P6" s="218"/>
      <c r="Q6" s="218"/>
      <c r="R6" s="217" t="s">
        <v>79</v>
      </c>
      <c r="S6" s="218"/>
      <c r="T6" s="218"/>
      <c r="U6" s="218"/>
      <c r="V6" s="223"/>
      <c r="W6" s="224"/>
      <c r="X6" s="224"/>
      <c r="Y6" s="225"/>
      <c r="Z6" s="223"/>
      <c r="AA6" s="224"/>
      <c r="AB6" s="224"/>
      <c r="AC6" s="225"/>
      <c r="AD6" s="223"/>
      <c r="AE6" s="224"/>
      <c r="AF6" s="224"/>
      <c r="AG6" s="225"/>
      <c r="AH6" s="212" t="s">
        <v>96</v>
      </c>
      <c r="AI6" s="213"/>
      <c r="AJ6" s="213"/>
      <c r="AK6" s="214"/>
      <c r="AL6" s="217" t="s">
        <v>80</v>
      </c>
      <c r="AM6" s="218"/>
      <c r="AN6" s="218"/>
      <c r="AO6" s="218"/>
      <c r="AP6" s="217" t="s">
        <v>81</v>
      </c>
      <c r="AQ6" s="218"/>
      <c r="AR6" s="218"/>
      <c r="AS6" s="218"/>
      <c r="AT6" s="217" t="s">
        <v>130</v>
      </c>
      <c r="AU6" s="218"/>
      <c r="AV6" s="218"/>
      <c r="AW6" s="218"/>
      <c r="AX6" s="217" t="s">
        <v>142</v>
      </c>
      <c r="AY6" s="218"/>
      <c r="AZ6" s="218"/>
      <c r="BA6" s="218"/>
      <c r="BB6" s="223"/>
      <c r="BC6" s="224"/>
      <c r="BD6" s="224"/>
      <c r="BE6" s="225"/>
      <c r="BF6" s="234" t="s">
        <v>82</v>
      </c>
      <c r="BG6" s="234"/>
      <c r="BH6" s="234"/>
      <c r="BI6" s="234"/>
      <c r="BJ6" s="212" t="s">
        <v>83</v>
      </c>
      <c r="BK6" s="213"/>
      <c r="BL6" s="213"/>
      <c r="BM6" s="214"/>
      <c r="BN6" s="223"/>
      <c r="BO6" s="224"/>
      <c r="BP6" s="224"/>
      <c r="BQ6" s="225"/>
      <c r="BR6" s="217" t="s">
        <v>84</v>
      </c>
      <c r="BS6" s="218"/>
      <c r="BT6" s="218"/>
      <c r="BU6" s="218"/>
      <c r="BV6" s="217" t="s">
        <v>85</v>
      </c>
      <c r="BW6" s="218"/>
      <c r="BX6" s="218"/>
      <c r="BY6" s="218"/>
      <c r="BZ6" s="234" t="s">
        <v>109</v>
      </c>
      <c r="CA6" s="234"/>
      <c r="CB6" s="234"/>
      <c r="CC6" s="234"/>
      <c r="CD6" s="217" t="s">
        <v>86</v>
      </c>
      <c r="CE6" s="218"/>
      <c r="CF6" s="218"/>
      <c r="CG6" s="218"/>
      <c r="CH6" s="217" t="s">
        <v>87</v>
      </c>
      <c r="CI6" s="218"/>
      <c r="CJ6" s="218"/>
      <c r="CK6" s="218"/>
      <c r="CL6" s="223"/>
      <c r="CM6" s="224"/>
      <c r="CN6" s="224"/>
      <c r="CO6" s="225"/>
      <c r="CP6" s="223"/>
      <c r="CQ6" s="224"/>
      <c r="CR6" s="224"/>
      <c r="CS6" s="225"/>
      <c r="CT6" s="234" t="s">
        <v>88</v>
      </c>
      <c r="CU6" s="234"/>
      <c r="CV6" s="234"/>
      <c r="CW6" s="234"/>
      <c r="CX6" s="234" t="s">
        <v>89</v>
      </c>
      <c r="CY6" s="234"/>
      <c r="CZ6" s="234"/>
      <c r="DA6" s="234"/>
      <c r="DB6" s="223"/>
      <c r="DC6" s="224"/>
      <c r="DD6" s="224"/>
      <c r="DE6" s="225"/>
      <c r="DF6" s="217" t="s">
        <v>90</v>
      </c>
      <c r="DG6" s="218"/>
      <c r="DH6" s="218"/>
      <c r="DI6" s="219"/>
      <c r="DJ6" s="223"/>
      <c r="DK6" s="224"/>
      <c r="DL6" s="224"/>
      <c r="DM6" s="225"/>
      <c r="DN6" s="223"/>
      <c r="DO6" s="224"/>
      <c r="DP6" s="224"/>
      <c r="DQ6" s="224"/>
      <c r="DR6" s="224"/>
      <c r="DS6" s="225"/>
      <c r="DT6" s="180"/>
      <c r="DU6" s="180"/>
      <c r="DV6" s="60"/>
    </row>
    <row r="7" spans="1:130" s="55" customFormat="1" ht="21" customHeight="1">
      <c r="B7" s="215"/>
      <c r="C7" s="216"/>
      <c r="D7" s="236" t="s">
        <v>143</v>
      </c>
      <c r="E7" s="237"/>
      <c r="F7" s="238" t="s">
        <v>61</v>
      </c>
      <c r="G7" s="238"/>
      <c r="H7" s="238" t="s">
        <v>62</v>
      </c>
      <c r="I7" s="238"/>
      <c r="J7" s="238" t="s">
        <v>61</v>
      </c>
      <c r="K7" s="238"/>
      <c r="L7" s="238" t="s">
        <v>62</v>
      </c>
      <c r="M7" s="238"/>
      <c r="N7" s="238" t="s">
        <v>61</v>
      </c>
      <c r="O7" s="238"/>
      <c r="P7" s="238" t="s">
        <v>62</v>
      </c>
      <c r="Q7" s="238"/>
      <c r="R7" s="238" t="s">
        <v>61</v>
      </c>
      <c r="S7" s="238"/>
      <c r="T7" s="238" t="s">
        <v>62</v>
      </c>
      <c r="U7" s="238"/>
      <c r="V7" s="238" t="s">
        <v>61</v>
      </c>
      <c r="W7" s="238"/>
      <c r="X7" s="238" t="s">
        <v>62</v>
      </c>
      <c r="Y7" s="238"/>
      <c r="Z7" s="238" t="s">
        <v>61</v>
      </c>
      <c r="AA7" s="238"/>
      <c r="AB7" s="238" t="s">
        <v>62</v>
      </c>
      <c r="AC7" s="238"/>
      <c r="AD7" s="238" t="s">
        <v>61</v>
      </c>
      <c r="AE7" s="238"/>
      <c r="AF7" s="238" t="s">
        <v>62</v>
      </c>
      <c r="AG7" s="238"/>
      <c r="AH7" s="240" t="s">
        <v>61</v>
      </c>
      <c r="AI7" s="241"/>
      <c r="AJ7" s="240" t="s">
        <v>62</v>
      </c>
      <c r="AK7" s="241"/>
      <c r="AL7" s="238" t="s">
        <v>61</v>
      </c>
      <c r="AM7" s="238"/>
      <c r="AN7" s="238" t="s">
        <v>62</v>
      </c>
      <c r="AO7" s="238"/>
      <c r="AP7" s="238" t="s">
        <v>61</v>
      </c>
      <c r="AQ7" s="238"/>
      <c r="AR7" s="238" t="s">
        <v>62</v>
      </c>
      <c r="AS7" s="238"/>
      <c r="AT7" s="238" t="s">
        <v>61</v>
      </c>
      <c r="AU7" s="238"/>
      <c r="AV7" s="238" t="s">
        <v>62</v>
      </c>
      <c r="AW7" s="238"/>
      <c r="AX7" s="238" t="s">
        <v>61</v>
      </c>
      <c r="AY7" s="238"/>
      <c r="AZ7" s="238" t="s">
        <v>62</v>
      </c>
      <c r="BA7" s="238"/>
      <c r="BB7" s="238" t="s">
        <v>61</v>
      </c>
      <c r="BC7" s="238"/>
      <c r="BD7" s="238" t="s">
        <v>62</v>
      </c>
      <c r="BE7" s="238"/>
      <c r="BF7" s="238" t="s">
        <v>61</v>
      </c>
      <c r="BG7" s="238"/>
      <c r="BH7" s="238" t="s">
        <v>62</v>
      </c>
      <c r="BI7" s="238"/>
      <c r="BJ7" s="238" t="s">
        <v>61</v>
      </c>
      <c r="BK7" s="238"/>
      <c r="BL7" s="238" t="s">
        <v>62</v>
      </c>
      <c r="BM7" s="238"/>
      <c r="BN7" s="238" t="s">
        <v>61</v>
      </c>
      <c r="BO7" s="238"/>
      <c r="BP7" s="238" t="s">
        <v>62</v>
      </c>
      <c r="BQ7" s="238"/>
      <c r="BR7" s="238" t="s">
        <v>61</v>
      </c>
      <c r="BS7" s="238"/>
      <c r="BT7" s="238" t="s">
        <v>62</v>
      </c>
      <c r="BU7" s="238"/>
      <c r="BV7" s="238" t="s">
        <v>61</v>
      </c>
      <c r="BW7" s="238"/>
      <c r="BX7" s="238" t="s">
        <v>62</v>
      </c>
      <c r="BY7" s="238"/>
      <c r="BZ7" s="238" t="s">
        <v>61</v>
      </c>
      <c r="CA7" s="238"/>
      <c r="CB7" s="238" t="s">
        <v>62</v>
      </c>
      <c r="CC7" s="238"/>
      <c r="CD7" s="238" t="s">
        <v>61</v>
      </c>
      <c r="CE7" s="238"/>
      <c r="CF7" s="238" t="s">
        <v>62</v>
      </c>
      <c r="CG7" s="238"/>
      <c r="CH7" s="238" t="s">
        <v>61</v>
      </c>
      <c r="CI7" s="238"/>
      <c r="CJ7" s="238" t="s">
        <v>62</v>
      </c>
      <c r="CK7" s="238"/>
      <c r="CL7" s="238" t="s">
        <v>61</v>
      </c>
      <c r="CM7" s="238"/>
      <c r="CN7" s="238" t="s">
        <v>62</v>
      </c>
      <c r="CO7" s="238"/>
      <c r="CP7" s="238" t="s">
        <v>61</v>
      </c>
      <c r="CQ7" s="238"/>
      <c r="CR7" s="238" t="s">
        <v>62</v>
      </c>
      <c r="CS7" s="238"/>
      <c r="CT7" s="238" t="s">
        <v>61</v>
      </c>
      <c r="CU7" s="238"/>
      <c r="CV7" s="238" t="s">
        <v>62</v>
      </c>
      <c r="CW7" s="238"/>
      <c r="CX7" s="238" t="s">
        <v>61</v>
      </c>
      <c r="CY7" s="238"/>
      <c r="CZ7" s="238" t="s">
        <v>62</v>
      </c>
      <c r="DA7" s="238"/>
      <c r="DB7" s="238" t="s">
        <v>61</v>
      </c>
      <c r="DC7" s="238"/>
      <c r="DD7" s="238" t="s">
        <v>62</v>
      </c>
      <c r="DE7" s="238"/>
      <c r="DF7" s="238" t="s">
        <v>61</v>
      </c>
      <c r="DG7" s="238"/>
      <c r="DH7" s="238" t="s">
        <v>62</v>
      </c>
      <c r="DI7" s="238"/>
      <c r="DJ7" s="238" t="s">
        <v>61</v>
      </c>
      <c r="DK7" s="238"/>
      <c r="DL7" s="238" t="s">
        <v>62</v>
      </c>
      <c r="DM7" s="238"/>
      <c r="DN7" s="236" t="s">
        <v>91</v>
      </c>
      <c r="DO7" s="237"/>
      <c r="DP7" s="238" t="s">
        <v>61</v>
      </c>
      <c r="DQ7" s="238"/>
      <c r="DR7" s="238" t="s">
        <v>62</v>
      </c>
      <c r="DS7" s="238"/>
      <c r="DT7" s="238" t="s">
        <v>62</v>
      </c>
      <c r="DU7" s="238"/>
    </row>
    <row r="8" spans="1:130" s="55" customFormat="1" ht="32.25" customHeight="1">
      <c r="B8" s="215"/>
      <c r="C8" s="216"/>
      <c r="D8" s="61" t="s">
        <v>59</v>
      </c>
      <c r="E8" s="62" t="s">
        <v>60</v>
      </c>
      <c r="F8" s="61" t="s">
        <v>59</v>
      </c>
      <c r="G8" s="62" t="s">
        <v>60</v>
      </c>
      <c r="H8" s="61" t="s">
        <v>59</v>
      </c>
      <c r="I8" s="62" t="s">
        <v>60</v>
      </c>
      <c r="J8" s="61" t="s">
        <v>59</v>
      </c>
      <c r="K8" s="62" t="s">
        <v>60</v>
      </c>
      <c r="L8" s="61" t="s">
        <v>59</v>
      </c>
      <c r="M8" s="62" t="s">
        <v>60</v>
      </c>
      <c r="N8" s="61" t="s">
        <v>59</v>
      </c>
      <c r="O8" s="62" t="s">
        <v>60</v>
      </c>
      <c r="P8" s="61" t="s">
        <v>59</v>
      </c>
      <c r="Q8" s="62" t="s">
        <v>60</v>
      </c>
      <c r="R8" s="61" t="s">
        <v>59</v>
      </c>
      <c r="S8" s="62" t="s">
        <v>60</v>
      </c>
      <c r="T8" s="61" t="s">
        <v>59</v>
      </c>
      <c r="U8" s="62" t="s">
        <v>60</v>
      </c>
      <c r="V8" s="61" t="s">
        <v>59</v>
      </c>
      <c r="W8" s="62" t="s">
        <v>60</v>
      </c>
      <c r="X8" s="61" t="s">
        <v>59</v>
      </c>
      <c r="Y8" s="62" t="s">
        <v>60</v>
      </c>
      <c r="Z8" s="61" t="s">
        <v>59</v>
      </c>
      <c r="AA8" s="62" t="s">
        <v>60</v>
      </c>
      <c r="AB8" s="61" t="s">
        <v>59</v>
      </c>
      <c r="AC8" s="62" t="s">
        <v>60</v>
      </c>
      <c r="AD8" s="61" t="s">
        <v>59</v>
      </c>
      <c r="AE8" s="62" t="s">
        <v>60</v>
      </c>
      <c r="AF8" s="61" t="s">
        <v>59</v>
      </c>
      <c r="AG8" s="62" t="s">
        <v>60</v>
      </c>
      <c r="AH8" s="80" t="s">
        <v>59</v>
      </c>
      <c r="AI8" s="81" t="s">
        <v>60</v>
      </c>
      <c r="AJ8" s="80" t="s">
        <v>59</v>
      </c>
      <c r="AK8" s="81" t="s">
        <v>60</v>
      </c>
      <c r="AL8" s="61" t="s">
        <v>59</v>
      </c>
      <c r="AM8" s="62" t="s">
        <v>60</v>
      </c>
      <c r="AN8" s="61" t="s">
        <v>59</v>
      </c>
      <c r="AO8" s="62" t="s">
        <v>60</v>
      </c>
      <c r="AP8" s="61" t="s">
        <v>59</v>
      </c>
      <c r="AQ8" s="62" t="s">
        <v>60</v>
      </c>
      <c r="AR8" s="61" t="s">
        <v>59</v>
      </c>
      <c r="AS8" s="62" t="s">
        <v>60</v>
      </c>
      <c r="AT8" s="61" t="s">
        <v>59</v>
      </c>
      <c r="AU8" s="62" t="s">
        <v>60</v>
      </c>
      <c r="AV8" s="61" t="s">
        <v>59</v>
      </c>
      <c r="AW8" s="62" t="s">
        <v>60</v>
      </c>
      <c r="AX8" s="61" t="s">
        <v>59</v>
      </c>
      <c r="AY8" s="62" t="s">
        <v>60</v>
      </c>
      <c r="AZ8" s="61" t="s">
        <v>59</v>
      </c>
      <c r="BA8" s="62" t="s">
        <v>60</v>
      </c>
      <c r="BB8" s="61" t="s">
        <v>59</v>
      </c>
      <c r="BC8" s="62" t="s">
        <v>60</v>
      </c>
      <c r="BD8" s="61" t="s">
        <v>59</v>
      </c>
      <c r="BE8" s="62" t="s">
        <v>60</v>
      </c>
      <c r="BF8" s="61" t="s">
        <v>59</v>
      </c>
      <c r="BG8" s="62" t="s">
        <v>60</v>
      </c>
      <c r="BH8" s="61" t="s">
        <v>59</v>
      </c>
      <c r="BI8" s="62" t="s">
        <v>60</v>
      </c>
      <c r="BJ8" s="61" t="s">
        <v>59</v>
      </c>
      <c r="BK8" s="62" t="s">
        <v>60</v>
      </c>
      <c r="BL8" s="61" t="s">
        <v>59</v>
      </c>
      <c r="BM8" s="62" t="s">
        <v>60</v>
      </c>
      <c r="BN8" s="61" t="s">
        <v>59</v>
      </c>
      <c r="BO8" s="62" t="s">
        <v>60</v>
      </c>
      <c r="BP8" s="61" t="s">
        <v>59</v>
      </c>
      <c r="BQ8" s="62" t="s">
        <v>60</v>
      </c>
      <c r="BR8" s="61" t="s">
        <v>59</v>
      </c>
      <c r="BS8" s="62" t="s">
        <v>60</v>
      </c>
      <c r="BT8" s="61" t="s">
        <v>59</v>
      </c>
      <c r="BU8" s="62" t="s">
        <v>60</v>
      </c>
      <c r="BV8" s="61" t="s">
        <v>59</v>
      </c>
      <c r="BW8" s="62" t="s">
        <v>60</v>
      </c>
      <c r="BX8" s="61" t="s">
        <v>59</v>
      </c>
      <c r="BY8" s="62" t="s">
        <v>60</v>
      </c>
      <c r="BZ8" s="61" t="s">
        <v>59</v>
      </c>
      <c r="CA8" s="62" t="s">
        <v>60</v>
      </c>
      <c r="CB8" s="61" t="s">
        <v>59</v>
      </c>
      <c r="CC8" s="62" t="s">
        <v>60</v>
      </c>
      <c r="CD8" s="61" t="s">
        <v>59</v>
      </c>
      <c r="CE8" s="62" t="s">
        <v>60</v>
      </c>
      <c r="CF8" s="61" t="s">
        <v>59</v>
      </c>
      <c r="CG8" s="62" t="s">
        <v>60</v>
      </c>
      <c r="CH8" s="61" t="s">
        <v>59</v>
      </c>
      <c r="CI8" s="62" t="s">
        <v>60</v>
      </c>
      <c r="CJ8" s="61" t="s">
        <v>59</v>
      </c>
      <c r="CK8" s="62" t="s">
        <v>60</v>
      </c>
      <c r="CL8" s="61" t="s">
        <v>59</v>
      </c>
      <c r="CM8" s="62" t="s">
        <v>60</v>
      </c>
      <c r="CN8" s="61" t="s">
        <v>59</v>
      </c>
      <c r="CO8" s="62" t="s">
        <v>60</v>
      </c>
      <c r="CP8" s="61" t="s">
        <v>59</v>
      </c>
      <c r="CQ8" s="62" t="s">
        <v>60</v>
      </c>
      <c r="CR8" s="61" t="s">
        <v>59</v>
      </c>
      <c r="CS8" s="62" t="s">
        <v>60</v>
      </c>
      <c r="CT8" s="61" t="s">
        <v>59</v>
      </c>
      <c r="CU8" s="62" t="s">
        <v>60</v>
      </c>
      <c r="CV8" s="61" t="s">
        <v>59</v>
      </c>
      <c r="CW8" s="62" t="s">
        <v>60</v>
      </c>
      <c r="CX8" s="61" t="s">
        <v>59</v>
      </c>
      <c r="CY8" s="62" t="s">
        <v>60</v>
      </c>
      <c r="CZ8" s="61" t="s">
        <v>59</v>
      </c>
      <c r="DA8" s="62" t="s">
        <v>60</v>
      </c>
      <c r="DB8" s="61" t="s">
        <v>59</v>
      </c>
      <c r="DC8" s="62" t="s">
        <v>60</v>
      </c>
      <c r="DD8" s="61" t="s">
        <v>59</v>
      </c>
      <c r="DE8" s="62" t="s">
        <v>60</v>
      </c>
      <c r="DF8" s="61" t="s">
        <v>59</v>
      </c>
      <c r="DG8" s="62" t="s">
        <v>60</v>
      </c>
      <c r="DH8" s="61" t="s">
        <v>59</v>
      </c>
      <c r="DI8" s="62" t="s">
        <v>60</v>
      </c>
      <c r="DJ8" s="61" t="s">
        <v>59</v>
      </c>
      <c r="DK8" s="62" t="s">
        <v>60</v>
      </c>
      <c r="DL8" s="61" t="s">
        <v>59</v>
      </c>
      <c r="DM8" s="62" t="s">
        <v>60</v>
      </c>
      <c r="DN8" s="61" t="s">
        <v>59</v>
      </c>
      <c r="DO8" s="62" t="s">
        <v>60</v>
      </c>
      <c r="DP8" s="61" t="s">
        <v>59</v>
      </c>
      <c r="DQ8" s="62" t="s">
        <v>60</v>
      </c>
      <c r="DR8" s="61" t="s">
        <v>59</v>
      </c>
      <c r="DS8" s="62" t="s">
        <v>60</v>
      </c>
      <c r="DT8" s="61" t="s">
        <v>59</v>
      </c>
      <c r="DU8" s="62" t="s">
        <v>60</v>
      </c>
    </row>
    <row r="9" spans="1:130" s="55" customFormat="1" ht="15" customHeight="1">
      <c r="B9" s="63" t="s">
        <v>94</v>
      </c>
      <c r="C9" s="76">
        <v>1</v>
      </c>
      <c r="D9" s="76">
        <f>C9+1</f>
        <v>2</v>
      </c>
      <c r="E9" s="76">
        <f t="shared" ref="E9:AE9" si="0">D9+1</f>
        <v>3</v>
      </c>
      <c r="F9" s="76">
        <f t="shared" si="0"/>
        <v>4</v>
      </c>
      <c r="G9" s="76">
        <f t="shared" si="0"/>
        <v>5</v>
      </c>
      <c r="H9" s="76">
        <f t="shared" si="0"/>
        <v>6</v>
      </c>
      <c r="I9" s="76">
        <f t="shared" si="0"/>
        <v>7</v>
      </c>
      <c r="J9" s="76">
        <f t="shared" si="0"/>
        <v>8</v>
      </c>
      <c r="K9" s="76">
        <f t="shared" si="0"/>
        <v>9</v>
      </c>
      <c r="L9" s="76">
        <f t="shared" si="0"/>
        <v>10</v>
      </c>
      <c r="M9" s="76">
        <f t="shared" si="0"/>
        <v>11</v>
      </c>
      <c r="N9" s="76">
        <f t="shared" si="0"/>
        <v>12</v>
      </c>
      <c r="O9" s="76">
        <f t="shared" si="0"/>
        <v>13</v>
      </c>
      <c r="P9" s="76">
        <f t="shared" si="0"/>
        <v>14</v>
      </c>
      <c r="Q9" s="76">
        <f t="shared" si="0"/>
        <v>15</v>
      </c>
      <c r="R9" s="76">
        <f t="shared" si="0"/>
        <v>16</v>
      </c>
      <c r="S9" s="76">
        <f t="shared" si="0"/>
        <v>17</v>
      </c>
      <c r="T9" s="76">
        <f t="shared" si="0"/>
        <v>18</v>
      </c>
      <c r="U9" s="76">
        <f t="shared" si="0"/>
        <v>19</v>
      </c>
      <c r="V9" s="76">
        <f t="shared" si="0"/>
        <v>20</v>
      </c>
      <c r="W9" s="76">
        <f t="shared" si="0"/>
        <v>21</v>
      </c>
      <c r="X9" s="76">
        <f t="shared" si="0"/>
        <v>22</v>
      </c>
      <c r="Y9" s="76">
        <f t="shared" si="0"/>
        <v>23</v>
      </c>
      <c r="Z9" s="76">
        <f t="shared" si="0"/>
        <v>24</v>
      </c>
      <c r="AA9" s="76">
        <f t="shared" si="0"/>
        <v>25</v>
      </c>
      <c r="AB9" s="76">
        <f t="shared" si="0"/>
        <v>26</v>
      </c>
      <c r="AC9" s="76">
        <f t="shared" si="0"/>
        <v>27</v>
      </c>
      <c r="AD9" s="76">
        <f t="shared" si="0"/>
        <v>28</v>
      </c>
      <c r="AE9" s="76">
        <f t="shared" si="0"/>
        <v>29</v>
      </c>
      <c r="AF9" s="76">
        <f t="shared" ref="AF9" si="1">AE9+1</f>
        <v>30</v>
      </c>
      <c r="AG9" s="76">
        <f t="shared" ref="AG9" si="2">AF9+1</f>
        <v>31</v>
      </c>
      <c r="AH9" s="82">
        <f t="shared" ref="AH9" si="3">AG9+1</f>
        <v>32</v>
      </c>
      <c r="AI9" s="82">
        <f t="shared" ref="AI9" si="4">AH9+1</f>
        <v>33</v>
      </c>
      <c r="AJ9" s="82">
        <f t="shared" ref="AJ9" si="5">AI9+1</f>
        <v>34</v>
      </c>
      <c r="AK9" s="82">
        <f t="shared" ref="AK9" si="6">AJ9+1</f>
        <v>35</v>
      </c>
      <c r="AL9" s="76">
        <f t="shared" ref="AL9" si="7">AK9+1</f>
        <v>36</v>
      </c>
      <c r="AM9" s="76">
        <f t="shared" ref="AM9" si="8">AL9+1</f>
        <v>37</v>
      </c>
      <c r="AN9" s="76">
        <f t="shared" ref="AN9" si="9">AM9+1</f>
        <v>38</v>
      </c>
      <c r="AO9" s="76">
        <f t="shared" ref="AO9" si="10">AN9+1</f>
        <v>39</v>
      </c>
      <c r="AP9" s="76">
        <f t="shared" ref="AP9" si="11">AO9+1</f>
        <v>40</v>
      </c>
      <c r="AQ9" s="76">
        <f t="shared" ref="AQ9" si="12">AP9+1</f>
        <v>41</v>
      </c>
      <c r="AR9" s="76">
        <f t="shared" ref="AR9" si="13">AQ9+1</f>
        <v>42</v>
      </c>
      <c r="AS9" s="76">
        <f t="shared" ref="AS9" si="14">AR9+1</f>
        <v>43</v>
      </c>
      <c r="AT9" s="76">
        <f t="shared" ref="AT9" si="15">AS9+1</f>
        <v>44</v>
      </c>
      <c r="AU9" s="76">
        <f t="shared" ref="AU9" si="16">AT9+1</f>
        <v>45</v>
      </c>
      <c r="AV9" s="76">
        <f t="shared" ref="AV9" si="17">AU9+1</f>
        <v>46</v>
      </c>
      <c r="AW9" s="76">
        <f t="shared" ref="AW9" si="18">AV9+1</f>
        <v>47</v>
      </c>
      <c r="AX9" s="76">
        <f t="shared" ref="AX9" si="19">AW9+1</f>
        <v>48</v>
      </c>
      <c r="AY9" s="76">
        <f t="shared" ref="AY9" si="20">AX9+1</f>
        <v>49</v>
      </c>
      <c r="AZ9" s="76">
        <f t="shared" ref="AZ9" si="21">AY9+1</f>
        <v>50</v>
      </c>
      <c r="BA9" s="76">
        <f t="shared" ref="BA9" si="22">AZ9+1</f>
        <v>51</v>
      </c>
      <c r="BB9" s="76">
        <f t="shared" ref="BB9" si="23">BA9+1</f>
        <v>52</v>
      </c>
      <c r="BC9" s="76">
        <f t="shared" ref="BC9" si="24">BB9+1</f>
        <v>53</v>
      </c>
      <c r="BD9" s="76">
        <f t="shared" ref="BD9" si="25">BC9+1</f>
        <v>54</v>
      </c>
      <c r="BE9" s="76">
        <f t="shared" ref="BE9" si="26">BD9+1</f>
        <v>55</v>
      </c>
      <c r="BF9" s="76">
        <f t="shared" ref="BF9" si="27">BE9+1</f>
        <v>56</v>
      </c>
      <c r="BG9" s="76">
        <f t="shared" ref="BG9" si="28">BF9+1</f>
        <v>57</v>
      </c>
      <c r="BH9" s="76">
        <f t="shared" ref="BH9" si="29">BG9+1</f>
        <v>58</v>
      </c>
      <c r="BI9" s="76">
        <f t="shared" ref="BI9" si="30">BH9+1</f>
        <v>59</v>
      </c>
      <c r="BJ9" s="76">
        <f t="shared" ref="BJ9" si="31">BI9+1</f>
        <v>60</v>
      </c>
      <c r="BK9" s="76">
        <f t="shared" ref="BK9" si="32">BJ9+1</f>
        <v>61</v>
      </c>
      <c r="BL9" s="76">
        <f t="shared" ref="BL9" si="33">BK9+1</f>
        <v>62</v>
      </c>
      <c r="BM9" s="76">
        <f t="shared" ref="BM9" si="34">BL9+1</f>
        <v>63</v>
      </c>
      <c r="BN9" s="76">
        <f t="shared" ref="BN9" si="35">BM9+1</f>
        <v>64</v>
      </c>
      <c r="BO9" s="76">
        <f t="shared" ref="BO9" si="36">BN9+1</f>
        <v>65</v>
      </c>
      <c r="BP9" s="76">
        <f t="shared" ref="BP9" si="37">BO9+1</f>
        <v>66</v>
      </c>
      <c r="BQ9" s="76">
        <f t="shared" ref="BQ9" si="38">BP9+1</f>
        <v>67</v>
      </c>
      <c r="BR9" s="76">
        <f t="shared" ref="BR9" si="39">BQ9+1</f>
        <v>68</v>
      </c>
      <c r="BS9" s="76">
        <f t="shared" ref="BS9" si="40">BR9+1</f>
        <v>69</v>
      </c>
      <c r="BT9" s="76">
        <f t="shared" ref="BT9" si="41">BS9+1</f>
        <v>70</v>
      </c>
      <c r="BU9" s="76">
        <f t="shared" ref="BU9" si="42">BT9+1</f>
        <v>71</v>
      </c>
      <c r="BV9" s="76">
        <f t="shared" ref="BV9" si="43">BU9+1</f>
        <v>72</v>
      </c>
      <c r="BW9" s="76">
        <f t="shared" ref="BW9" si="44">BV9+1</f>
        <v>73</v>
      </c>
      <c r="BX9" s="76">
        <f t="shared" ref="BX9" si="45">BW9+1</f>
        <v>74</v>
      </c>
      <c r="BY9" s="76">
        <f t="shared" ref="BY9" si="46">BX9+1</f>
        <v>75</v>
      </c>
      <c r="BZ9" s="76">
        <f t="shared" ref="BZ9" si="47">BY9+1</f>
        <v>76</v>
      </c>
      <c r="CA9" s="76">
        <f t="shared" ref="CA9" si="48">BZ9+1</f>
        <v>77</v>
      </c>
      <c r="CB9" s="76">
        <f t="shared" ref="CB9" si="49">CA9+1</f>
        <v>78</v>
      </c>
      <c r="CC9" s="76">
        <f t="shared" ref="CC9" si="50">CB9+1</f>
        <v>79</v>
      </c>
      <c r="CD9" s="76">
        <f t="shared" ref="CD9" si="51">CC9+1</f>
        <v>80</v>
      </c>
      <c r="CE9" s="76">
        <f t="shared" ref="CE9" si="52">CD9+1</f>
        <v>81</v>
      </c>
      <c r="CF9" s="76">
        <f t="shared" ref="CF9" si="53">CE9+1</f>
        <v>82</v>
      </c>
      <c r="CG9" s="76">
        <f t="shared" ref="CG9" si="54">CF9+1</f>
        <v>83</v>
      </c>
      <c r="CH9" s="76">
        <f t="shared" ref="CH9" si="55">CG9+1</f>
        <v>84</v>
      </c>
      <c r="CI9" s="76">
        <f t="shared" ref="CI9" si="56">CH9+1</f>
        <v>85</v>
      </c>
      <c r="CJ9" s="76">
        <f t="shared" ref="CJ9" si="57">CI9+1</f>
        <v>86</v>
      </c>
      <c r="CK9" s="76">
        <f t="shared" ref="CK9" si="58">CJ9+1</f>
        <v>87</v>
      </c>
      <c r="CL9" s="76">
        <f t="shared" ref="CL9" si="59">CK9+1</f>
        <v>88</v>
      </c>
      <c r="CM9" s="76">
        <f t="shared" ref="CM9" si="60">CL9+1</f>
        <v>89</v>
      </c>
      <c r="CN9" s="76">
        <f t="shared" ref="CN9" si="61">CM9+1</f>
        <v>90</v>
      </c>
      <c r="CO9" s="76">
        <f t="shared" ref="CO9" si="62">CN9+1</f>
        <v>91</v>
      </c>
      <c r="CP9" s="76">
        <f t="shared" ref="CP9" si="63">CO9+1</f>
        <v>92</v>
      </c>
      <c r="CQ9" s="76">
        <f t="shared" ref="CQ9" si="64">CP9+1</f>
        <v>93</v>
      </c>
      <c r="CR9" s="76">
        <f t="shared" ref="CR9" si="65">CQ9+1</f>
        <v>94</v>
      </c>
      <c r="CS9" s="76">
        <f t="shared" ref="CS9" si="66">CR9+1</f>
        <v>95</v>
      </c>
      <c r="CT9" s="76">
        <f t="shared" ref="CT9" si="67">CS9+1</f>
        <v>96</v>
      </c>
      <c r="CU9" s="76">
        <f t="shared" ref="CU9" si="68">CT9+1</f>
        <v>97</v>
      </c>
      <c r="CV9" s="76">
        <f t="shared" ref="CV9" si="69">CU9+1</f>
        <v>98</v>
      </c>
      <c r="CW9" s="76">
        <f t="shared" ref="CW9" si="70">CV9+1</f>
        <v>99</v>
      </c>
      <c r="CX9" s="76">
        <f t="shared" ref="CX9" si="71">CW9+1</f>
        <v>100</v>
      </c>
      <c r="CY9" s="76">
        <f t="shared" ref="CY9" si="72">CX9+1</f>
        <v>101</v>
      </c>
      <c r="CZ9" s="76">
        <f t="shared" ref="CZ9" si="73">CY9+1</f>
        <v>102</v>
      </c>
      <c r="DA9" s="76">
        <f t="shared" ref="DA9" si="74">CZ9+1</f>
        <v>103</v>
      </c>
      <c r="DB9" s="76">
        <f t="shared" ref="DB9" si="75">DA9+1</f>
        <v>104</v>
      </c>
      <c r="DC9" s="76">
        <f t="shared" ref="DC9" si="76">DB9+1</f>
        <v>105</v>
      </c>
      <c r="DD9" s="76">
        <f t="shared" ref="DD9" si="77">DC9+1</f>
        <v>106</v>
      </c>
      <c r="DE9" s="76">
        <f t="shared" ref="DE9" si="78">DD9+1</f>
        <v>107</v>
      </c>
      <c r="DF9" s="76">
        <f t="shared" ref="DF9" si="79">DE9+1</f>
        <v>108</v>
      </c>
      <c r="DG9" s="76">
        <f t="shared" ref="DG9" si="80">DF9+1</f>
        <v>109</v>
      </c>
      <c r="DH9" s="76">
        <f t="shared" ref="DH9" si="81">DG9+1</f>
        <v>110</v>
      </c>
      <c r="DI9" s="76">
        <f t="shared" ref="DI9" si="82">DH9+1</f>
        <v>111</v>
      </c>
      <c r="DJ9" s="76">
        <f t="shared" ref="DJ9" si="83">DI9+1</f>
        <v>112</v>
      </c>
      <c r="DK9" s="76">
        <f t="shared" ref="DK9" si="84">DJ9+1</f>
        <v>113</v>
      </c>
      <c r="DL9" s="76">
        <f t="shared" ref="DL9" si="85">DK9+1</f>
        <v>114</v>
      </c>
      <c r="DM9" s="76">
        <f t="shared" ref="DM9" si="86">DL9+1</f>
        <v>115</v>
      </c>
      <c r="DN9" s="76">
        <f t="shared" ref="DN9" si="87">DM9+1</f>
        <v>116</v>
      </c>
      <c r="DO9" s="76">
        <f t="shared" ref="DO9" si="88">DN9+1</f>
        <v>117</v>
      </c>
      <c r="DP9" s="76">
        <f t="shared" ref="DP9" si="89">DO9+1</f>
        <v>118</v>
      </c>
      <c r="DQ9" s="76">
        <f t="shared" ref="DQ9" si="90">DP9+1</f>
        <v>119</v>
      </c>
      <c r="DR9" s="76">
        <f t="shared" ref="DR9" si="91">DQ9+1</f>
        <v>120</v>
      </c>
      <c r="DS9" s="76">
        <f t="shared" ref="DS9" si="92">DR9+1</f>
        <v>121</v>
      </c>
      <c r="DT9" s="76">
        <f t="shared" ref="DT9" si="93">DS9+1</f>
        <v>122</v>
      </c>
      <c r="DU9" s="76">
        <f t="shared" ref="DU9" si="94">DT9+1</f>
        <v>123</v>
      </c>
    </row>
    <row r="10" spans="1:130" s="66" customFormat="1" ht="14.25" customHeight="1">
      <c r="B10" s="68">
        <v>1</v>
      </c>
      <c r="C10" s="71" t="s">
        <v>98</v>
      </c>
      <c r="D10" s="73">
        <f>F10+H10-DT10</f>
        <v>6305091.7580000004</v>
      </c>
      <c r="E10" s="73">
        <f>G10+I10-DU10</f>
        <v>4737863.8047000002</v>
      </c>
      <c r="F10" s="74">
        <f>J10+V10+Z10+AD10+BB10+BN10+CL10+CP10+DB10+DJ10+DP10</f>
        <v>3683262.6579999998</v>
      </c>
      <c r="G10" s="74">
        <f>K10+W10+AA10+AE10+BC10+BO10+CM10+CQ10+DC10+DK10+DQ10</f>
        <v>3477709.7292000004</v>
      </c>
      <c r="H10" s="74">
        <f>L10+X10+AB10+AF10+BD10+BP10+CN10+CR10+DD10+DL10+DR10</f>
        <v>2821829.1000000006</v>
      </c>
      <c r="I10" s="74">
        <f>M10+Y10+AC10+AG10+BE10+BQ10+CO10+CS10+DE10+DM10+DS10</f>
        <v>1460154.0755</v>
      </c>
      <c r="J10" s="65">
        <v>810073.071</v>
      </c>
      <c r="K10" s="65">
        <v>741717.81140000001</v>
      </c>
      <c r="L10" s="65">
        <v>34000</v>
      </c>
      <c r="M10" s="65">
        <v>3469.42</v>
      </c>
      <c r="N10" s="65">
        <v>549997.27099999995</v>
      </c>
      <c r="O10" s="65">
        <v>495228.78730000003</v>
      </c>
      <c r="P10" s="65">
        <v>31000</v>
      </c>
      <c r="Q10" s="65">
        <v>3469.42</v>
      </c>
      <c r="R10" s="65">
        <v>10650.5</v>
      </c>
      <c r="S10" s="65">
        <v>7677.4080999999996</v>
      </c>
      <c r="T10" s="65">
        <v>3000</v>
      </c>
      <c r="U10" s="65">
        <v>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125236</v>
      </c>
      <c r="AE10" s="65">
        <v>123391.4464</v>
      </c>
      <c r="AF10" s="65">
        <v>980271.7</v>
      </c>
      <c r="AG10" s="65">
        <v>760204.99639999995</v>
      </c>
      <c r="AH10" s="83"/>
      <c r="AI10" s="83"/>
      <c r="AJ10" s="83"/>
      <c r="AK10" s="83"/>
      <c r="AL10" s="65">
        <v>3636</v>
      </c>
      <c r="AM10" s="65">
        <v>2868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121600</v>
      </c>
      <c r="AU10" s="65">
        <v>120523.4464</v>
      </c>
      <c r="AV10" s="65">
        <v>1751084</v>
      </c>
      <c r="AW10" s="65">
        <v>874132.19839999999</v>
      </c>
      <c r="AX10" s="65">
        <v>0</v>
      </c>
      <c r="AY10" s="65">
        <v>0</v>
      </c>
      <c r="AZ10" s="65">
        <v>-782812.3</v>
      </c>
      <c r="BA10" s="65">
        <v>-113927.202</v>
      </c>
      <c r="BB10" s="65">
        <v>378611.353</v>
      </c>
      <c r="BC10" s="65">
        <v>332030.9927</v>
      </c>
      <c r="BD10" s="65">
        <v>268848</v>
      </c>
      <c r="BE10" s="65">
        <v>199059.41399999999</v>
      </c>
      <c r="BF10" s="65">
        <v>340423.353</v>
      </c>
      <c r="BG10" s="65">
        <v>304286.06270000001</v>
      </c>
      <c r="BH10" s="65">
        <v>241548</v>
      </c>
      <c r="BI10" s="65">
        <v>199059.41399999999</v>
      </c>
      <c r="BJ10" s="65">
        <v>0</v>
      </c>
      <c r="BK10" s="65">
        <v>0</v>
      </c>
      <c r="BL10" s="65">
        <v>0</v>
      </c>
      <c r="BM10" s="65">
        <v>0</v>
      </c>
      <c r="BN10" s="65">
        <v>209268.63399999999</v>
      </c>
      <c r="BO10" s="65">
        <v>181647.81770000001</v>
      </c>
      <c r="BP10" s="65">
        <v>585687.4</v>
      </c>
      <c r="BQ10" s="65">
        <v>255946.03390000001</v>
      </c>
      <c r="BR10" s="65">
        <v>3087.9</v>
      </c>
      <c r="BS10" s="65">
        <v>1835.9580000000001</v>
      </c>
      <c r="BT10" s="65">
        <v>226624.4</v>
      </c>
      <c r="BU10" s="65">
        <v>95900.112899999993</v>
      </c>
      <c r="BV10" s="65">
        <v>49000</v>
      </c>
      <c r="BW10" s="65">
        <v>47810.34</v>
      </c>
      <c r="BX10" s="65">
        <v>0</v>
      </c>
      <c r="BY10" s="65">
        <v>0</v>
      </c>
      <c r="BZ10" s="65">
        <v>17000</v>
      </c>
      <c r="CA10" s="65">
        <v>15291.5</v>
      </c>
      <c r="CB10" s="65">
        <v>7000</v>
      </c>
      <c r="CC10" s="65">
        <v>1431.6</v>
      </c>
      <c r="CD10" s="65">
        <v>140180.734</v>
      </c>
      <c r="CE10" s="65">
        <v>116710.0197</v>
      </c>
      <c r="CF10" s="65">
        <v>194063</v>
      </c>
      <c r="CG10" s="65">
        <v>83290</v>
      </c>
      <c r="CH10" s="65">
        <v>0</v>
      </c>
      <c r="CI10" s="65">
        <v>0</v>
      </c>
      <c r="CJ10" s="65">
        <v>123000</v>
      </c>
      <c r="CK10" s="65">
        <v>50494.321000000004</v>
      </c>
      <c r="CL10" s="65">
        <v>0</v>
      </c>
      <c r="CM10" s="65">
        <v>0</v>
      </c>
      <c r="CN10" s="65">
        <v>0</v>
      </c>
      <c r="CO10" s="65">
        <v>0</v>
      </c>
      <c r="CP10" s="65">
        <v>478714.71</v>
      </c>
      <c r="CQ10" s="65">
        <v>446822.4621</v>
      </c>
      <c r="CR10" s="65">
        <v>339783.2</v>
      </c>
      <c r="CS10" s="65">
        <v>228255.5282</v>
      </c>
      <c r="CT10" s="65">
        <v>380838.3</v>
      </c>
      <c r="CU10" s="65">
        <v>376180.80209999997</v>
      </c>
      <c r="CV10" s="65">
        <v>112967.2</v>
      </c>
      <c r="CW10" s="65">
        <v>49523.3</v>
      </c>
      <c r="CX10" s="65">
        <v>89969.5</v>
      </c>
      <c r="CY10" s="65">
        <v>86949.727100000004</v>
      </c>
      <c r="CZ10" s="65">
        <v>0</v>
      </c>
      <c r="DA10" s="65">
        <v>0</v>
      </c>
      <c r="DB10" s="65">
        <v>1450858.89</v>
      </c>
      <c r="DC10" s="65">
        <v>1424178.0989000001</v>
      </c>
      <c r="DD10" s="65">
        <v>613238.80000000005</v>
      </c>
      <c r="DE10" s="65">
        <v>13218.683000000001</v>
      </c>
      <c r="DF10" s="65">
        <v>733832.8</v>
      </c>
      <c r="DG10" s="65">
        <v>715857.83</v>
      </c>
      <c r="DH10" s="65">
        <v>505629.2</v>
      </c>
      <c r="DI10" s="65">
        <v>13218.683000000001</v>
      </c>
      <c r="DJ10" s="65">
        <v>30000</v>
      </c>
      <c r="DK10" s="65">
        <v>27921.1</v>
      </c>
      <c r="DL10" s="65">
        <v>0</v>
      </c>
      <c r="DM10" s="65">
        <v>0</v>
      </c>
      <c r="DN10" s="65">
        <v>0</v>
      </c>
      <c r="DO10" s="65">
        <v>0</v>
      </c>
      <c r="DP10" s="65">
        <v>200000</v>
      </c>
      <c r="DQ10" s="65">
        <v>200000</v>
      </c>
      <c r="DR10" s="65">
        <v>0</v>
      </c>
      <c r="DS10" s="65">
        <v>0</v>
      </c>
      <c r="DT10" s="65">
        <v>200000</v>
      </c>
      <c r="DU10" s="65">
        <v>200000</v>
      </c>
      <c r="DY10" s="86"/>
      <c r="DZ10" s="86"/>
    </row>
    <row r="11" spans="1:130" s="66" customFormat="1" ht="14.25" customHeight="1">
      <c r="B11" s="68">
        <v>2</v>
      </c>
      <c r="C11" s="71" t="s">
        <v>99</v>
      </c>
      <c r="D11" s="73">
        <f t="shared" ref="D11:D20" si="95">F11+H11-DT11</f>
        <v>86214.431199999992</v>
      </c>
      <c r="E11" s="73">
        <f t="shared" ref="E11:E20" si="96">G11+I11-DU11</f>
        <v>75096.781199999998</v>
      </c>
      <c r="F11" s="74">
        <f t="shared" ref="F11:F20" si="97">J11+V11+Z11+AD11+BB11+BN11+CL11+CP11+DB11+DJ11+DP11</f>
        <v>47469.8</v>
      </c>
      <c r="G11" s="74">
        <f t="shared" ref="G11:G20" si="98">K11+W11+AA11+AE11+BC11+BO11+CM11+CQ11+DC11+DK11+DQ11</f>
        <v>40064.941200000001</v>
      </c>
      <c r="H11" s="74">
        <f t="shared" ref="H11:H20" si="99">L11+X11+AB11+AF11+BD11+BP11+CN11+CR11+DD11+DL11+DR11</f>
        <v>38744.631199999996</v>
      </c>
      <c r="I11" s="74">
        <f t="shared" ref="I11:I20" si="100">M11+Y11+AC11+AG11+BE11+BQ11+CO11+CS11+DE11+DM11+DS11</f>
        <v>35031.840000000004</v>
      </c>
      <c r="J11" s="65">
        <v>28123</v>
      </c>
      <c r="K11" s="65">
        <v>25445.663199999999</v>
      </c>
      <c r="L11" s="65">
        <v>1050.0311999999999</v>
      </c>
      <c r="M11" s="65">
        <v>490.4</v>
      </c>
      <c r="N11" s="65">
        <v>27723</v>
      </c>
      <c r="O11" s="65">
        <v>25445.663199999999</v>
      </c>
      <c r="P11" s="65">
        <v>1050.0311999999999</v>
      </c>
      <c r="Q11" s="65">
        <v>490.4</v>
      </c>
      <c r="R11" s="65">
        <v>400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3448</v>
      </c>
      <c r="AE11" s="65">
        <v>1897.2460000000001</v>
      </c>
      <c r="AF11" s="65">
        <v>36694.6</v>
      </c>
      <c r="AG11" s="65">
        <v>33543.440000000002</v>
      </c>
      <c r="AH11" s="83"/>
      <c r="AI11" s="83"/>
      <c r="AJ11" s="83"/>
      <c r="AK11" s="83"/>
      <c r="AL11" s="65">
        <v>3448</v>
      </c>
      <c r="AM11" s="65">
        <v>1897.2460000000001</v>
      </c>
      <c r="AN11" s="65">
        <v>0</v>
      </c>
      <c r="AO11" s="65">
        <v>0</v>
      </c>
      <c r="AP11" s="65">
        <v>0</v>
      </c>
      <c r="AQ11" s="65">
        <v>0</v>
      </c>
      <c r="AR11" s="65">
        <v>1060</v>
      </c>
      <c r="AS11" s="65">
        <v>1060</v>
      </c>
      <c r="AT11" s="65">
        <v>0</v>
      </c>
      <c r="AU11" s="65">
        <v>0</v>
      </c>
      <c r="AV11" s="65">
        <v>38337.9</v>
      </c>
      <c r="AW11" s="65">
        <v>35779.811999999998</v>
      </c>
      <c r="AX11" s="65">
        <v>0</v>
      </c>
      <c r="AY11" s="65">
        <v>0</v>
      </c>
      <c r="AZ11" s="65">
        <v>-2703.3</v>
      </c>
      <c r="BA11" s="65">
        <v>-3296.3719999999998</v>
      </c>
      <c r="BB11" s="65">
        <v>990</v>
      </c>
      <c r="BC11" s="65">
        <v>750</v>
      </c>
      <c r="BD11" s="65">
        <v>0</v>
      </c>
      <c r="BE11" s="65">
        <v>0</v>
      </c>
      <c r="BF11" s="65">
        <v>990</v>
      </c>
      <c r="BG11" s="65">
        <v>750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750</v>
      </c>
      <c r="BO11" s="65">
        <v>208.70599999999999</v>
      </c>
      <c r="BP11" s="65">
        <v>1000</v>
      </c>
      <c r="BQ11" s="65">
        <v>998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750</v>
      </c>
      <c r="CE11" s="65">
        <v>208.70599999999999</v>
      </c>
      <c r="CF11" s="65">
        <v>1000</v>
      </c>
      <c r="CG11" s="65">
        <v>998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3530</v>
      </c>
      <c r="CQ11" s="65">
        <v>2835.4369999999999</v>
      </c>
      <c r="CR11" s="65">
        <v>0</v>
      </c>
      <c r="CS11" s="65">
        <v>0</v>
      </c>
      <c r="CT11" s="65">
        <v>3410</v>
      </c>
      <c r="CU11" s="65">
        <v>2805.4369999999999</v>
      </c>
      <c r="CV11" s="65">
        <v>0</v>
      </c>
      <c r="CW11" s="65">
        <v>0</v>
      </c>
      <c r="CX11" s="65">
        <v>3160</v>
      </c>
      <c r="CY11" s="65">
        <v>2605.4369999999999</v>
      </c>
      <c r="CZ11" s="65">
        <v>0</v>
      </c>
      <c r="DA11" s="65">
        <v>0</v>
      </c>
      <c r="DB11" s="65">
        <v>9460</v>
      </c>
      <c r="DC11" s="65">
        <v>8237.8889999999992</v>
      </c>
      <c r="DD11" s="65">
        <v>0</v>
      </c>
      <c r="DE11" s="65">
        <v>0</v>
      </c>
      <c r="DF11" s="65">
        <v>9460</v>
      </c>
      <c r="DG11" s="65">
        <v>8237.8889999999992</v>
      </c>
      <c r="DH11" s="65">
        <v>0</v>
      </c>
      <c r="DI11" s="65">
        <v>0</v>
      </c>
      <c r="DJ11" s="65">
        <v>910</v>
      </c>
      <c r="DK11" s="65">
        <v>690</v>
      </c>
      <c r="DL11" s="65">
        <v>0</v>
      </c>
      <c r="DM11" s="65">
        <v>0</v>
      </c>
      <c r="DN11" s="65">
        <v>258.8</v>
      </c>
      <c r="DO11" s="65">
        <v>0</v>
      </c>
      <c r="DP11" s="65">
        <v>258.8</v>
      </c>
      <c r="DQ11" s="65">
        <v>0</v>
      </c>
      <c r="DR11" s="65">
        <v>0</v>
      </c>
      <c r="DS11" s="65">
        <v>0</v>
      </c>
      <c r="DT11" s="65">
        <v>0</v>
      </c>
      <c r="DU11" s="65">
        <v>0</v>
      </c>
      <c r="DY11" s="86"/>
      <c r="DZ11" s="86"/>
    </row>
    <row r="12" spans="1:130" s="66" customFormat="1" ht="14.25" customHeight="1">
      <c r="B12" s="68">
        <v>3</v>
      </c>
      <c r="C12" s="71" t="s">
        <v>100</v>
      </c>
      <c r="D12" s="73">
        <f t="shared" si="95"/>
        <v>95561.014900000009</v>
      </c>
      <c r="E12" s="73">
        <f t="shared" si="96"/>
        <v>73002.464000000007</v>
      </c>
      <c r="F12" s="74">
        <f t="shared" si="97"/>
        <v>39464.600000000006</v>
      </c>
      <c r="G12" s="74">
        <f t="shared" si="98"/>
        <v>33330.523000000001</v>
      </c>
      <c r="H12" s="74">
        <f t="shared" si="99"/>
        <v>56096.414900000003</v>
      </c>
      <c r="I12" s="74">
        <f t="shared" si="100"/>
        <v>39671.940999999999</v>
      </c>
      <c r="J12" s="65">
        <v>30380.3</v>
      </c>
      <c r="K12" s="65">
        <v>27617.170300000002</v>
      </c>
      <c r="L12" s="65">
        <v>8030.4148999999998</v>
      </c>
      <c r="M12" s="65">
        <v>7663.72</v>
      </c>
      <c r="N12" s="65">
        <v>29690.3</v>
      </c>
      <c r="O12" s="65">
        <v>27032.170300000002</v>
      </c>
      <c r="P12" s="65">
        <v>8030.4148999999998</v>
      </c>
      <c r="Q12" s="65">
        <v>7663.72</v>
      </c>
      <c r="R12" s="65">
        <v>330</v>
      </c>
      <c r="S12" s="65">
        <v>225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1494</v>
      </c>
      <c r="AE12" s="65">
        <v>1184.992</v>
      </c>
      <c r="AF12" s="65">
        <v>3372</v>
      </c>
      <c r="AG12" s="65">
        <v>2807.05</v>
      </c>
      <c r="AH12" s="83"/>
      <c r="AI12" s="83"/>
      <c r="AJ12" s="83"/>
      <c r="AK12" s="83"/>
      <c r="AL12" s="65">
        <v>744</v>
      </c>
      <c r="AM12" s="65">
        <v>684.99199999999996</v>
      </c>
      <c r="AN12" s="65">
        <v>1800</v>
      </c>
      <c r="AO12" s="65">
        <v>1800</v>
      </c>
      <c r="AP12" s="65">
        <v>0</v>
      </c>
      <c r="AQ12" s="65">
        <v>0</v>
      </c>
      <c r="AR12" s="65">
        <v>0</v>
      </c>
      <c r="AS12" s="65">
        <v>0</v>
      </c>
      <c r="AT12" s="65">
        <v>750</v>
      </c>
      <c r="AU12" s="65">
        <v>500</v>
      </c>
      <c r="AV12" s="65">
        <v>1572</v>
      </c>
      <c r="AW12" s="65">
        <v>1559.05</v>
      </c>
      <c r="AX12" s="65">
        <v>0</v>
      </c>
      <c r="AY12" s="65">
        <v>0</v>
      </c>
      <c r="AZ12" s="65">
        <v>0</v>
      </c>
      <c r="BA12" s="65">
        <v>-552</v>
      </c>
      <c r="BB12" s="65">
        <v>1560</v>
      </c>
      <c r="BC12" s="65">
        <v>1146</v>
      </c>
      <c r="BD12" s="65">
        <v>43994</v>
      </c>
      <c r="BE12" s="65">
        <v>28501.170999999998</v>
      </c>
      <c r="BF12" s="65">
        <v>1560</v>
      </c>
      <c r="BG12" s="65">
        <v>1146</v>
      </c>
      <c r="BH12" s="65">
        <v>3700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3310</v>
      </c>
      <c r="BO12" s="65">
        <v>2002.3607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3310</v>
      </c>
      <c r="CE12" s="65">
        <v>2002.3607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730</v>
      </c>
      <c r="CQ12" s="65">
        <v>280</v>
      </c>
      <c r="CR12" s="65">
        <v>700</v>
      </c>
      <c r="CS12" s="65">
        <v>700</v>
      </c>
      <c r="CT12" s="65">
        <v>380</v>
      </c>
      <c r="CU12" s="65">
        <v>280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400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1200</v>
      </c>
      <c r="DK12" s="65">
        <v>1100</v>
      </c>
      <c r="DL12" s="65">
        <v>0</v>
      </c>
      <c r="DM12" s="65">
        <v>0</v>
      </c>
      <c r="DN12" s="65">
        <v>390.3</v>
      </c>
      <c r="DO12" s="65">
        <v>0</v>
      </c>
      <c r="DP12" s="65">
        <v>390.3</v>
      </c>
      <c r="DQ12" s="65">
        <v>0</v>
      </c>
      <c r="DR12" s="65">
        <v>0</v>
      </c>
      <c r="DS12" s="65">
        <v>0</v>
      </c>
      <c r="DT12" s="65">
        <v>0</v>
      </c>
      <c r="DU12" s="65">
        <v>0</v>
      </c>
      <c r="DY12" s="86"/>
      <c r="DZ12" s="86"/>
    </row>
    <row r="13" spans="1:130" s="66" customFormat="1" ht="14.25" customHeight="1">
      <c r="B13" s="68">
        <v>4</v>
      </c>
      <c r="C13" s="71" t="s">
        <v>101</v>
      </c>
      <c r="D13" s="73">
        <f t="shared" si="95"/>
        <v>834443.53029999998</v>
      </c>
      <c r="E13" s="73">
        <f t="shared" si="96"/>
        <v>762728.08149999985</v>
      </c>
      <c r="F13" s="74">
        <f t="shared" si="97"/>
        <v>607777.88399999996</v>
      </c>
      <c r="G13" s="74">
        <f t="shared" si="98"/>
        <v>569128.25619999995</v>
      </c>
      <c r="H13" s="74">
        <f t="shared" si="99"/>
        <v>385848.2953</v>
      </c>
      <c r="I13" s="74">
        <f t="shared" si="100"/>
        <v>330826.59460000001</v>
      </c>
      <c r="J13" s="65">
        <v>225292.6</v>
      </c>
      <c r="K13" s="65">
        <v>215774.5534</v>
      </c>
      <c r="L13" s="65">
        <v>86319.300300000003</v>
      </c>
      <c r="M13" s="65">
        <v>78562.112599999993</v>
      </c>
      <c r="N13" s="65">
        <v>198414.6</v>
      </c>
      <c r="O13" s="65">
        <v>189746.36739999999</v>
      </c>
      <c r="P13" s="65">
        <v>52329.900300000001</v>
      </c>
      <c r="Q13" s="65">
        <v>50081.542000000001</v>
      </c>
      <c r="R13" s="65">
        <v>26050</v>
      </c>
      <c r="S13" s="65">
        <v>25200.186000000002</v>
      </c>
      <c r="T13" s="65">
        <v>33989.4</v>
      </c>
      <c r="U13" s="65">
        <v>28480.570599999999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22255.834999999999</v>
      </c>
      <c r="AE13" s="65">
        <v>21710.834999999999</v>
      </c>
      <c r="AF13" s="65">
        <v>173815.73499999999</v>
      </c>
      <c r="AG13" s="65">
        <v>151077.79</v>
      </c>
      <c r="AH13" s="83"/>
      <c r="AI13" s="83"/>
      <c r="AJ13" s="83"/>
      <c r="AK13" s="83"/>
      <c r="AL13" s="65">
        <v>19955.834999999999</v>
      </c>
      <c r="AM13" s="65">
        <v>19955.834999999999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2300</v>
      </c>
      <c r="AU13" s="65">
        <v>1755</v>
      </c>
      <c r="AV13" s="65">
        <v>203815.73499999999</v>
      </c>
      <c r="AW13" s="65">
        <v>187787.916</v>
      </c>
      <c r="AX13" s="65">
        <v>0</v>
      </c>
      <c r="AY13" s="65">
        <v>0</v>
      </c>
      <c r="AZ13" s="65">
        <v>-30000</v>
      </c>
      <c r="BA13" s="65">
        <v>-36710.125999999997</v>
      </c>
      <c r="BB13" s="65">
        <v>79384</v>
      </c>
      <c r="BC13" s="65">
        <v>79383.981499999994</v>
      </c>
      <c r="BD13" s="65">
        <v>0</v>
      </c>
      <c r="BE13" s="65">
        <v>0</v>
      </c>
      <c r="BF13" s="65">
        <v>79384</v>
      </c>
      <c r="BG13" s="65">
        <v>79383.981499999994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5803</v>
      </c>
      <c r="BO13" s="65">
        <v>5074.7790000000005</v>
      </c>
      <c r="BP13" s="65">
        <v>96378.62</v>
      </c>
      <c r="BQ13" s="65">
        <v>75501.599000000002</v>
      </c>
      <c r="BR13" s="65">
        <v>0</v>
      </c>
      <c r="BS13" s="65">
        <v>0</v>
      </c>
      <c r="BT13" s="65">
        <v>0</v>
      </c>
      <c r="BU13" s="65">
        <v>0</v>
      </c>
      <c r="BV13" s="65">
        <v>250</v>
      </c>
      <c r="BW13" s="65">
        <v>250</v>
      </c>
      <c r="BX13" s="65">
        <v>0</v>
      </c>
      <c r="BY13" s="65">
        <v>0</v>
      </c>
      <c r="BZ13" s="65">
        <v>73</v>
      </c>
      <c r="CA13" s="65">
        <v>72.8</v>
      </c>
      <c r="CB13" s="65">
        <v>13244</v>
      </c>
      <c r="CC13" s="65">
        <v>4534</v>
      </c>
      <c r="CD13" s="65">
        <v>4880</v>
      </c>
      <c r="CE13" s="65">
        <v>4151.9790000000003</v>
      </c>
      <c r="CF13" s="65">
        <v>10622.02</v>
      </c>
      <c r="CG13" s="65">
        <v>2190</v>
      </c>
      <c r="CH13" s="65">
        <v>0</v>
      </c>
      <c r="CI13" s="65">
        <v>0</v>
      </c>
      <c r="CJ13" s="65">
        <v>0</v>
      </c>
      <c r="CK13" s="65">
        <v>0</v>
      </c>
      <c r="CL13" s="65">
        <v>0</v>
      </c>
      <c r="CM13" s="65">
        <v>0</v>
      </c>
      <c r="CN13" s="65">
        <v>0</v>
      </c>
      <c r="CO13" s="65">
        <v>0</v>
      </c>
      <c r="CP13" s="65">
        <v>52996.800000000003</v>
      </c>
      <c r="CQ13" s="65">
        <v>50176.41</v>
      </c>
      <c r="CR13" s="65">
        <v>1834.64</v>
      </c>
      <c r="CS13" s="65">
        <v>1829</v>
      </c>
      <c r="CT13" s="65">
        <v>48516.800000000003</v>
      </c>
      <c r="CU13" s="65">
        <v>45741.41</v>
      </c>
      <c r="CV13" s="65">
        <v>1834.64</v>
      </c>
      <c r="CW13" s="65">
        <v>1829</v>
      </c>
      <c r="CX13" s="65">
        <v>44516.800000000003</v>
      </c>
      <c r="CY13" s="65">
        <v>42804.53</v>
      </c>
      <c r="CZ13" s="65">
        <v>1834.64</v>
      </c>
      <c r="DA13" s="65">
        <v>1829</v>
      </c>
      <c r="DB13" s="65">
        <v>60863</v>
      </c>
      <c r="DC13" s="65">
        <v>57780.928</v>
      </c>
      <c r="DD13" s="65">
        <v>27500</v>
      </c>
      <c r="DE13" s="65">
        <v>23856.093000000001</v>
      </c>
      <c r="DF13" s="65">
        <v>59613</v>
      </c>
      <c r="DG13" s="65">
        <v>56540.328000000001</v>
      </c>
      <c r="DH13" s="65">
        <v>27500</v>
      </c>
      <c r="DI13" s="65">
        <v>23856.093000000001</v>
      </c>
      <c r="DJ13" s="65">
        <v>2000</v>
      </c>
      <c r="DK13" s="65">
        <v>2000</v>
      </c>
      <c r="DL13" s="65">
        <v>0</v>
      </c>
      <c r="DM13" s="65">
        <v>0</v>
      </c>
      <c r="DN13" s="65">
        <v>0</v>
      </c>
      <c r="DO13" s="65">
        <v>0</v>
      </c>
      <c r="DP13" s="65">
        <v>159182.649</v>
      </c>
      <c r="DQ13" s="65">
        <v>137226.76930000001</v>
      </c>
      <c r="DR13" s="65">
        <v>0</v>
      </c>
      <c r="DS13" s="65">
        <v>0</v>
      </c>
      <c r="DT13" s="65">
        <v>159182.649</v>
      </c>
      <c r="DU13" s="65">
        <v>137226.76930000001</v>
      </c>
      <c r="DY13" s="86"/>
      <c r="DZ13" s="86"/>
    </row>
    <row r="14" spans="1:130" s="66" customFormat="1" ht="14.25" customHeight="1">
      <c r="B14" s="68">
        <v>5</v>
      </c>
      <c r="C14" s="71" t="s">
        <v>102</v>
      </c>
      <c r="D14" s="73">
        <f t="shared" si="95"/>
        <v>2888991.5706000002</v>
      </c>
      <c r="E14" s="73">
        <f t="shared" si="96"/>
        <v>2212972.9029000001</v>
      </c>
      <c r="F14" s="74">
        <f t="shared" si="97"/>
        <v>1818334.0260000001</v>
      </c>
      <c r="G14" s="74">
        <f t="shared" si="98"/>
        <v>1439645.4054</v>
      </c>
      <c r="H14" s="74">
        <f t="shared" si="99"/>
        <v>1388657.5446000001</v>
      </c>
      <c r="I14" s="74">
        <f t="shared" si="100"/>
        <v>1063327.4975000001</v>
      </c>
      <c r="J14" s="65">
        <v>559022.6</v>
      </c>
      <c r="K14" s="65">
        <v>391640.82319999998</v>
      </c>
      <c r="L14" s="65">
        <v>125210</v>
      </c>
      <c r="M14" s="65">
        <v>90157.079599999997</v>
      </c>
      <c r="N14" s="65">
        <v>505519.6</v>
      </c>
      <c r="O14" s="65">
        <v>367008.02610000002</v>
      </c>
      <c r="P14" s="65">
        <v>12900</v>
      </c>
      <c r="Q14" s="65">
        <v>10348.5016</v>
      </c>
      <c r="R14" s="65">
        <v>24800</v>
      </c>
      <c r="S14" s="65">
        <v>12077.498</v>
      </c>
      <c r="T14" s="65">
        <v>112310</v>
      </c>
      <c r="U14" s="65">
        <v>79808.577999999994</v>
      </c>
      <c r="V14" s="65">
        <v>0</v>
      </c>
      <c r="W14" s="65">
        <v>0</v>
      </c>
      <c r="X14" s="65">
        <v>4000</v>
      </c>
      <c r="Y14" s="65">
        <v>1440</v>
      </c>
      <c r="Z14" s="65">
        <v>0</v>
      </c>
      <c r="AA14" s="65">
        <v>0</v>
      </c>
      <c r="AB14" s="65">
        <v>0</v>
      </c>
      <c r="AC14" s="65">
        <v>0</v>
      </c>
      <c r="AD14" s="65">
        <v>231340.61499999999</v>
      </c>
      <c r="AE14" s="65">
        <v>191975.5368</v>
      </c>
      <c r="AF14" s="65">
        <v>895889.26159999997</v>
      </c>
      <c r="AG14" s="65">
        <v>677886.13100000005</v>
      </c>
      <c r="AH14" s="83"/>
      <c r="AI14" s="83"/>
      <c r="AJ14" s="83"/>
      <c r="AK14" s="83"/>
      <c r="AL14" s="65">
        <v>163794.61499999999</v>
      </c>
      <c r="AM14" s="65">
        <v>157714.61499999999</v>
      </c>
      <c r="AN14" s="65">
        <v>454248.609</v>
      </c>
      <c r="AO14" s="65">
        <v>368526.86800000002</v>
      </c>
      <c r="AP14" s="65">
        <v>1440</v>
      </c>
      <c r="AQ14" s="65">
        <v>1093.3330000000001</v>
      </c>
      <c r="AR14" s="65">
        <v>81659.600000000006</v>
      </c>
      <c r="AS14" s="65">
        <v>59907.735000000001</v>
      </c>
      <c r="AT14" s="65">
        <v>66106</v>
      </c>
      <c r="AU14" s="65">
        <v>33167.588799999998</v>
      </c>
      <c r="AV14" s="65">
        <v>385481.0526</v>
      </c>
      <c r="AW14" s="65">
        <v>276556.03029999998</v>
      </c>
      <c r="AX14" s="65">
        <v>0</v>
      </c>
      <c r="AY14" s="65">
        <v>0</v>
      </c>
      <c r="AZ14" s="65">
        <v>-25500</v>
      </c>
      <c r="BA14" s="65">
        <v>-27104.5023</v>
      </c>
      <c r="BB14" s="65">
        <v>86619</v>
      </c>
      <c r="BC14" s="65">
        <v>59496.574800000002</v>
      </c>
      <c r="BD14" s="65">
        <v>14750</v>
      </c>
      <c r="BE14" s="65">
        <v>12041.419</v>
      </c>
      <c r="BF14" s="65">
        <v>63919</v>
      </c>
      <c r="BG14" s="65">
        <v>56668.174800000001</v>
      </c>
      <c r="BH14" s="65">
        <v>0</v>
      </c>
      <c r="BI14" s="65">
        <v>0</v>
      </c>
      <c r="BJ14" s="65">
        <v>20200</v>
      </c>
      <c r="BK14" s="65">
        <v>2828.4</v>
      </c>
      <c r="BL14" s="65">
        <v>14750</v>
      </c>
      <c r="BM14" s="65">
        <v>12041.419</v>
      </c>
      <c r="BN14" s="65">
        <v>201705.8</v>
      </c>
      <c r="BO14" s="65">
        <v>154280.9687</v>
      </c>
      <c r="BP14" s="65">
        <v>213109.37299999999</v>
      </c>
      <c r="BQ14" s="65">
        <v>178877.84789999999</v>
      </c>
      <c r="BR14" s="65">
        <v>0</v>
      </c>
      <c r="BS14" s="65">
        <v>0</v>
      </c>
      <c r="BT14" s="65">
        <v>8885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21209.8</v>
      </c>
      <c r="CA14" s="65">
        <v>12567.544599999999</v>
      </c>
      <c r="CB14" s="65">
        <v>118178.073</v>
      </c>
      <c r="CC14" s="65">
        <v>104617.85</v>
      </c>
      <c r="CD14" s="65">
        <v>78090</v>
      </c>
      <c r="CE14" s="65">
        <v>50408.234100000001</v>
      </c>
      <c r="CF14" s="65">
        <v>86046.3</v>
      </c>
      <c r="CG14" s="65">
        <v>74259.997900000002</v>
      </c>
      <c r="CH14" s="65">
        <v>102406</v>
      </c>
      <c r="CI14" s="65">
        <v>91305.19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102679.1</v>
      </c>
      <c r="CQ14" s="65">
        <v>75733.529899999994</v>
      </c>
      <c r="CR14" s="65">
        <v>116446.8</v>
      </c>
      <c r="CS14" s="65">
        <v>94306.422000000006</v>
      </c>
      <c r="CT14" s="65">
        <v>90979.1</v>
      </c>
      <c r="CU14" s="65">
        <v>68256.139899999995</v>
      </c>
      <c r="CV14" s="65">
        <v>78844.800000000003</v>
      </c>
      <c r="CW14" s="65">
        <v>62348.822</v>
      </c>
      <c r="CX14" s="65">
        <v>39831.199999999997</v>
      </c>
      <c r="CY14" s="65">
        <v>33989.534</v>
      </c>
      <c r="CZ14" s="65">
        <v>75644.800000000003</v>
      </c>
      <c r="DA14" s="65">
        <v>62148.822</v>
      </c>
      <c r="DB14" s="65">
        <v>299766.91100000002</v>
      </c>
      <c r="DC14" s="65">
        <v>269649.63900000002</v>
      </c>
      <c r="DD14" s="65">
        <v>19252.11</v>
      </c>
      <c r="DE14" s="65">
        <v>8618.598</v>
      </c>
      <c r="DF14" s="65">
        <v>202266.44200000001</v>
      </c>
      <c r="DG14" s="65">
        <v>187940.69200000001</v>
      </c>
      <c r="DH14" s="65">
        <v>19252.11</v>
      </c>
      <c r="DI14" s="65">
        <v>8618.598</v>
      </c>
      <c r="DJ14" s="65">
        <v>19200</v>
      </c>
      <c r="DK14" s="65">
        <v>6868.3329999999996</v>
      </c>
      <c r="DL14" s="65">
        <v>0</v>
      </c>
      <c r="DM14" s="65">
        <v>0</v>
      </c>
      <c r="DN14" s="65">
        <v>0</v>
      </c>
      <c r="DO14" s="65">
        <v>0</v>
      </c>
      <c r="DP14" s="65">
        <v>318000</v>
      </c>
      <c r="DQ14" s="65">
        <v>290000</v>
      </c>
      <c r="DR14" s="65">
        <v>0</v>
      </c>
      <c r="DS14" s="65">
        <v>0</v>
      </c>
      <c r="DT14" s="65">
        <v>318000</v>
      </c>
      <c r="DU14" s="65">
        <v>290000</v>
      </c>
      <c r="DY14" s="86"/>
      <c r="DZ14" s="86"/>
    </row>
    <row r="15" spans="1:130" s="66" customFormat="1" ht="14.25" customHeight="1">
      <c r="B15" s="68">
        <v>6</v>
      </c>
      <c r="C15" s="71" t="s">
        <v>103</v>
      </c>
      <c r="D15" s="73">
        <f t="shared" si="95"/>
        <v>2590457.9978</v>
      </c>
      <c r="E15" s="73">
        <f t="shared" si="96"/>
        <v>1749004.8103999998</v>
      </c>
      <c r="F15" s="74">
        <f t="shared" si="97"/>
        <v>1255725.2550000001</v>
      </c>
      <c r="G15" s="74">
        <f t="shared" si="98"/>
        <v>981268.26329999999</v>
      </c>
      <c r="H15" s="74">
        <f t="shared" si="99"/>
        <v>1404732.7428000001</v>
      </c>
      <c r="I15" s="74">
        <f t="shared" si="100"/>
        <v>837736.54709999997</v>
      </c>
      <c r="J15" s="65">
        <v>431718</v>
      </c>
      <c r="K15" s="65">
        <v>317472.36940000003</v>
      </c>
      <c r="L15" s="65">
        <v>168082</v>
      </c>
      <c r="M15" s="65">
        <v>115690.8634</v>
      </c>
      <c r="N15" s="65">
        <v>376030</v>
      </c>
      <c r="O15" s="65">
        <v>296708.09240000002</v>
      </c>
      <c r="P15" s="65">
        <v>10082</v>
      </c>
      <c r="Q15" s="65">
        <v>4693.2</v>
      </c>
      <c r="R15" s="65">
        <v>1000</v>
      </c>
      <c r="S15" s="65">
        <v>420</v>
      </c>
      <c r="T15" s="65">
        <v>100000</v>
      </c>
      <c r="U15" s="65">
        <v>89295.663400000005</v>
      </c>
      <c r="V15" s="65">
        <v>3000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105159.255</v>
      </c>
      <c r="AE15" s="65">
        <v>104193.2543</v>
      </c>
      <c r="AF15" s="65">
        <v>349810</v>
      </c>
      <c r="AG15" s="65">
        <v>220279.6508</v>
      </c>
      <c r="AH15" s="83"/>
      <c r="AI15" s="83"/>
      <c r="AJ15" s="83"/>
      <c r="AK15" s="83"/>
      <c r="AL15" s="65">
        <v>100159.255</v>
      </c>
      <c r="AM15" s="65">
        <v>100159.2543</v>
      </c>
      <c r="AN15" s="65">
        <v>26019</v>
      </c>
      <c r="AO15" s="65">
        <v>26019</v>
      </c>
      <c r="AP15" s="65">
        <v>0</v>
      </c>
      <c r="AQ15" s="65">
        <v>0</v>
      </c>
      <c r="AR15" s="65">
        <v>0</v>
      </c>
      <c r="AS15" s="65">
        <v>0</v>
      </c>
      <c r="AT15" s="65">
        <v>5000</v>
      </c>
      <c r="AU15" s="65">
        <v>4034</v>
      </c>
      <c r="AV15" s="65">
        <v>343791</v>
      </c>
      <c r="AW15" s="65">
        <v>219500.41380000001</v>
      </c>
      <c r="AX15" s="65">
        <v>0</v>
      </c>
      <c r="AY15" s="65">
        <v>0</v>
      </c>
      <c r="AZ15" s="65">
        <v>-20000</v>
      </c>
      <c r="BA15" s="65">
        <v>-25239.762999999999</v>
      </c>
      <c r="BB15" s="65">
        <v>152500</v>
      </c>
      <c r="BC15" s="65">
        <v>122537.5</v>
      </c>
      <c r="BD15" s="65">
        <v>17730</v>
      </c>
      <c r="BE15" s="65">
        <v>16719.694</v>
      </c>
      <c r="BF15" s="65">
        <v>130000</v>
      </c>
      <c r="BG15" s="65">
        <v>114700</v>
      </c>
      <c r="BH15" s="65">
        <v>0</v>
      </c>
      <c r="BI15" s="65">
        <v>0</v>
      </c>
      <c r="BJ15" s="65">
        <v>17500</v>
      </c>
      <c r="BK15" s="65">
        <v>7837.5</v>
      </c>
      <c r="BL15" s="65">
        <v>10000</v>
      </c>
      <c r="BM15" s="65">
        <v>8992.2999999999993</v>
      </c>
      <c r="BN15" s="65">
        <v>207102</v>
      </c>
      <c r="BO15" s="65">
        <v>121713.3619</v>
      </c>
      <c r="BP15" s="65">
        <v>700515.24280000001</v>
      </c>
      <c r="BQ15" s="65">
        <v>402706.02639999997</v>
      </c>
      <c r="BR15" s="65">
        <v>11000</v>
      </c>
      <c r="BS15" s="65">
        <v>6884.7709999999997</v>
      </c>
      <c r="BT15" s="65">
        <v>365998.84279999998</v>
      </c>
      <c r="BU15" s="65">
        <v>173127.4768</v>
      </c>
      <c r="BV15" s="65">
        <v>0</v>
      </c>
      <c r="BW15" s="65">
        <v>0</v>
      </c>
      <c r="BX15" s="65">
        <v>0</v>
      </c>
      <c r="BY15" s="65">
        <v>0</v>
      </c>
      <c r="BZ15" s="65">
        <v>10000</v>
      </c>
      <c r="CA15" s="65">
        <v>5783.5303000000004</v>
      </c>
      <c r="CB15" s="65">
        <v>117314.4</v>
      </c>
      <c r="CC15" s="65">
        <v>55696.236599999997</v>
      </c>
      <c r="CD15" s="65">
        <v>37500</v>
      </c>
      <c r="CE15" s="65">
        <v>27560.819</v>
      </c>
      <c r="CF15" s="65">
        <v>217202</v>
      </c>
      <c r="CG15" s="65">
        <v>173882.31299999999</v>
      </c>
      <c r="CH15" s="65">
        <v>148602</v>
      </c>
      <c r="CI15" s="65">
        <v>81484.241599999994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67288.649999999994</v>
      </c>
      <c r="CQ15" s="65">
        <v>58320.967900000003</v>
      </c>
      <c r="CR15" s="65">
        <v>119085.8</v>
      </c>
      <c r="CS15" s="65">
        <v>51287.1754</v>
      </c>
      <c r="CT15" s="65">
        <v>63588.65</v>
      </c>
      <c r="CU15" s="65">
        <v>54911.1679</v>
      </c>
      <c r="CV15" s="65">
        <v>44085.8</v>
      </c>
      <c r="CW15" s="65">
        <v>39287.695399999997</v>
      </c>
      <c r="CX15" s="65">
        <v>41553.65</v>
      </c>
      <c r="CY15" s="65">
        <v>41493.641000000003</v>
      </c>
      <c r="CZ15" s="65">
        <v>44085.8</v>
      </c>
      <c r="DA15" s="65">
        <v>39287.695399999997</v>
      </c>
      <c r="DB15" s="65">
        <v>208016.35</v>
      </c>
      <c r="DC15" s="65">
        <v>181082.9951</v>
      </c>
      <c r="DD15" s="65">
        <v>49509.7</v>
      </c>
      <c r="DE15" s="65">
        <v>31053.1371</v>
      </c>
      <c r="DF15" s="65">
        <v>131500</v>
      </c>
      <c r="DG15" s="65">
        <v>118061.47500000001</v>
      </c>
      <c r="DH15" s="65">
        <v>43768.7</v>
      </c>
      <c r="DI15" s="65">
        <v>26960.537100000001</v>
      </c>
      <c r="DJ15" s="65">
        <v>8500</v>
      </c>
      <c r="DK15" s="65">
        <v>5947.8146999999999</v>
      </c>
      <c r="DL15" s="65">
        <v>0</v>
      </c>
      <c r="DM15" s="65">
        <v>0</v>
      </c>
      <c r="DN15" s="65">
        <v>2441</v>
      </c>
      <c r="DO15" s="65">
        <v>0</v>
      </c>
      <c r="DP15" s="65">
        <v>72441</v>
      </c>
      <c r="DQ15" s="65">
        <v>70000</v>
      </c>
      <c r="DR15" s="65">
        <v>0</v>
      </c>
      <c r="DS15" s="65">
        <v>0</v>
      </c>
      <c r="DT15" s="65">
        <v>70000</v>
      </c>
      <c r="DU15" s="65">
        <v>70000</v>
      </c>
      <c r="DY15" s="86"/>
      <c r="DZ15" s="86"/>
    </row>
    <row r="16" spans="1:130" s="66" customFormat="1" ht="14.25" customHeight="1">
      <c r="B16" s="68">
        <v>7</v>
      </c>
      <c r="C16" s="71" t="s">
        <v>104</v>
      </c>
      <c r="D16" s="73">
        <f t="shared" si="95"/>
        <v>3850121.9435999999</v>
      </c>
      <c r="E16" s="73">
        <f t="shared" si="96"/>
        <v>2743002.1606000001</v>
      </c>
      <c r="F16" s="74">
        <f t="shared" si="97"/>
        <v>1975789.3958000001</v>
      </c>
      <c r="G16" s="74">
        <f t="shared" si="98"/>
        <v>1895383.5534999999</v>
      </c>
      <c r="H16" s="74">
        <f t="shared" si="99"/>
        <v>2239629.5477999998</v>
      </c>
      <c r="I16" s="74">
        <f t="shared" si="100"/>
        <v>1212915.6071000001</v>
      </c>
      <c r="J16" s="65">
        <v>385844.63549999997</v>
      </c>
      <c r="K16" s="65">
        <v>382877.97350000002</v>
      </c>
      <c r="L16" s="65">
        <v>114316.8</v>
      </c>
      <c r="M16" s="65">
        <v>48094.773000000001</v>
      </c>
      <c r="N16" s="65">
        <v>370035.13549999997</v>
      </c>
      <c r="O16" s="65">
        <v>367871.11469999998</v>
      </c>
      <c r="P16" s="65">
        <v>16061.5</v>
      </c>
      <c r="Q16" s="65">
        <v>4154.6000000000004</v>
      </c>
      <c r="R16" s="65">
        <v>12694.5</v>
      </c>
      <c r="S16" s="65">
        <v>11947.8588</v>
      </c>
      <c r="T16" s="65">
        <v>98205.3</v>
      </c>
      <c r="U16" s="65">
        <v>43890.173000000003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170979.26</v>
      </c>
      <c r="AE16" s="65">
        <v>168713.33929999999</v>
      </c>
      <c r="AF16" s="65">
        <v>746731.6</v>
      </c>
      <c r="AG16" s="65">
        <v>507196.10950000002</v>
      </c>
      <c r="AH16" s="83"/>
      <c r="AI16" s="83"/>
      <c r="AJ16" s="83"/>
      <c r="AK16" s="83"/>
      <c r="AL16" s="65">
        <v>120233.26</v>
      </c>
      <c r="AM16" s="65">
        <v>119810.6943</v>
      </c>
      <c r="AN16" s="65">
        <v>127823.8</v>
      </c>
      <c r="AO16" s="65">
        <v>59388.117100000003</v>
      </c>
      <c r="AP16" s="65">
        <v>0</v>
      </c>
      <c r="AQ16" s="65">
        <v>0</v>
      </c>
      <c r="AR16" s="65">
        <v>0</v>
      </c>
      <c r="AS16" s="65">
        <v>0</v>
      </c>
      <c r="AT16" s="65">
        <v>50746</v>
      </c>
      <c r="AU16" s="65">
        <v>48902.644999999997</v>
      </c>
      <c r="AV16" s="65">
        <v>726287.8</v>
      </c>
      <c r="AW16" s="65">
        <v>464659.68219999998</v>
      </c>
      <c r="AX16" s="65">
        <v>0</v>
      </c>
      <c r="AY16" s="65">
        <v>0</v>
      </c>
      <c r="AZ16" s="65">
        <v>-112600</v>
      </c>
      <c r="BA16" s="65">
        <v>-22071.6898</v>
      </c>
      <c r="BB16" s="65">
        <v>185655.6</v>
      </c>
      <c r="BC16" s="65">
        <v>169243.09179999999</v>
      </c>
      <c r="BD16" s="65">
        <v>66188.3</v>
      </c>
      <c r="BE16" s="65">
        <v>10934.18</v>
      </c>
      <c r="BF16" s="65">
        <v>157346.1</v>
      </c>
      <c r="BG16" s="65">
        <v>141777.81479999999</v>
      </c>
      <c r="BH16" s="65">
        <v>0</v>
      </c>
      <c r="BI16" s="65">
        <v>0</v>
      </c>
      <c r="BJ16" s="65">
        <v>1800</v>
      </c>
      <c r="BK16" s="65">
        <v>1800</v>
      </c>
      <c r="BL16" s="65">
        <v>0</v>
      </c>
      <c r="BM16" s="65">
        <v>0</v>
      </c>
      <c r="BN16" s="65">
        <v>76255.0003</v>
      </c>
      <c r="BO16" s="65">
        <v>72867.415200000003</v>
      </c>
      <c r="BP16" s="65">
        <v>743911.2</v>
      </c>
      <c r="BQ16" s="65">
        <v>430752.58980000002</v>
      </c>
      <c r="BR16" s="65">
        <v>0</v>
      </c>
      <c r="BS16" s="65">
        <v>0</v>
      </c>
      <c r="BT16" s="65">
        <v>370448.9</v>
      </c>
      <c r="BU16" s="65">
        <v>241613.95079999999</v>
      </c>
      <c r="BV16" s="65">
        <v>0</v>
      </c>
      <c r="BW16" s="65">
        <v>0</v>
      </c>
      <c r="BX16" s="65">
        <v>0</v>
      </c>
      <c r="BY16" s="65">
        <v>0</v>
      </c>
      <c r="BZ16" s="65">
        <v>43090.0003</v>
      </c>
      <c r="CA16" s="65">
        <v>40404.367200000001</v>
      </c>
      <c r="CB16" s="65">
        <v>199273.60000000001</v>
      </c>
      <c r="CC16" s="65">
        <v>47355.105000000003</v>
      </c>
      <c r="CD16" s="65">
        <v>33165</v>
      </c>
      <c r="CE16" s="65">
        <v>32463.047999999999</v>
      </c>
      <c r="CF16" s="65">
        <v>57918.9</v>
      </c>
      <c r="CG16" s="65">
        <v>57082.6</v>
      </c>
      <c r="CH16" s="65">
        <v>0</v>
      </c>
      <c r="CI16" s="65">
        <v>0</v>
      </c>
      <c r="CJ16" s="65">
        <v>111302.5</v>
      </c>
      <c r="CK16" s="65">
        <v>81910.933999999994</v>
      </c>
      <c r="CL16" s="65">
        <v>1320</v>
      </c>
      <c r="CM16" s="65">
        <v>1320</v>
      </c>
      <c r="CN16" s="65">
        <v>22147</v>
      </c>
      <c r="CO16" s="65">
        <v>0</v>
      </c>
      <c r="CP16" s="65">
        <v>95410.7</v>
      </c>
      <c r="CQ16" s="65">
        <v>88471.398700000005</v>
      </c>
      <c r="CR16" s="65">
        <v>284454</v>
      </c>
      <c r="CS16" s="65">
        <v>136050.63080000001</v>
      </c>
      <c r="CT16" s="65">
        <v>94330.7</v>
      </c>
      <c r="CU16" s="65">
        <v>87460.848700000002</v>
      </c>
      <c r="CV16" s="65">
        <v>204620.1</v>
      </c>
      <c r="CW16" s="65">
        <v>133123.45079999999</v>
      </c>
      <c r="CX16" s="65">
        <v>82916.7</v>
      </c>
      <c r="CY16" s="65">
        <v>77115.285000000003</v>
      </c>
      <c r="CZ16" s="65">
        <v>204620.1</v>
      </c>
      <c r="DA16" s="65">
        <v>133123.45079999999</v>
      </c>
      <c r="DB16" s="65">
        <v>690046.6</v>
      </c>
      <c r="DC16" s="65">
        <v>641978.33499999996</v>
      </c>
      <c r="DD16" s="65">
        <v>261880.64780000001</v>
      </c>
      <c r="DE16" s="65">
        <v>79887.323999999993</v>
      </c>
      <c r="DF16" s="65">
        <v>464265.1</v>
      </c>
      <c r="DG16" s="65">
        <v>423159.592</v>
      </c>
      <c r="DH16" s="65">
        <v>261780.64780000001</v>
      </c>
      <c r="DI16" s="65">
        <v>79787.323999999993</v>
      </c>
      <c r="DJ16" s="65">
        <v>4870</v>
      </c>
      <c r="DK16" s="65">
        <v>4615</v>
      </c>
      <c r="DL16" s="65">
        <v>0</v>
      </c>
      <c r="DM16" s="65">
        <v>0</v>
      </c>
      <c r="DN16" s="65">
        <v>110.6</v>
      </c>
      <c r="DO16" s="65">
        <v>0</v>
      </c>
      <c r="DP16" s="65">
        <v>365407.6</v>
      </c>
      <c r="DQ16" s="65">
        <v>365297</v>
      </c>
      <c r="DR16" s="65">
        <v>0</v>
      </c>
      <c r="DS16" s="65">
        <v>0</v>
      </c>
      <c r="DT16" s="65">
        <v>365297</v>
      </c>
      <c r="DU16" s="65">
        <v>365297</v>
      </c>
      <c r="DY16" s="86"/>
      <c r="DZ16" s="86"/>
    </row>
    <row r="17" spans="2:130" s="66" customFormat="1" ht="14.25" customHeight="1">
      <c r="B17" s="68">
        <v>8</v>
      </c>
      <c r="C17" s="71" t="s">
        <v>105</v>
      </c>
      <c r="D17" s="73">
        <f t="shared" si="95"/>
        <v>513783.17099999997</v>
      </c>
      <c r="E17" s="73">
        <f t="shared" si="96"/>
        <v>395637.82669999998</v>
      </c>
      <c r="F17" s="74">
        <f t="shared" si="97"/>
        <v>276193.95</v>
      </c>
      <c r="G17" s="74">
        <f t="shared" si="98"/>
        <v>259179.2812</v>
      </c>
      <c r="H17" s="74">
        <f t="shared" si="99"/>
        <v>285237.12099999998</v>
      </c>
      <c r="I17" s="74">
        <f t="shared" si="100"/>
        <v>184106.44550000003</v>
      </c>
      <c r="J17" s="65">
        <v>103696.04</v>
      </c>
      <c r="K17" s="65">
        <v>93729.739799999996</v>
      </c>
      <c r="L17" s="65">
        <v>24407.634999999998</v>
      </c>
      <c r="M17" s="65">
        <v>16978.3</v>
      </c>
      <c r="N17" s="65">
        <v>99046.04</v>
      </c>
      <c r="O17" s="65">
        <v>90838.451799999995</v>
      </c>
      <c r="P17" s="65">
        <v>19872.099999999999</v>
      </c>
      <c r="Q17" s="65">
        <v>14563.8</v>
      </c>
      <c r="R17" s="65">
        <v>4650</v>
      </c>
      <c r="S17" s="65">
        <v>2891.288</v>
      </c>
      <c r="T17" s="65">
        <v>4535.5349999999999</v>
      </c>
      <c r="U17" s="65">
        <v>2414.5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26632.93</v>
      </c>
      <c r="AE17" s="65">
        <v>26311.15</v>
      </c>
      <c r="AF17" s="65">
        <v>89009.22</v>
      </c>
      <c r="AG17" s="65">
        <v>75796.400899999993</v>
      </c>
      <c r="AH17" s="83"/>
      <c r="AI17" s="83"/>
      <c r="AJ17" s="83"/>
      <c r="AK17" s="83"/>
      <c r="AL17" s="65">
        <v>6356.67</v>
      </c>
      <c r="AM17" s="65">
        <v>6054.15</v>
      </c>
      <c r="AN17" s="65">
        <v>44352.52</v>
      </c>
      <c r="AO17" s="65">
        <v>24854.55</v>
      </c>
      <c r="AP17" s="65">
        <v>0</v>
      </c>
      <c r="AQ17" s="65">
        <v>0</v>
      </c>
      <c r="AR17" s="65">
        <v>24438</v>
      </c>
      <c r="AS17" s="65">
        <v>21879.5</v>
      </c>
      <c r="AT17" s="65">
        <v>20276.259999999998</v>
      </c>
      <c r="AU17" s="65">
        <v>20257</v>
      </c>
      <c r="AV17" s="65">
        <v>63368.7</v>
      </c>
      <c r="AW17" s="65">
        <v>47330.9</v>
      </c>
      <c r="AX17" s="65">
        <v>0</v>
      </c>
      <c r="AY17" s="65">
        <v>0</v>
      </c>
      <c r="AZ17" s="65">
        <v>-43150</v>
      </c>
      <c r="BA17" s="65">
        <v>-18268.5491</v>
      </c>
      <c r="BB17" s="65">
        <v>14500</v>
      </c>
      <c r="BC17" s="65">
        <v>14500</v>
      </c>
      <c r="BD17" s="65">
        <v>0</v>
      </c>
      <c r="BE17" s="65">
        <v>0</v>
      </c>
      <c r="BF17" s="65">
        <v>14500</v>
      </c>
      <c r="BG17" s="65">
        <v>14500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22300</v>
      </c>
      <c r="BO17" s="65">
        <v>19370.4804</v>
      </c>
      <c r="BP17" s="65">
        <v>164973.386</v>
      </c>
      <c r="BQ17" s="65">
        <v>87464.738200000007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10000</v>
      </c>
      <c r="CA17" s="65">
        <v>10000</v>
      </c>
      <c r="CB17" s="65">
        <v>119988.636</v>
      </c>
      <c r="CC17" s="65">
        <v>58973.940199999997</v>
      </c>
      <c r="CD17" s="65">
        <v>12300</v>
      </c>
      <c r="CE17" s="65">
        <v>9370.4804000000004</v>
      </c>
      <c r="CF17" s="65">
        <v>44984.75</v>
      </c>
      <c r="CG17" s="65">
        <v>28490.797999999999</v>
      </c>
      <c r="CH17" s="65">
        <v>0</v>
      </c>
      <c r="CI17" s="65">
        <v>0</v>
      </c>
      <c r="CJ17" s="65">
        <v>0</v>
      </c>
      <c r="CK17" s="65">
        <v>0</v>
      </c>
      <c r="CL17" s="65">
        <v>150</v>
      </c>
      <c r="CM17" s="65">
        <v>120</v>
      </c>
      <c r="CN17" s="65">
        <v>0</v>
      </c>
      <c r="CO17" s="65">
        <v>0</v>
      </c>
      <c r="CP17" s="65">
        <v>8890</v>
      </c>
      <c r="CQ17" s="65">
        <v>7113.14</v>
      </c>
      <c r="CR17" s="65">
        <v>6450</v>
      </c>
      <c r="CS17" s="65">
        <v>3490.0064000000002</v>
      </c>
      <c r="CT17" s="65">
        <v>8590</v>
      </c>
      <c r="CU17" s="65">
        <v>6813.14</v>
      </c>
      <c r="CV17" s="65">
        <v>6450</v>
      </c>
      <c r="CW17" s="65">
        <v>3490.0064000000002</v>
      </c>
      <c r="CX17" s="65">
        <v>0</v>
      </c>
      <c r="CY17" s="65">
        <v>0</v>
      </c>
      <c r="CZ17" s="65">
        <v>0</v>
      </c>
      <c r="DA17" s="65">
        <v>0</v>
      </c>
      <c r="DB17" s="65">
        <v>50184</v>
      </c>
      <c r="DC17" s="65">
        <v>49466.870999999999</v>
      </c>
      <c r="DD17" s="65">
        <v>396.88</v>
      </c>
      <c r="DE17" s="65">
        <v>377</v>
      </c>
      <c r="DF17" s="65">
        <v>40934</v>
      </c>
      <c r="DG17" s="65">
        <v>40401.966999999997</v>
      </c>
      <c r="DH17" s="65">
        <v>396.88</v>
      </c>
      <c r="DI17" s="65">
        <v>377</v>
      </c>
      <c r="DJ17" s="65">
        <v>1500</v>
      </c>
      <c r="DK17" s="65">
        <v>920</v>
      </c>
      <c r="DL17" s="65">
        <v>0</v>
      </c>
      <c r="DM17" s="65">
        <v>0</v>
      </c>
      <c r="DN17" s="65">
        <v>693.08</v>
      </c>
      <c r="DO17" s="65">
        <v>0</v>
      </c>
      <c r="DP17" s="65">
        <v>48340.98</v>
      </c>
      <c r="DQ17" s="65">
        <v>47647.9</v>
      </c>
      <c r="DR17" s="65">
        <v>0</v>
      </c>
      <c r="DS17" s="65">
        <v>0</v>
      </c>
      <c r="DT17" s="65">
        <v>47647.9</v>
      </c>
      <c r="DU17" s="65">
        <v>47647.9</v>
      </c>
      <c r="DY17" s="86"/>
      <c r="DZ17" s="86"/>
    </row>
    <row r="18" spans="2:130" s="66" customFormat="1" ht="14.25" customHeight="1">
      <c r="B18" s="68">
        <v>9</v>
      </c>
      <c r="C18" s="71" t="s">
        <v>106</v>
      </c>
      <c r="D18" s="73">
        <f t="shared" si="95"/>
        <v>2574366.5182000003</v>
      </c>
      <c r="E18" s="73">
        <f t="shared" si="96"/>
        <v>1370551.5597999999</v>
      </c>
      <c r="F18" s="74">
        <f t="shared" si="97"/>
        <v>715219.0122</v>
      </c>
      <c r="G18" s="74">
        <f t="shared" si="98"/>
        <v>671187.02459999989</v>
      </c>
      <c r="H18" s="74">
        <f t="shared" si="99"/>
        <v>1963330.7349999999</v>
      </c>
      <c r="I18" s="74">
        <f t="shared" si="100"/>
        <v>771864.53520000004</v>
      </c>
      <c r="J18" s="65">
        <v>231916.55420000001</v>
      </c>
      <c r="K18" s="65">
        <v>229271.9025</v>
      </c>
      <c r="L18" s="65">
        <v>27270</v>
      </c>
      <c r="M18" s="65">
        <v>19199.169999999998</v>
      </c>
      <c r="N18" s="65">
        <v>166905.2542</v>
      </c>
      <c r="O18" s="65">
        <v>164402.1513</v>
      </c>
      <c r="P18" s="65">
        <v>19920</v>
      </c>
      <c r="Q18" s="65">
        <v>18849.169999999998</v>
      </c>
      <c r="R18" s="65">
        <v>61834.3</v>
      </c>
      <c r="S18" s="65">
        <v>61755.379000000001</v>
      </c>
      <c r="T18" s="65">
        <v>7350</v>
      </c>
      <c r="U18" s="65">
        <v>350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30396.188999999998</v>
      </c>
      <c r="AE18" s="65">
        <v>30132.597000000002</v>
      </c>
      <c r="AF18" s="65">
        <v>637200.21499999997</v>
      </c>
      <c r="AG18" s="65">
        <v>33434.248</v>
      </c>
      <c r="AH18" s="83"/>
      <c r="AI18" s="83"/>
      <c r="AJ18" s="83"/>
      <c r="AK18" s="83"/>
      <c r="AL18" s="65">
        <v>9261.1890000000003</v>
      </c>
      <c r="AM18" s="65">
        <v>9261.1890000000003</v>
      </c>
      <c r="AN18" s="65">
        <v>0</v>
      </c>
      <c r="AO18" s="65">
        <v>0</v>
      </c>
      <c r="AP18" s="65">
        <v>0</v>
      </c>
      <c r="AQ18" s="65">
        <v>0</v>
      </c>
      <c r="AR18" s="65">
        <v>493473.51</v>
      </c>
      <c r="AS18" s="65">
        <v>73296.402000000002</v>
      </c>
      <c r="AT18" s="65">
        <v>21135</v>
      </c>
      <c r="AU18" s="65">
        <v>20871.407999999999</v>
      </c>
      <c r="AV18" s="65">
        <v>725718.30500000005</v>
      </c>
      <c r="AW18" s="65">
        <v>147449.18</v>
      </c>
      <c r="AX18" s="65">
        <v>0</v>
      </c>
      <c r="AY18" s="65">
        <v>0</v>
      </c>
      <c r="AZ18" s="65">
        <v>-581991.6</v>
      </c>
      <c r="BA18" s="65">
        <v>-187311.334</v>
      </c>
      <c r="BB18" s="65">
        <v>70908.539999999994</v>
      </c>
      <c r="BC18" s="65">
        <v>69186.510999999999</v>
      </c>
      <c r="BD18" s="65">
        <v>1420</v>
      </c>
      <c r="BE18" s="65">
        <v>1417</v>
      </c>
      <c r="BF18" s="65">
        <v>63206.74</v>
      </c>
      <c r="BG18" s="65">
        <v>63185.006000000001</v>
      </c>
      <c r="BH18" s="65">
        <v>420</v>
      </c>
      <c r="BI18" s="65">
        <v>420</v>
      </c>
      <c r="BJ18" s="65">
        <v>7701.8</v>
      </c>
      <c r="BK18" s="65">
        <v>6001.5050000000001</v>
      </c>
      <c r="BL18" s="65">
        <v>1000</v>
      </c>
      <c r="BM18" s="65">
        <v>997</v>
      </c>
      <c r="BN18" s="65">
        <v>28517</v>
      </c>
      <c r="BO18" s="65">
        <v>26619.1433</v>
      </c>
      <c r="BP18" s="65">
        <v>387239.8</v>
      </c>
      <c r="BQ18" s="65">
        <v>173289.024</v>
      </c>
      <c r="BR18" s="65">
        <v>7670</v>
      </c>
      <c r="BS18" s="65">
        <v>7515.4449999999997</v>
      </c>
      <c r="BT18" s="65">
        <v>378799.8</v>
      </c>
      <c r="BU18" s="65">
        <v>173289.024</v>
      </c>
      <c r="BV18" s="65">
        <v>0</v>
      </c>
      <c r="BW18" s="65">
        <v>0</v>
      </c>
      <c r="BX18" s="65">
        <v>0</v>
      </c>
      <c r="BY18" s="65">
        <v>0</v>
      </c>
      <c r="BZ18" s="65">
        <v>900</v>
      </c>
      <c r="CA18" s="65">
        <v>0</v>
      </c>
      <c r="CB18" s="65">
        <v>8440</v>
      </c>
      <c r="CC18" s="65">
        <v>0</v>
      </c>
      <c r="CD18" s="65">
        <v>19947</v>
      </c>
      <c r="CE18" s="65">
        <v>19103.6983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42838.5</v>
      </c>
      <c r="CQ18" s="65">
        <v>41596.583100000003</v>
      </c>
      <c r="CR18" s="65">
        <v>836131.34</v>
      </c>
      <c r="CS18" s="65">
        <v>505302.10220000002</v>
      </c>
      <c r="CT18" s="65">
        <v>33587.599999999999</v>
      </c>
      <c r="CU18" s="65">
        <v>32483.313099999999</v>
      </c>
      <c r="CV18" s="65">
        <v>303809.84000000003</v>
      </c>
      <c r="CW18" s="65">
        <v>44198.118000000002</v>
      </c>
      <c r="CX18" s="65">
        <v>18341.599999999999</v>
      </c>
      <c r="CY18" s="65">
        <v>18235.869699999999</v>
      </c>
      <c r="CZ18" s="65">
        <v>244640.84</v>
      </c>
      <c r="DA18" s="65">
        <v>34714.517999999996</v>
      </c>
      <c r="DB18" s="65">
        <v>202805.4</v>
      </c>
      <c r="DC18" s="65">
        <v>198680.28769999999</v>
      </c>
      <c r="DD18" s="65">
        <v>74069.38</v>
      </c>
      <c r="DE18" s="65">
        <v>39222.991000000002</v>
      </c>
      <c r="DF18" s="65">
        <v>130066.4</v>
      </c>
      <c r="DG18" s="65">
        <v>126393.0114</v>
      </c>
      <c r="DH18" s="65">
        <v>74044</v>
      </c>
      <c r="DI18" s="65">
        <v>39222.991000000002</v>
      </c>
      <c r="DJ18" s="65">
        <v>3200</v>
      </c>
      <c r="DK18" s="65">
        <v>3200</v>
      </c>
      <c r="DL18" s="65">
        <v>0</v>
      </c>
      <c r="DM18" s="65">
        <v>0</v>
      </c>
      <c r="DN18" s="65">
        <v>453.6</v>
      </c>
      <c r="DO18" s="65">
        <v>0</v>
      </c>
      <c r="DP18" s="65">
        <v>104636.829</v>
      </c>
      <c r="DQ18" s="65">
        <v>72500</v>
      </c>
      <c r="DR18" s="65">
        <v>0</v>
      </c>
      <c r="DS18" s="65">
        <v>0</v>
      </c>
      <c r="DT18" s="65">
        <v>104183.22900000001</v>
      </c>
      <c r="DU18" s="65">
        <v>72500</v>
      </c>
      <c r="DY18" s="86"/>
      <c r="DZ18" s="86"/>
    </row>
    <row r="19" spans="2:130" s="66" customFormat="1" ht="14.25" customHeight="1">
      <c r="B19" s="68">
        <v>10</v>
      </c>
      <c r="C19" s="71" t="s">
        <v>107</v>
      </c>
      <c r="D19" s="73">
        <f t="shared" si="95"/>
        <v>648119.9</v>
      </c>
      <c r="E19" s="73">
        <f t="shared" si="96"/>
        <v>574379.75020000001</v>
      </c>
      <c r="F19" s="74">
        <f t="shared" si="97"/>
        <v>473424.3</v>
      </c>
      <c r="G19" s="74">
        <f t="shared" si="98"/>
        <v>463678.12770000007</v>
      </c>
      <c r="H19" s="74">
        <f t="shared" si="99"/>
        <v>206039</v>
      </c>
      <c r="I19" s="74">
        <f t="shared" si="100"/>
        <v>142045.02249999999</v>
      </c>
      <c r="J19" s="65">
        <v>132281.60999999999</v>
      </c>
      <c r="K19" s="65">
        <v>125983.1257</v>
      </c>
      <c r="L19" s="65">
        <v>14010</v>
      </c>
      <c r="M19" s="65">
        <v>4897.6000000000004</v>
      </c>
      <c r="N19" s="65">
        <v>114289.61</v>
      </c>
      <c r="O19" s="65">
        <v>109509.7277</v>
      </c>
      <c r="P19" s="65">
        <v>10500</v>
      </c>
      <c r="Q19" s="65">
        <v>2195.6</v>
      </c>
      <c r="R19" s="65">
        <v>17992</v>
      </c>
      <c r="S19" s="65">
        <v>16473.398000000001</v>
      </c>
      <c r="T19" s="65">
        <v>3510</v>
      </c>
      <c r="U19" s="65">
        <v>2702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153569.576</v>
      </c>
      <c r="AE19" s="65">
        <v>153154.22399999999</v>
      </c>
      <c r="AF19" s="65">
        <v>-37269.4</v>
      </c>
      <c r="AG19" s="65">
        <v>-21317.770499999999</v>
      </c>
      <c r="AH19" s="83"/>
      <c r="AI19" s="83"/>
      <c r="AJ19" s="83"/>
      <c r="AK19" s="83"/>
      <c r="AL19" s="65">
        <v>153569.576</v>
      </c>
      <c r="AM19" s="65">
        <v>153154.22399999999</v>
      </c>
      <c r="AN19" s="65">
        <v>0</v>
      </c>
      <c r="AO19" s="65">
        <v>0</v>
      </c>
      <c r="AP19" s="65">
        <v>0</v>
      </c>
      <c r="AQ19" s="65">
        <v>0</v>
      </c>
      <c r="AR19" s="65">
        <v>3201</v>
      </c>
      <c r="AS19" s="65">
        <v>3201</v>
      </c>
      <c r="AT19" s="65">
        <v>0</v>
      </c>
      <c r="AU19" s="65">
        <v>0</v>
      </c>
      <c r="AV19" s="65">
        <v>29529.599999999999</v>
      </c>
      <c r="AW19" s="65">
        <v>21609.577000000001</v>
      </c>
      <c r="AX19" s="65">
        <v>0</v>
      </c>
      <c r="AY19" s="65">
        <v>0</v>
      </c>
      <c r="AZ19" s="65">
        <v>-70000</v>
      </c>
      <c r="BA19" s="65">
        <v>-46128.347500000003</v>
      </c>
      <c r="BB19" s="65">
        <v>25</v>
      </c>
      <c r="BC19" s="65">
        <v>25</v>
      </c>
      <c r="BD19" s="65">
        <v>0</v>
      </c>
      <c r="BE19" s="65">
        <v>0</v>
      </c>
      <c r="BF19" s="65">
        <v>25</v>
      </c>
      <c r="BG19" s="65">
        <v>25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2600</v>
      </c>
      <c r="BO19" s="65">
        <v>2291.4</v>
      </c>
      <c r="BP19" s="65">
        <v>80379.5</v>
      </c>
      <c r="BQ19" s="65">
        <v>36068.883999999998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800</v>
      </c>
      <c r="CA19" s="65">
        <v>796</v>
      </c>
      <c r="CB19" s="65">
        <v>26550</v>
      </c>
      <c r="CC19" s="65">
        <v>350</v>
      </c>
      <c r="CD19" s="65">
        <v>1800</v>
      </c>
      <c r="CE19" s="65">
        <v>1495.4</v>
      </c>
      <c r="CF19" s="65">
        <v>53829.5</v>
      </c>
      <c r="CG19" s="65">
        <v>35718.883999999998</v>
      </c>
      <c r="CH19" s="65">
        <v>0</v>
      </c>
      <c r="CI19" s="65">
        <v>0</v>
      </c>
      <c r="CJ19" s="65">
        <v>0</v>
      </c>
      <c r="CK19" s="65">
        <v>0</v>
      </c>
      <c r="CL19" s="65">
        <v>1500</v>
      </c>
      <c r="CM19" s="65">
        <v>1500</v>
      </c>
      <c r="CN19" s="65">
        <v>0</v>
      </c>
      <c r="CO19" s="65">
        <v>0</v>
      </c>
      <c r="CP19" s="65">
        <v>45932.158000000003</v>
      </c>
      <c r="CQ19" s="65">
        <v>44968.201000000001</v>
      </c>
      <c r="CR19" s="65">
        <v>6400</v>
      </c>
      <c r="CS19" s="65">
        <v>0</v>
      </c>
      <c r="CT19" s="65">
        <v>44491.124000000003</v>
      </c>
      <c r="CU19" s="65">
        <v>43581.201000000001</v>
      </c>
      <c r="CV19" s="65">
        <v>0</v>
      </c>
      <c r="CW19" s="65">
        <v>0</v>
      </c>
      <c r="CX19" s="65">
        <v>38937.5</v>
      </c>
      <c r="CY19" s="65">
        <v>38715.091</v>
      </c>
      <c r="CZ19" s="65">
        <v>0</v>
      </c>
      <c r="DA19" s="65">
        <v>0</v>
      </c>
      <c r="DB19" s="65">
        <v>96672.555999999997</v>
      </c>
      <c r="DC19" s="65">
        <v>94912.777000000002</v>
      </c>
      <c r="DD19" s="65">
        <v>142518.9</v>
      </c>
      <c r="DE19" s="65">
        <v>122396.30899999999</v>
      </c>
      <c r="DF19" s="65">
        <v>79387.555999999997</v>
      </c>
      <c r="DG19" s="65">
        <v>78308.966</v>
      </c>
      <c r="DH19" s="65">
        <v>72765</v>
      </c>
      <c r="DI19" s="65">
        <v>66594.149999999994</v>
      </c>
      <c r="DJ19" s="65">
        <v>9500</v>
      </c>
      <c r="DK19" s="65">
        <v>9500</v>
      </c>
      <c r="DL19" s="65">
        <v>0</v>
      </c>
      <c r="DM19" s="65">
        <v>0</v>
      </c>
      <c r="DN19" s="65">
        <v>0</v>
      </c>
      <c r="DO19" s="65">
        <v>0</v>
      </c>
      <c r="DP19" s="65">
        <v>31343.4</v>
      </c>
      <c r="DQ19" s="65">
        <v>31343.4</v>
      </c>
      <c r="DR19" s="65">
        <v>0</v>
      </c>
      <c r="DS19" s="65">
        <v>0</v>
      </c>
      <c r="DT19" s="65">
        <v>31343.4</v>
      </c>
      <c r="DU19" s="65">
        <v>31343.4</v>
      </c>
      <c r="DY19" s="86"/>
      <c r="DZ19" s="86"/>
    </row>
    <row r="20" spans="2:130" s="66" customFormat="1" ht="14.25" customHeight="1">
      <c r="B20" s="68">
        <v>11</v>
      </c>
      <c r="C20" s="71" t="s">
        <v>108</v>
      </c>
      <c r="D20" s="73">
        <f t="shared" si="95"/>
        <v>627755.69999999995</v>
      </c>
      <c r="E20" s="73">
        <f t="shared" si="96"/>
        <v>511934.62859999994</v>
      </c>
      <c r="F20" s="74">
        <f t="shared" si="97"/>
        <v>388898.15969999996</v>
      </c>
      <c r="G20" s="74">
        <f t="shared" si="98"/>
        <v>362078.93290000001</v>
      </c>
      <c r="H20" s="74">
        <f t="shared" si="99"/>
        <v>309313.90000000002</v>
      </c>
      <c r="I20" s="74">
        <f t="shared" si="100"/>
        <v>220312.05539999998</v>
      </c>
      <c r="J20" s="65">
        <v>110073</v>
      </c>
      <c r="K20" s="65">
        <v>97117.042199999996</v>
      </c>
      <c r="L20" s="65">
        <v>62955</v>
      </c>
      <c r="M20" s="65">
        <v>41002.220999999998</v>
      </c>
      <c r="N20" s="65">
        <v>99523</v>
      </c>
      <c r="O20" s="65">
        <v>90121.102199999994</v>
      </c>
      <c r="P20" s="65">
        <v>4000</v>
      </c>
      <c r="Q20" s="65">
        <v>581.5</v>
      </c>
      <c r="R20" s="65">
        <v>10550</v>
      </c>
      <c r="S20" s="65">
        <v>6995.94</v>
      </c>
      <c r="T20" s="65">
        <v>58955</v>
      </c>
      <c r="U20" s="65">
        <v>40420.720999999998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167770.79999999999</v>
      </c>
      <c r="AE20" s="65">
        <v>165395.46</v>
      </c>
      <c r="AF20" s="65">
        <v>91584.9</v>
      </c>
      <c r="AG20" s="65">
        <v>71711.785399999993</v>
      </c>
      <c r="AH20" s="83"/>
      <c r="AI20" s="83"/>
      <c r="AJ20" s="83"/>
      <c r="AK20" s="83"/>
      <c r="AL20" s="65">
        <v>167770.79999999999</v>
      </c>
      <c r="AM20" s="65">
        <v>165395.46</v>
      </c>
      <c r="AN20" s="65">
        <v>3590</v>
      </c>
      <c r="AO20" s="65">
        <v>1064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116700</v>
      </c>
      <c r="AW20" s="65">
        <v>98487.9274</v>
      </c>
      <c r="AX20" s="65">
        <v>0</v>
      </c>
      <c r="AY20" s="65">
        <v>0</v>
      </c>
      <c r="AZ20" s="65">
        <v>-28705.1</v>
      </c>
      <c r="BA20" s="65">
        <v>-27840.142</v>
      </c>
      <c r="BB20" s="65">
        <v>7000</v>
      </c>
      <c r="BC20" s="65">
        <v>6960</v>
      </c>
      <c r="BD20" s="65">
        <v>3000</v>
      </c>
      <c r="BE20" s="65">
        <v>2999.7</v>
      </c>
      <c r="BF20" s="65">
        <v>7000</v>
      </c>
      <c r="BG20" s="65">
        <v>6960</v>
      </c>
      <c r="BH20" s="65">
        <v>3000</v>
      </c>
      <c r="BI20" s="65">
        <v>2999.7</v>
      </c>
      <c r="BJ20" s="65">
        <v>0</v>
      </c>
      <c r="BK20" s="65">
        <v>0</v>
      </c>
      <c r="BL20" s="65">
        <v>0</v>
      </c>
      <c r="BM20" s="65">
        <v>0</v>
      </c>
      <c r="BN20" s="65">
        <v>5000</v>
      </c>
      <c r="BO20" s="65">
        <v>3790.6509999999998</v>
      </c>
      <c r="BP20" s="65">
        <v>86154</v>
      </c>
      <c r="BQ20" s="65">
        <v>76270.92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5000</v>
      </c>
      <c r="CA20" s="65">
        <v>3790.6509999999998</v>
      </c>
      <c r="CB20" s="65">
        <v>19920</v>
      </c>
      <c r="CC20" s="65">
        <v>17426.93</v>
      </c>
      <c r="CD20" s="65">
        <v>0</v>
      </c>
      <c r="CE20" s="65">
        <v>0</v>
      </c>
      <c r="CF20" s="65">
        <v>66234</v>
      </c>
      <c r="CG20" s="65">
        <v>58843.99</v>
      </c>
      <c r="CH20" s="65">
        <v>0</v>
      </c>
      <c r="CI20" s="65">
        <v>0</v>
      </c>
      <c r="CJ20" s="65">
        <v>0</v>
      </c>
      <c r="CK20" s="65">
        <v>0</v>
      </c>
      <c r="CL20" s="65">
        <v>200</v>
      </c>
      <c r="CM20" s="65">
        <v>100</v>
      </c>
      <c r="CN20" s="65">
        <v>0</v>
      </c>
      <c r="CO20" s="65">
        <v>0</v>
      </c>
      <c r="CP20" s="65">
        <v>8700</v>
      </c>
      <c r="CQ20" s="65">
        <v>2780.7</v>
      </c>
      <c r="CR20" s="65">
        <v>3700</v>
      </c>
      <c r="CS20" s="65">
        <v>0</v>
      </c>
      <c r="CT20" s="65">
        <v>7700</v>
      </c>
      <c r="CU20" s="65">
        <v>2680.7</v>
      </c>
      <c r="CV20" s="65">
        <v>1700</v>
      </c>
      <c r="CW20" s="65">
        <v>0</v>
      </c>
      <c r="CX20" s="65">
        <v>3500</v>
      </c>
      <c r="CY20" s="65">
        <v>0</v>
      </c>
      <c r="CZ20" s="65">
        <v>1700</v>
      </c>
      <c r="DA20" s="65">
        <v>0</v>
      </c>
      <c r="DB20" s="65">
        <v>9198</v>
      </c>
      <c r="DC20" s="65">
        <v>7478.72</v>
      </c>
      <c r="DD20" s="65">
        <v>61920</v>
      </c>
      <c r="DE20" s="65">
        <v>28327.429</v>
      </c>
      <c r="DF20" s="65">
        <v>8698</v>
      </c>
      <c r="DG20" s="65">
        <v>6998.72</v>
      </c>
      <c r="DH20" s="65">
        <v>61920</v>
      </c>
      <c r="DI20" s="65">
        <v>28327.429</v>
      </c>
      <c r="DJ20" s="65">
        <v>10500</v>
      </c>
      <c r="DK20" s="65">
        <v>8000</v>
      </c>
      <c r="DL20" s="65">
        <v>0</v>
      </c>
      <c r="DM20" s="65">
        <v>0</v>
      </c>
      <c r="DN20" s="65">
        <v>0</v>
      </c>
      <c r="DO20" s="65">
        <v>0</v>
      </c>
      <c r="DP20" s="65">
        <v>70456.359700000001</v>
      </c>
      <c r="DQ20" s="65">
        <v>70456.359700000001</v>
      </c>
      <c r="DR20" s="65">
        <v>0</v>
      </c>
      <c r="DS20" s="65">
        <v>0</v>
      </c>
      <c r="DT20" s="65">
        <v>70456.359700000001</v>
      </c>
      <c r="DU20" s="65">
        <v>70456.359700000001</v>
      </c>
      <c r="DY20" s="86"/>
      <c r="DZ20" s="86"/>
    </row>
    <row r="21" spans="2:130" s="45" customFormat="1" ht="22.5" customHeight="1">
      <c r="B21" s="64"/>
      <c r="C21" s="69" t="s">
        <v>95</v>
      </c>
      <c r="D21" s="65">
        <f t="shared" ref="D21:AI21" si="101">SUM(D10:D20)</f>
        <v>21014907.535599995</v>
      </c>
      <c r="E21" s="65">
        <f t="shared" si="101"/>
        <v>15206174.7706</v>
      </c>
      <c r="F21" s="65">
        <f t="shared" si="101"/>
        <v>11281559.0407</v>
      </c>
      <c r="G21" s="65">
        <f t="shared" si="101"/>
        <v>10192654.038199998</v>
      </c>
      <c r="H21" s="65">
        <f t="shared" si="101"/>
        <v>11099459.032600001</v>
      </c>
      <c r="I21" s="65">
        <f t="shared" si="101"/>
        <v>6297992.1614000006</v>
      </c>
      <c r="J21" s="65">
        <f t="shared" si="101"/>
        <v>3048421.4106999999</v>
      </c>
      <c r="K21" s="65">
        <f t="shared" si="101"/>
        <v>2648648.1746</v>
      </c>
      <c r="L21" s="65">
        <f t="shared" si="101"/>
        <v>665651.1814</v>
      </c>
      <c r="M21" s="65">
        <f t="shared" si="101"/>
        <v>426205.65959999996</v>
      </c>
      <c r="N21" s="65">
        <f t="shared" si="101"/>
        <v>2537173.8106999998</v>
      </c>
      <c r="O21" s="65">
        <f t="shared" si="101"/>
        <v>2223911.6543999999</v>
      </c>
      <c r="P21" s="65">
        <f t="shared" si="101"/>
        <v>185745.94640000002</v>
      </c>
      <c r="Q21" s="65">
        <f t="shared" si="101"/>
        <v>117091.45360000001</v>
      </c>
      <c r="R21" s="65">
        <f t="shared" si="101"/>
        <v>170951.3</v>
      </c>
      <c r="S21" s="65">
        <f t="shared" si="101"/>
        <v>145663.9559</v>
      </c>
      <c r="T21" s="65">
        <f t="shared" si="101"/>
        <v>421855.23499999999</v>
      </c>
      <c r="U21" s="65">
        <f t="shared" si="101"/>
        <v>287362.20600000001</v>
      </c>
      <c r="V21" s="65">
        <f t="shared" si="101"/>
        <v>3500</v>
      </c>
      <c r="W21" s="65">
        <f t="shared" si="101"/>
        <v>0</v>
      </c>
      <c r="X21" s="65">
        <f t="shared" si="101"/>
        <v>4000</v>
      </c>
      <c r="Y21" s="65">
        <f t="shared" si="101"/>
        <v>1440</v>
      </c>
      <c r="Z21" s="65">
        <f t="shared" si="101"/>
        <v>0</v>
      </c>
      <c r="AA21" s="65">
        <f t="shared" si="101"/>
        <v>0</v>
      </c>
      <c r="AB21" s="65">
        <f t="shared" si="101"/>
        <v>0</v>
      </c>
      <c r="AC21" s="65">
        <f t="shared" si="101"/>
        <v>0</v>
      </c>
      <c r="AD21" s="65">
        <f t="shared" si="101"/>
        <v>1038282.46</v>
      </c>
      <c r="AE21" s="65">
        <f t="shared" si="101"/>
        <v>988060.08079999988</v>
      </c>
      <c r="AF21" s="65">
        <f t="shared" si="101"/>
        <v>3967109.8316000002</v>
      </c>
      <c r="AG21" s="65">
        <f t="shared" si="101"/>
        <v>2512619.8314999999</v>
      </c>
      <c r="AH21" s="83">
        <f t="shared" si="101"/>
        <v>0</v>
      </c>
      <c r="AI21" s="83">
        <f t="shared" si="101"/>
        <v>0</v>
      </c>
      <c r="AJ21" s="83">
        <f t="shared" ref="AJ21:BO21" si="102">SUM(AJ10:AJ20)</f>
        <v>0</v>
      </c>
      <c r="AK21" s="83">
        <f t="shared" si="102"/>
        <v>0</v>
      </c>
      <c r="AL21" s="65">
        <f t="shared" si="102"/>
        <v>748929.2</v>
      </c>
      <c r="AM21" s="65">
        <f t="shared" si="102"/>
        <v>736955.6595999999</v>
      </c>
      <c r="AN21" s="65">
        <f t="shared" si="102"/>
        <v>657833.929</v>
      </c>
      <c r="AO21" s="65">
        <f t="shared" si="102"/>
        <v>481652.53510000004</v>
      </c>
      <c r="AP21" s="65">
        <f t="shared" si="102"/>
        <v>1440</v>
      </c>
      <c r="AQ21" s="65">
        <f t="shared" si="102"/>
        <v>1093.3330000000001</v>
      </c>
      <c r="AR21" s="65">
        <f t="shared" si="102"/>
        <v>603832.11</v>
      </c>
      <c r="AS21" s="65">
        <f t="shared" si="102"/>
        <v>159344.63699999999</v>
      </c>
      <c r="AT21" s="65">
        <f t="shared" si="102"/>
        <v>287913.26</v>
      </c>
      <c r="AU21" s="65">
        <f t="shared" si="102"/>
        <v>250011.08819999997</v>
      </c>
      <c r="AV21" s="65">
        <f t="shared" si="102"/>
        <v>4385686.0925999992</v>
      </c>
      <c r="AW21" s="65">
        <f t="shared" si="102"/>
        <v>2374852.6871000002</v>
      </c>
      <c r="AX21" s="65">
        <f t="shared" si="102"/>
        <v>0</v>
      </c>
      <c r="AY21" s="65">
        <f t="shared" si="102"/>
        <v>0</v>
      </c>
      <c r="AZ21" s="65">
        <f t="shared" si="102"/>
        <v>-1697462.3000000003</v>
      </c>
      <c r="BA21" s="65">
        <f t="shared" si="102"/>
        <v>-508450.02769999998</v>
      </c>
      <c r="BB21" s="65">
        <f t="shared" si="102"/>
        <v>977753.49300000002</v>
      </c>
      <c r="BC21" s="65">
        <f t="shared" si="102"/>
        <v>855259.65179999988</v>
      </c>
      <c r="BD21" s="65">
        <f t="shared" si="102"/>
        <v>415930.3</v>
      </c>
      <c r="BE21" s="65">
        <f t="shared" si="102"/>
        <v>271672.57799999998</v>
      </c>
      <c r="BF21" s="65">
        <f t="shared" si="102"/>
        <v>858354.19299999997</v>
      </c>
      <c r="BG21" s="65">
        <f t="shared" si="102"/>
        <v>783382.03980000014</v>
      </c>
      <c r="BH21" s="65">
        <f t="shared" si="102"/>
        <v>248668</v>
      </c>
      <c r="BI21" s="65">
        <f t="shared" si="102"/>
        <v>202479.114</v>
      </c>
      <c r="BJ21" s="65">
        <f t="shared" si="102"/>
        <v>47201.8</v>
      </c>
      <c r="BK21" s="65">
        <f t="shared" si="102"/>
        <v>18467.404999999999</v>
      </c>
      <c r="BL21" s="65">
        <f t="shared" si="102"/>
        <v>25750</v>
      </c>
      <c r="BM21" s="65">
        <f t="shared" si="102"/>
        <v>22030.718999999997</v>
      </c>
      <c r="BN21" s="65">
        <f t="shared" si="102"/>
        <v>762611.43429999996</v>
      </c>
      <c r="BO21" s="65">
        <f t="shared" si="102"/>
        <v>589867.08390000009</v>
      </c>
      <c r="BP21" s="65">
        <f t="shared" ref="BP21:CU21" si="103">SUM(BP10:BP20)</f>
        <v>3059348.5217999998</v>
      </c>
      <c r="BQ21" s="65">
        <f t="shared" si="103"/>
        <v>1717875.6632000001</v>
      </c>
      <c r="BR21" s="65">
        <f t="shared" si="103"/>
        <v>21757.9</v>
      </c>
      <c r="BS21" s="65">
        <f t="shared" si="103"/>
        <v>16236.173999999999</v>
      </c>
      <c r="BT21" s="65">
        <f t="shared" si="103"/>
        <v>1350756.9428000001</v>
      </c>
      <c r="BU21" s="65">
        <f t="shared" si="103"/>
        <v>683930.56449999998</v>
      </c>
      <c r="BV21" s="65">
        <f t="shared" si="103"/>
        <v>49250</v>
      </c>
      <c r="BW21" s="65">
        <f t="shared" si="103"/>
        <v>48060.34</v>
      </c>
      <c r="BX21" s="65">
        <f t="shared" si="103"/>
        <v>0</v>
      </c>
      <c r="BY21" s="65">
        <f t="shared" si="103"/>
        <v>0</v>
      </c>
      <c r="BZ21" s="65">
        <f t="shared" si="103"/>
        <v>108072.8003</v>
      </c>
      <c r="CA21" s="65">
        <f t="shared" si="103"/>
        <v>88706.393100000001</v>
      </c>
      <c r="CB21" s="65">
        <f t="shared" si="103"/>
        <v>629908.70900000003</v>
      </c>
      <c r="CC21" s="65">
        <f t="shared" si="103"/>
        <v>290385.6618</v>
      </c>
      <c r="CD21" s="65">
        <f t="shared" si="103"/>
        <v>331922.734</v>
      </c>
      <c r="CE21" s="65">
        <f t="shared" si="103"/>
        <v>263474.7452</v>
      </c>
      <c r="CF21" s="65">
        <f t="shared" si="103"/>
        <v>731900.47</v>
      </c>
      <c r="CG21" s="65">
        <f t="shared" si="103"/>
        <v>514756.58290000004</v>
      </c>
      <c r="CH21" s="65">
        <f t="shared" si="103"/>
        <v>251008</v>
      </c>
      <c r="CI21" s="65">
        <f t="shared" si="103"/>
        <v>172789.43160000001</v>
      </c>
      <c r="CJ21" s="65">
        <f t="shared" si="103"/>
        <v>234302.5</v>
      </c>
      <c r="CK21" s="65">
        <f t="shared" si="103"/>
        <v>132405.255</v>
      </c>
      <c r="CL21" s="65">
        <f t="shared" si="103"/>
        <v>3170</v>
      </c>
      <c r="CM21" s="65">
        <f t="shared" si="103"/>
        <v>3040</v>
      </c>
      <c r="CN21" s="65">
        <f t="shared" si="103"/>
        <v>22147</v>
      </c>
      <c r="CO21" s="65">
        <f t="shared" si="103"/>
        <v>0</v>
      </c>
      <c r="CP21" s="65">
        <f t="shared" si="103"/>
        <v>907710.61800000002</v>
      </c>
      <c r="CQ21" s="65">
        <f t="shared" si="103"/>
        <v>819098.8297</v>
      </c>
      <c r="CR21" s="65">
        <f t="shared" si="103"/>
        <v>1714985.78</v>
      </c>
      <c r="CS21" s="65">
        <f t="shared" si="103"/>
        <v>1021220.8650000001</v>
      </c>
      <c r="CT21" s="65">
        <f t="shared" si="103"/>
        <v>776412.27399999986</v>
      </c>
      <c r="CU21" s="65">
        <f t="shared" si="103"/>
        <v>721194.15969999984</v>
      </c>
      <c r="CV21" s="65">
        <f t="shared" ref="CV21:DU21" si="104">SUM(CV10:CV20)</f>
        <v>754312.38000000012</v>
      </c>
      <c r="CW21" s="65">
        <f t="shared" si="104"/>
        <v>333800.39260000002</v>
      </c>
      <c r="CX21" s="65">
        <f t="shared" si="104"/>
        <v>362726.94999999995</v>
      </c>
      <c r="CY21" s="65">
        <f t="shared" si="104"/>
        <v>341909.11480000004</v>
      </c>
      <c r="CZ21" s="65">
        <f t="shared" si="104"/>
        <v>572526.18000000005</v>
      </c>
      <c r="DA21" s="65">
        <f t="shared" si="104"/>
        <v>271103.48619999998</v>
      </c>
      <c r="DB21" s="65">
        <f t="shared" si="104"/>
        <v>3078271.7069999999</v>
      </c>
      <c r="DC21" s="65">
        <f t="shared" si="104"/>
        <v>2933446.5406999993</v>
      </c>
      <c r="DD21" s="65">
        <f t="shared" si="104"/>
        <v>1250286.4177999999</v>
      </c>
      <c r="DE21" s="65">
        <f t="shared" si="104"/>
        <v>346957.56410000002</v>
      </c>
      <c r="DF21" s="65">
        <f t="shared" si="104"/>
        <v>1860023.2980000002</v>
      </c>
      <c r="DG21" s="65">
        <f t="shared" si="104"/>
        <v>1761900.4703999998</v>
      </c>
      <c r="DH21" s="65">
        <f t="shared" si="104"/>
        <v>1067056.5378</v>
      </c>
      <c r="DI21" s="65">
        <f t="shared" si="104"/>
        <v>286962.8051</v>
      </c>
      <c r="DJ21" s="65">
        <f t="shared" si="104"/>
        <v>91380</v>
      </c>
      <c r="DK21" s="65">
        <f t="shared" si="104"/>
        <v>70762.247700000007</v>
      </c>
      <c r="DL21" s="65">
        <f t="shared" si="104"/>
        <v>0</v>
      </c>
      <c r="DM21" s="65">
        <f t="shared" si="104"/>
        <v>0</v>
      </c>
      <c r="DN21" s="65">
        <f t="shared" si="104"/>
        <v>4347.38</v>
      </c>
      <c r="DO21" s="65">
        <f t="shared" si="104"/>
        <v>0</v>
      </c>
      <c r="DP21" s="65">
        <f t="shared" si="104"/>
        <v>1370457.9176999996</v>
      </c>
      <c r="DQ21" s="65">
        <f t="shared" si="104"/>
        <v>1284471.4289999998</v>
      </c>
      <c r="DR21" s="65">
        <f t="shared" si="104"/>
        <v>0</v>
      </c>
      <c r="DS21" s="65">
        <f t="shared" si="104"/>
        <v>0</v>
      </c>
      <c r="DT21" s="65">
        <f t="shared" si="104"/>
        <v>1366110.5376999998</v>
      </c>
      <c r="DU21" s="65">
        <f t="shared" si="104"/>
        <v>1284471.4289999998</v>
      </c>
      <c r="DY21" s="86"/>
      <c r="DZ21" s="86"/>
    </row>
    <row r="22" spans="2:130"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2:130"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</row>
    <row r="24" spans="2:130"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2:130"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2:130"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2:130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2:130"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2:130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</row>
    <row r="30" spans="2:130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</row>
    <row r="31" spans="2:130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</row>
    <row r="32" spans="2:130"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</row>
    <row r="33" spans="4:12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</row>
    <row r="34" spans="4:12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</row>
    <row r="35" spans="4:125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</row>
    <row r="36" spans="4:125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</row>
    <row r="37" spans="4:125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</row>
    <row r="38" spans="4:125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</row>
    <row r="39" spans="4:125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</row>
    <row r="40" spans="4:125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</row>
    <row r="41" spans="4:1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</row>
    <row r="42" spans="4:125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</row>
    <row r="43" spans="4:125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</row>
    <row r="44" spans="4:125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</row>
    <row r="45" spans="4:1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</row>
    <row r="46" spans="4:1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</row>
    <row r="47" spans="4:1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</row>
    <row r="48" spans="4:125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</row>
    <row r="49" spans="4:125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</row>
    <row r="50" spans="4:1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</row>
    <row r="51" spans="4:125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</row>
    <row r="52" spans="4:125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</row>
    <row r="53" spans="4:125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</row>
    <row r="54" spans="4:125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</row>
    <row r="55" spans="4:125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</row>
    <row r="56" spans="4:125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</row>
    <row r="57" spans="4:125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</row>
    <row r="58" spans="4:125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</row>
    <row r="59" spans="4:125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</row>
    <row r="60" spans="4:125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</row>
    <row r="61" spans="4:125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</row>
    <row r="62" spans="4:12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</row>
    <row r="63" spans="4:125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</row>
    <row r="64" spans="4:125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</row>
    <row r="65" spans="4:12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</row>
    <row r="66" spans="4:125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</row>
  </sheetData>
  <protectedRanges>
    <protectedRange sqref="C21" name="Range3"/>
    <protectedRange sqref="J10:DM20" name="Range1"/>
    <protectedRange sqref="DP10:DU20" name="Range2"/>
  </protectedRanges>
  <mergeCells count="100"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  <mergeCell ref="DL7:DM7"/>
    <mergeCell ref="DN7:DO7"/>
    <mergeCell ref="DP7:DQ7"/>
    <mergeCell ref="DR7:DS7"/>
    <mergeCell ref="DT7:DU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D7:E7"/>
    <mergeCell ref="F7:G7"/>
    <mergeCell ref="H7:I7"/>
    <mergeCell ref="J7:K7"/>
    <mergeCell ref="L7:M7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https:/mul2-lori.gov.am/tasks/522654/oneclick/caxs.xlsx?token=169e27958ca6daf5a96e95bf36642d4c</cp:keywords>
  <cp:lastModifiedBy>user</cp:lastModifiedBy>
  <cp:lastPrinted>2012-03-20T07:18:17Z</cp:lastPrinted>
  <dcterms:created xsi:type="dcterms:W3CDTF">2002-03-15T09:46:46Z</dcterms:created>
  <dcterms:modified xsi:type="dcterms:W3CDTF">2024-06-05T11:21:31Z</dcterms:modified>
</cp:coreProperties>
</file>