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E12" i="9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C21" l="1"/>
  <c r="C20"/>
  <c r="C19"/>
  <c r="C18"/>
  <c r="C17"/>
  <c r="C16"/>
  <c r="C15"/>
  <c r="C14"/>
  <c r="C13"/>
  <c r="C12"/>
  <c r="D21"/>
  <c r="D20"/>
  <c r="D19"/>
  <c r="D18"/>
  <c r="D17"/>
  <c r="D16"/>
  <c r="D15"/>
  <c r="D14"/>
  <c r="D13"/>
  <c r="D12"/>
  <c r="I11" i="10" l="1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D16" s="1"/>
  <c r="F17"/>
  <c r="F18"/>
  <c r="F19"/>
  <c r="F20"/>
  <c r="D20" s="1"/>
  <c r="E11"/>
  <c r="E12"/>
  <c r="E13"/>
  <c r="E14"/>
  <c r="E15"/>
  <c r="E16"/>
  <c r="E17"/>
  <c r="E18"/>
  <c r="E19"/>
  <c r="E20"/>
  <c r="D11"/>
  <c r="D12"/>
  <c r="D13"/>
  <c r="D14"/>
  <c r="D18"/>
  <c r="H11" i="9"/>
  <c r="H22" s="1"/>
  <c r="G11"/>
  <c r="G22" s="1"/>
  <c r="BP22"/>
  <c r="BO22"/>
  <c r="E11"/>
  <c r="E22" s="1"/>
  <c r="C11" l="1"/>
  <c r="C22" s="1"/>
  <c r="D19" i="10"/>
  <c r="D17"/>
  <c r="D15"/>
  <c r="BN22" i="9" l="1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F11" i="9"/>
  <c r="F22" s="1"/>
  <c r="D11" l="1"/>
  <c r="D22" s="1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<sst xmlns="http://schemas.openxmlformats.org/spreadsheetml/2006/main" count="578" uniqueCount="147">
  <si>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</si>
  <si>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</si>
  <si>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</si>
  <si>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</si>
  <si>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</si>
  <si>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</si>
  <si>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</si>
  <si>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</si>
  <si>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</si>
  <si>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</si>
  <si>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</si>
  <si>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</si>
  <si>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</si>
  <si>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</si>
  <si>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</si>
  <si>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</si>
  <si>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</si>
  <si>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</si>
  <si>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</si>
  <si>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</si>
  <si>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</si>
  <si>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</si>
  <si>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</si>
  <si>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</si>
  <si>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</si>
  <si>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</si>
  <si>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</si>
  <si>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</si>
  <si>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</si>
  <si>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</si>
  <si>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</si>
  <si>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</si>
  <si>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</si>
  <si>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</si>
  <si>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</si>
  <si>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</si>
  <si>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</si>
  <si>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</si>
  <si>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</si>
  <si>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</si>
  <si>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</si>
  <si>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</si>
  <si>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</si>
  <si>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</si>
  <si>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</si>
  <si>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</si>
  <si>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</si>
  <si>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</si>
  <si>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</si>
  <si>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</si>
  <si>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</si>
  <si>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</si>
  <si>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</si>
  <si>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</si>
  <si>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</si>
  <si>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</si>
  <si>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</si>
  <si>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</si>
  <si>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</si>
  <si>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</si>
  <si>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</si>
  <si>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</si>
  <si>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</si>
  <si>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</si>
  <si>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</si>
  <si>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</si>
  <si>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</si>
  <si>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</si>
  <si>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</si>
  <si>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</si>
  <si>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</si>
  <si>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</si>
  <si>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</si>
  <si>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</si>
  <si>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</si>
  <si>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</si>
  <si>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</si>
  <si>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</si>
  <si>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</si>
  <si>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</si>
  <si>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</si>
  <si>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</si>
  <si>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</si>
  <si>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</si>
  <si>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</si>
  <si>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</si>
  <si>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</si>
  <si>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</si>
  <si>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</si>
  <si>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</si>
  <si>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</si>
  <si>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</si>
  <si>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</si>
  <si>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</si>
  <si>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</si>
  <si>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</si>
  <si>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</si>
  <si>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</si>
  <si>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</si>
  <si>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</si>
  <si>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</si>
  <si>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</si>
  <si>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</si>
  <si>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</si>
  <si>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</si>
  <si>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</si>
  <si>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</si>
  <si>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</si>
  <si>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</si>
  <si>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</si>
  <si>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</si>
  <si>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</si>
  <si>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</si>
  <si>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</si>
  <si>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</si>
  <si>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t>Տրանսպորտ
տող 2450</t>
  </si>
  <si>
    <t>բյուջ տող 4000
  ԸՆԴԱՄԵՆԸ    ԾԱԽՍԵՐ 
   (տող4050+տող5000+տող 6000)</t>
  </si>
  <si>
    <t xml:space="preserve">
բյուջ. տող 6100)
1.1. ՀԻՄՆԱԿԱՆ ՄԻՋՈՑՆԵՐԻ ԻՐԱՑՈՒՄԻՑ ՄՈՒՏՔԵՐ 
(բյուջ. տող 6110) 
1.2. ՊԱՇԱՐՆԵՐԻ ԻՐԱՑՈՒՄԻՑ ՄՈՒՏՔԵՐ 
(բյուջ. տող 6200)
1.3. ԲԱՐՁՐԱՐԺԵՔ ԱԿՏԻՎՆԵՐԻ ԻՐԱՑՈՒՄԻՑ ՄՈՒՏՔԵՐ 
  (տող 6300)
</t>
  </si>
  <si>
    <t>բյուջ տող 4200
1.2 ԾԱՌԱՅՈՒԹՅՈՒՆՆԵՐԻ ԵՎ ԱՊՐԱՆՔՆԵՐԻ ՁԵՌՔ ԲԵՐՈՒՄ (տող4210+տող4220+տող4230+տող4240+տող4250+տող4260)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</si>
  <si>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</si>
  <si>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</si>
  <si>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t xml:space="preserve"> (բյուջ. տող  5110)
ՇԵՆՔԵՐ ԵՎ ՇԻՆՈՒԹՅՈՒՆՆԵՐ               (տող5111+տող5112+տող5113)</t>
  </si>
  <si>
    <t xml:space="preserve"> (բյուջ. տող  5120+5130)
ՄԵՔԵՆԱՆԵՐ ԵՎ ՍԱՐՔԱՎՈՐՈՒՄՆԵՐ               (տող5121+ տող5122+տող5123)
ԱՅԼ ՀԻՄՆԱԿԱՆ ՄԻՋՈՑՆԵ    (տող 5131+տող 5132+տող 5133+ տող5134)</t>
  </si>
  <si>
    <t xml:space="preserve"> (բյուջ. տող  5500)
Համաֆինանսավորմամբ իրականացվող ծրագրեր և (կամ)կապիտալ ակտիվի ձեռք բերում             (տող5511)</t>
  </si>
  <si>
    <t>(տող 4110+ տող4120) ԴՐԱՄՈՎ ՎՃԱՐՎՈՂ ԱՇԽԱՏԱՎԱՐՁԵՐ ԵՎ ՀԱՎԵԼԱՎՃԱՐՆԵՐ (տող4111+տող4112+ տող4114)+ (տող4120)</t>
  </si>
  <si>
    <t>տող 4130
ՓԱՍՏԱՑԻ ՍՈՑԻԱԼԱԿԱՆ ԱՊԱՀՈՎՈՒԹՅԱՆ ՎՃԱՐՆԵՐ (տող4131)</t>
  </si>
  <si>
    <r>
      <rPr>
        <u/>
        <sz val="10"/>
        <rFont val="Arial Armenian"/>
        <family val="2"/>
      </rPr>
      <t xml:space="preserve">բյուջ տող. 4238 </t>
    </r>
    <r>
      <rPr>
        <sz val="10"/>
        <rFont val="Arial Armenian"/>
        <family val="2"/>
      </rPr>
      <t xml:space="preserve">
 Ընդհանուր բնույթի այլ ծառայություններ</t>
    </r>
  </si>
  <si>
    <t>բյուջ տող. 4250 
ԸՆԹԱՑԻԿ ՆՈՐՈԳՈՒՄ ԵՎ ՊԱՀՊԱՆՈՒՄ (ծառայություններ և նյութեր) (տող4251+տող4252)</t>
  </si>
  <si>
    <t>բյուջ տող. 4260 
 ՆՅՈՒԹԵՐ (տող4261+տող4262+տող4263+տող4264+տող4265+տող4266+տող4267+տող4268)</t>
  </si>
  <si>
    <t xml:space="preserve">բյուջետ. տող 4411
Սուբսիդիաներ ոչ-ֆինանսական պետական (hամայնքային) կազմակերպություններին </t>
  </si>
  <si>
    <t xml:space="preserve">  (տող 6410)
ՀՈՂԻ ԻՐԱՑՈՒՄԻՑ ՄՈՒՏՔԵՐ</t>
  </si>
  <si>
    <r>
      <rPr>
        <u/>
        <sz val="10"/>
        <rFont val="Arial Armenian"/>
        <family val="2"/>
      </rPr>
      <t>բյուջ. տող 2000</t>
    </r>
    <r>
      <rPr>
        <sz val="10"/>
        <rFont val="Arial Armenian"/>
        <family val="2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</si>
  <si>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u/>
        <sz val="10"/>
        <rFont val="Arial Armenian"/>
        <family val="2"/>
      </rPr>
      <t>տող 2100</t>
    </r>
    <r>
      <rPr>
        <sz val="10"/>
        <rFont val="Arial Armenian"/>
        <family val="2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</si>
  <si>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Arial Armenian"/>
        <family val="2"/>
      </rPr>
      <t>տող 2200</t>
    </r>
    <r>
      <rPr>
        <sz val="10"/>
        <rFont val="Arial Armenian"/>
        <family val="2"/>
      </rPr>
      <t xml:space="preserve">
ՊԱՇՏՊԱՆՈՒԹՅՈՒՆ (տող2210+2220+տող2230+տող2240+տող2250)</t>
    </r>
  </si>
  <si>
    <r>
      <rPr>
        <u/>
        <sz val="10"/>
        <rFont val="Arial Armenian"/>
        <family val="2"/>
      </rPr>
      <t>տող 2300</t>
    </r>
    <r>
      <rPr>
        <sz val="10"/>
        <rFont val="Arial Armenian"/>
        <family val="2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</si>
  <si>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Arial Armenian"/>
        <family val="2"/>
      </rPr>
      <t>տող 2400</t>
    </r>
    <r>
      <rPr>
        <sz val="10"/>
        <rFont val="Arial Armenian"/>
        <family val="2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</si>
  <si>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</si>
  <si>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Arial Armenian"/>
        <family val="2"/>
      </rPr>
      <t>բյուջ. տող 2600</t>
    </r>
    <r>
      <rPr>
        <sz val="10"/>
        <rFont val="Arial Armenian"/>
        <family val="2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</si>
  <si>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Arial Armenian"/>
        <family val="2"/>
      </rPr>
      <t>բյուջ. տող 2700</t>
    </r>
    <r>
      <rPr>
        <sz val="10"/>
        <rFont val="Arial Armenian"/>
        <family val="2"/>
      </rPr>
      <t xml:space="preserve">
ԱՌՈՂՋԱՊԱՀՈՒԹՅՈՒՆ (տող2710+տող2720+տող2730+տող2740+տող2750+տող2760)</t>
    </r>
  </si>
  <si>
    <r>
      <rPr>
        <u/>
        <sz val="10"/>
        <rFont val="Arial Armenian"/>
        <family val="2"/>
      </rPr>
      <t>բյուջ. տող 2800</t>
    </r>
    <r>
      <rPr>
        <sz val="10"/>
        <rFont val="Arial Armenian"/>
        <family val="2"/>
      </rPr>
      <t xml:space="preserve">
ՀԱՆԳԻՍՏ, ՄՇԱԿՈՒՅԹ ԵՎ ԿՐՈՆ (տող2810+տող2820+տող2830+տող2840+տող2850+տող2860)տող 2800
</t>
    </r>
  </si>
  <si>
    <r>
      <rPr>
        <u/>
        <sz val="10"/>
        <rFont val="Arial Armenian"/>
        <family val="2"/>
      </rPr>
      <t>բյուջ. տող 2900</t>
    </r>
    <r>
      <rPr>
        <sz val="10"/>
        <rFont val="Arial Armenian"/>
        <family val="2"/>
      </rPr>
      <t xml:space="preserve">
ԿՐԹՈՒԹՅՈՒՆ (տող2910+տող2920+տող2930+տող2940+տող2950+տող2960+տող2970+տող2980)</t>
    </r>
  </si>
  <si>
    <r>
      <rPr>
        <u/>
        <sz val="10"/>
        <rFont val="Arial Armenian"/>
        <family val="2"/>
      </rPr>
      <t>բյուջ. տող 3000</t>
    </r>
    <r>
      <rPr>
        <sz val="10"/>
        <rFont val="Arial Armenian"/>
        <family val="2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</si>
  <si>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Arial Armenian"/>
        <family val="2"/>
      </rPr>
      <t>բյուջ. տող 3100</t>
    </r>
    <r>
      <rPr>
        <sz val="10"/>
        <rFont val="Arial Armenian"/>
        <family val="2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</si>
  <si>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Arial Armenian"/>
        <family val="2"/>
      </rPr>
      <t>/տող 2490/</t>
    </r>
  </si>
  <si>
    <t xml:space="preserve">         ԸՆԴԱՄԵՆԸ ԾԱԽՍԵՐ   (բյուջ.տող2100+տող2200+տող2300+տող2400+տող2500+տող2600+ տող2700+տող2800+տող2900+
            տող3000+տող3100)                                 </t>
  </si>
  <si>
    <t>ՀՀ Լոռու մարզի համայնքների  բյուջեների ծախսերի վերաբերյալ
(ըստ ծախսերի տնտեսագիտական դասակարգման)  31 մարտիի  2024 թվականի դրությամբ</t>
  </si>
  <si>
    <t>ՀՀ Լոռու  մարզի համայնքների  բյուջեների ծախսերի վերաբերյալ
(ըստ ծախսերի գործառնական  դասակարգման)  31 մարտի  2024 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</si>
</sst>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7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0" fillId="0" borderId="1" applyNumberFormat="0" applyFill="0" applyAlignment="0" applyProtection="0"/>
    <xf numFmtId="0" fontId="21" fillId="2" borderId="2" applyNumberFormat="0" applyAlignment="0" applyProtection="0"/>
    <xf numFmtId="0" fontId="22" fillId="3" borderId="3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32" fillId="2" borderId="0" applyNumberFormat="0" applyBorder="0" applyAlignment="0" applyProtection="0"/>
    <xf numFmtId="0" fontId="33" fillId="6" borderId="8" applyNumberFormat="0" applyAlignment="0" applyProtection="0"/>
    <xf numFmtId="0" fontId="19" fillId="7" borderId="9" applyNumberFormat="0" applyFont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7" borderId="0" applyNumberFormat="0" applyBorder="0" applyAlignment="0" applyProtection="0"/>
    <xf numFmtId="0" fontId="35" fillId="16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7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36" fillId="0" borderId="0"/>
  </cellStyleXfs>
  <cellXfs count="192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4" fontId="3" fillId="22" borderId="14" xfId="0" applyNumberFormat="1" applyFont="1" applyFill="1" applyBorder="1" applyAlignment="1" applyProtection="1">
      <alignment horizontal="center" vertical="center" wrapText="1"/>
    </xf>
    <xf numFmtId="4" fontId="3" fillId="22" borderId="1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4" fontId="3" fillId="21" borderId="10" xfId="0" applyNumberFormat="1" applyFont="1" applyFill="1" applyBorder="1" applyAlignment="1" applyProtection="1">
      <alignment horizontal="center" vertical="center" wrapText="1"/>
    </xf>
    <xf numFmtId="0" fontId="3" fillId="18" borderId="10" xfId="0" applyFont="1" applyFill="1" applyBorder="1" applyAlignment="1" applyProtection="1">
      <alignment horizontal="center" vertical="center" wrapText="1"/>
    </xf>
    <xf numFmtId="0" fontId="3" fillId="25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Protection="1">
      <protection locked="0"/>
    </xf>
    <xf numFmtId="165" fontId="3" fillId="29" borderId="10" xfId="0" applyNumberFormat="1" applyFont="1" applyFill="1" applyBorder="1" applyAlignment="1">
      <alignment horizontal="left" vertical="center"/>
    </xf>
    <xf numFmtId="165" fontId="3" fillId="0" borderId="10" xfId="0" applyNumberFormat="1" applyFont="1" applyBorder="1" applyAlignment="1" applyProtection="1">
      <alignment vertical="center" wrapText="1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2" borderId="16" xfId="0" applyFont="1" applyFill="1" applyBorder="1" applyAlignment="1" applyProtection="1">
      <alignment vertical="center" wrapText="1"/>
    </xf>
    <xf numFmtId="0" fontId="3" fillId="22" borderId="14" xfId="0" applyFont="1" applyFill="1" applyBorder="1" applyAlignment="1" applyProtection="1">
      <alignment vertical="center" wrapText="1"/>
    </xf>
    <xf numFmtId="0" fontId="3" fillId="26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26" borderId="10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 wrapText="1"/>
    </xf>
    <xf numFmtId="0" fontId="11" fillId="18" borderId="10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165" fontId="3" fillId="0" borderId="10" xfId="54" applyNumberFormat="1" applyFont="1" applyFill="1" applyBorder="1" applyAlignment="1">
      <alignment horizontal="right" vertical="center"/>
    </xf>
    <xf numFmtId="165" fontId="3" fillId="0" borderId="10" xfId="54" applyNumberFormat="1" applyFont="1" applyFill="1" applyBorder="1" applyAlignment="1" applyProtection="1">
      <alignment horizontal="right" vertical="center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3" fillId="0" borderId="19" xfId="0" applyNumberFormat="1" applyFont="1" applyBorder="1" applyAlignment="1" applyProtection="1">
      <alignment horizontal="center" vertical="center" wrapText="1"/>
    </xf>
    <xf numFmtId="4" fontId="3" fillId="0" borderId="20" xfId="0" applyNumberFormat="1" applyFont="1" applyBorder="1" applyAlignment="1" applyProtection="1">
      <alignment horizontal="center" vertical="center" wrapText="1"/>
    </xf>
    <xf numFmtId="4" fontId="3" fillId="0" borderId="17" xfId="0" applyNumberFormat="1" applyFont="1" applyBorder="1" applyAlignment="1" applyProtection="1">
      <alignment horizontal="center" vertical="center" wrapText="1"/>
    </xf>
    <xf numFmtId="4" fontId="3" fillId="0" borderId="18" xfId="0" applyNumberFormat="1" applyFont="1" applyBorder="1" applyAlignment="1" applyProtection="1">
      <alignment horizontal="center" vertical="center" wrapText="1"/>
    </xf>
    <xf numFmtId="0" fontId="3" fillId="29" borderId="16" xfId="0" applyFont="1" applyFill="1" applyBorder="1" applyAlignment="1">
      <alignment horizontal="center" wrapText="1"/>
    </xf>
    <xf numFmtId="0" fontId="3" fillId="29" borderId="15" xfId="0" applyFont="1" applyFill="1" applyBorder="1" applyAlignment="1">
      <alignment horizontal="center" wrapText="1"/>
    </xf>
    <xf numFmtId="4" fontId="3" fillId="22" borderId="16" xfId="0" applyNumberFormat="1" applyFont="1" applyFill="1" applyBorder="1" applyAlignment="1" applyProtection="1">
      <alignment horizontal="center" vertical="center" wrapText="1"/>
    </xf>
    <xf numFmtId="4" fontId="3" fillId="22" borderId="14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0" fontId="3" fillId="22" borderId="10" xfId="0" applyNumberFormat="1" applyFont="1" applyFill="1" applyBorder="1" applyAlignment="1" applyProtection="1">
      <alignment horizontal="center" vertical="center" wrapText="1"/>
    </xf>
    <xf numFmtId="4" fontId="3" fillId="28" borderId="16" xfId="0" applyNumberFormat="1" applyFont="1" applyFill="1" applyBorder="1" applyAlignment="1" applyProtection="1">
      <alignment horizontal="center" vertical="center" wrapText="1"/>
    </xf>
    <xf numFmtId="4" fontId="3" fillId="28" borderId="14" xfId="0" applyNumberFormat="1" applyFont="1" applyFill="1" applyBorder="1" applyAlignment="1" applyProtection="1">
      <alignment horizontal="center" vertical="center" wrapText="1"/>
    </xf>
    <xf numFmtId="0" fontId="3" fillId="22" borderId="16" xfId="0" applyNumberFormat="1" applyFont="1" applyFill="1" applyBorder="1" applyAlignment="1" applyProtection="1">
      <alignment horizontal="center" vertical="center" wrapText="1"/>
    </xf>
    <xf numFmtId="0" fontId="3" fillId="22" borderId="15" xfId="0" applyNumberFormat="1" applyFont="1" applyFill="1" applyBorder="1" applyAlignment="1" applyProtection="1">
      <alignment horizontal="center" vertical="center" wrapText="1"/>
    </xf>
    <xf numFmtId="0" fontId="3" fillId="22" borderId="10" xfId="0" applyFont="1" applyFill="1" applyBorder="1" applyAlignment="1" applyProtection="1">
      <alignment horizontal="center" vertical="center" wrapText="1"/>
    </xf>
    <xf numFmtId="4" fontId="3" fillId="0" borderId="16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165" fontId="3" fillId="0" borderId="16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/>
      <protection locked="0"/>
    </xf>
    <xf numFmtId="0" fontId="3" fillId="25" borderId="10" xfId="0" applyFont="1" applyFill="1" applyBorder="1" applyAlignment="1" applyProtection="1">
      <alignment horizontal="center" vertical="center" wrapText="1"/>
    </xf>
    <xf numFmtId="0" fontId="3" fillId="22" borderId="19" xfId="0" applyNumberFormat="1" applyFont="1" applyFill="1" applyBorder="1" applyAlignment="1" applyProtection="1">
      <alignment horizontal="center" vertical="center" wrapText="1"/>
    </xf>
    <xf numFmtId="0" fontId="3" fillId="22" borderId="13" xfId="0" applyNumberFormat="1" applyFont="1" applyFill="1" applyBorder="1" applyAlignment="1" applyProtection="1">
      <alignment horizontal="center" vertical="center" wrapText="1"/>
    </xf>
    <xf numFmtId="0" fontId="3" fillId="22" borderId="20" xfId="0" applyNumberFormat="1" applyFont="1" applyFill="1" applyBorder="1" applyAlignment="1" applyProtection="1">
      <alignment horizontal="center" vertical="center" wrapText="1"/>
    </xf>
    <xf numFmtId="0" fontId="3" fillId="22" borderId="21" xfId="0" applyNumberFormat="1" applyFont="1" applyFill="1" applyBorder="1" applyAlignment="1" applyProtection="1">
      <alignment horizontal="center" vertical="center" wrapText="1"/>
    </xf>
    <xf numFmtId="0" fontId="3" fillId="22" borderId="0" xfId="0" applyNumberFormat="1" applyFont="1" applyFill="1" applyBorder="1" applyAlignment="1" applyProtection="1">
      <alignment horizontal="center" vertical="center" wrapText="1"/>
    </xf>
    <xf numFmtId="0" fontId="3" fillId="22" borderId="22" xfId="0" applyNumberFormat="1" applyFont="1" applyFill="1" applyBorder="1" applyAlignment="1" applyProtection="1">
      <alignment horizontal="center" vertical="center" wrapText="1"/>
    </xf>
    <xf numFmtId="4" fontId="3" fillId="20" borderId="16" xfId="0" applyNumberFormat="1" applyFont="1" applyFill="1" applyBorder="1" applyAlignment="1" applyProtection="1">
      <alignment horizontal="center" vertical="center" wrapText="1"/>
    </xf>
    <xf numFmtId="4" fontId="3" fillId="20" borderId="14" xfId="0" applyNumberFormat="1" applyFont="1" applyFill="1" applyBorder="1" applyAlignment="1" applyProtection="1">
      <alignment horizontal="center" vertical="center" wrapText="1"/>
    </xf>
    <xf numFmtId="4" fontId="3" fillId="20" borderId="15" xfId="0" applyNumberFormat="1" applyFont="1" applyFill="1" applyBorder="1" applyAlignment="1" applyProtection="1">
      <alignment horizontal="center" vertical="center" wrapText="1"/>
    </xf>
    <xf numFmtId="0" fontId="3" fillId="20" borderId="16" xfId="0" applyFont="1" applyFill="1" applyBorder="1" applyAlignment="1" applyProtection="1">
      <alignment horizontal="center" vertical="center" wrapText="1"/>
    </xf>
    <xf numFmtId="0" fontId="3" fillId="20" borderId="1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20" borderId="10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7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26" borderId="16" xfId="0" applyNumberFormat="1" applyFont="1" applyFill="1" applyBorder="1" applyAlignment="1" applyProtection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 wrapText="1"/>
    </xf>
    <xf numFmtId="0" fontId="3" fillId="26" borderId="15" xfId="0" applyNumberFormat="1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 applyProtection="1">
      <alignment horizontal="center" vertical="center" wrapText="1"/>
    </xf>
    <xf numFmtId="0" fontId="3" fillId="26" borderId="19" xfId="0" applyNumberFormat="1" applyFont="1" applyFill="1" applyBorder="1" applyAlignment="1" applyProtection="1">
      <alignment horizontal="center" vertical="center" wrapText="1"/>
    </xf>
    <xf numFmtId="0" fontId="3" fillId="26" borderId="13" xfId="0" applyNumberFormat="1" applyFont="1" applyFill="1" applyBorder="1" applyAlignment="1" applyProtection="1">
      <alignment horizontal="center" vertical="center" wrapText="1"/>
    </xf>
    <xf numFmtId="0" fontId="3" fillId="26" borderId="20" xfId="0" applyNumberFormat="1" applyFont="1" applyFill="1" applyBorder="1" applyAlignment="1" applyProtection="1">
      <alignment horizontal="center" vertical="center" wrapText="1"/>
    </xf>
    <xf numFmtId="0" fontId="3" fillId="26" borderId="21" xfId="0" applyNumberFormat="1" applyFont="1" applyFill="1" applyBorder="1" applyAlignment="1" applyProtection="1">
      <alignment horizontal="center" vertical="center" wrapText="1"/>
    </xf>
    <xf numFmtId="0" fontId="3" fillId="26" borderId="0" xfId="0" applyNumberFormat="1" applyFont="1" applyFill="1" applyBorder="1" applyAlignment="1" applyProtection="1">
      <alignment horizontal="center" vertical="center" wrapText="1"/>
    </xf>
    <xf numFmtId="0" fontId="3" fillId="26" borderId="22" xfId="0" applyNumberFormat="1" applyFont="1" applyFill="1" applyBorder="1" applyAlignment="1" applyProtection="1">
      <alignment horizontal="center" vertical="center" wrapText="1"/>
    </xf>
    <xf numFmtId="0" fontId="3" fillId="26" borderId="17" xfId="0" applyNumberFormat="1" applyFont="1" applyFill="1" applyBorder="1" applyAlignment="1" applyProtection="1">
      <alignment horizontal="center" vertical="center" wrapText="1"/>
    </xf>
    <xf numFmtId="0" fontId="3" fillId="26" borderId="12" xfId="0" applyNumberFormat="1" applyFont="1" applyFill="1" applyBorder="1" applyAlignment="1" applyProtection="1">
      <alignment horizontal="center" vertical="center" wrapText="1"/>
    </xf>
    <xf numFmtId="0" fontId="3" fillId="26" borderId="18" xfId="0" applyNumberFormat="1" applyFont="1" applyFill="1" applyBorder="1" applyAlignment="1" applyProtection="1">
      <alignment horizontal="center" vertical="center" wrapText="1"/>
    </xf>
    <xf numFmtId="0" fontId="3" fillId="22" borderId="14" xfId="0" applyFont="1" applyFill="1" applyBorder="1" applyAlignment="1" applyProtection="1">
      <alignment horizontal="center" vertical="center" wrapText="1"/>
    </xf>
    <xf numFmtId="0" fontId="3" fillId="22" borderId="15" xfId="0" applyFont="1" applyFill="1" applyBorder="1" applyAlignment="1" applyProtection="1">
      <alignment horizontal="center" vertical="center" wrapText="1"/>
    </xf>
    <xf numFmtId="0" fontId="3" fillId="26" borderId="10" xfId="0" applyNumberFormat="1" applyFont="1" applyFill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02" t="s">
        <v>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03" t="s">
        <v>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04" t="s">
        <v>6</v>
      </c>
      <c r="AK3" s="10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0" t="s">
        <v>4</v>
      </c>
      <c r="C4" s="105" t="s">
        <v>0</v>
      </c>
      <c r="D4" s="111" t="s">
        <v>20</v>
      </c>
      <c r="E4" s="112"/>
      <c r="F4" s="112"/>
      <c r="G4" s="112"/>
      <c r="H4" s="112"/>
      <c r="I4" s="113"/>
      <c r="J4" s="120" t="s">
        <v>34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2"/>
    </row>
    <row r="5" spans="2:117" ht="16.5" customHeight="1">
      <c r="B5" s="110"/>
      <c r="C5" s="105"/>
      <c r="D5" s="114"/>
      <c r="E5" s="115"/>
      <c r="F5" s="115"/>
      <c r="G5" s="115"/>
      <c r="H5" s="115"/>
      <c r="I5" s="116"/>
      <c r="J5" s="77" t="s">
        <v>35</v>
      </c>
      <c r="K5" s="78"/>
      <c r="L5" s="78"/>
      <c r="M5" s="79"/>
      <c r="N5" s="106" t="s">
        <v>24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/>
      <c r="AD5" s="77" t="s">
        <v>37</v>
      </c>
      <c r="AE5" s="78"/>
      <c r="AF5" s="78"/>
      <c r="AG5" s="79"/>
      <c r="AH5" s="77" t="s">
        <v>38</v>
      </c>
      <c r="AI5" s="78"/>
      <c r="AJ5" s="78"/>
      <c r="AK5" s="79"/>
      <c r="AL5" s="77" t="s">
        <v>39</v>
      </c>
      <c r="AM5" s="78"/>
      <c r="AN5" s="78"/>
      <c r="AO5" s="79"/>
      <c r="AP5" s="126" t="s">
        <v>33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8"/>
      <c r="BR5" s="77" t="s">
        <v>42</v>
      </c>
      <c r="BS5" s="78"/>
      <c r="BT5" s="78"/>
      <c r="BU5" s="79"/>
      <c r="BV5" s="77" t="s">
        <v>43</v>
      </c>
      <c r="BW5" s="78"/>
      <c r="BX5" s="78"/>
      <c r="BY5" s="79"/>
      <c r="BZ5" s="89" t="s">
        <v>30</v>
      </c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3" t="s">
        <v>47</v>
      </c>
      <c r="CQ5" s="83"/>
      <c r="CR5" s="83"/>
      <c r="CS5" s="83"/>
      <c r="CT5" s="90" t="s">
        <v>9</v>
      </c>
      <c r="CU5" s="91"/>
      <c r="CV5" s="91"/>
      <c r="CW5" s="92"/>
      <c r="CX5" s="94" t="s">
        <v>18</v>
      </c>
      <c r="CY5" s="95"/>
      <c r="CZ5" s="95"/>
      <c r="DA5" s="96"/>
      <c r="DB5" s="94" t="s">
        <v>7</v>
      </c>
      <c r="DC5" s="95"/>
      <c r="DD5" s="95"/>
      <c r="DE5" s="96"/>
      <c r="DF5" s="94" t="s">
        <v>8</v>
      </c>
      <c r="DG5" s="95"/>
      <c r="DH5" s="95"/>
      <c r="DI5" s="95"/>
      <c r="DJ5" s="95"/>
      <c r="DK5" s="96"/>
      <c r="DL5" s="88" t="s">
        <v>32</v>
      </c>
      <c r="DM5" s="88"/>
    </row>
    <row r="6" spans="2:117" ht="105.75" customHeight="1">
      <c r="B6" s="110"/>
      <c r="C6" s="105"/>
      <c r="D6" s="117"/>
      <c r="E6" s="118"/>
      <c r="F6" s="118"/>
      <c r="G6" s="118"/>
      <c r="H6" s="118"/>
      <c r="I6" s="119"/>
      <c r="J6" s="80"/>
      <c r="K6" s="81"/>
      <c r="L6" s="81"/>
      <c r="M6" s="82"/>
      <c r="N6" s="93" t="s">
        <v>23</v>
      </c>
      <c r="O6" s="85"/>
      <c r="P6" s="85"/>
      <c r="Q6" s="86"/>
      <c r="R6" s="83" t="s">
        <v>22</v>
      </c>
      <c r="S6" s="83"/>
      <c r="T6" s="83"/>
      <c r="U6" s="83"/>
      <c r="V6" s="83" t="s">
        <v>36</v>
      </c>
      <c r="W6" s="83"/>
      <c r="X6" s="83"/>
      <c r="Y6" s="83"/>
      <c r="Z6" s="83" t="s">
        <v>21</v>
      </c>
      <c r="AA6" s="83"/>
      <c r="AB6" s="83"/>
      <c r="AC6" s="83"/>
      <c r="AD6" s="80"/>
      <c r="AE6" s="81"/>
      <c r="AF6" s="81"/>
      <c r="AG6" s="82"/>
      <c r="AH6" s="80"/>
      <c r="AI6" s="81"/>
      <c r="AJ6" s="81"/>
      <c r="AK6" s="82"/>
      <c r="AL6" s="80"/>
      <c r="AM6" s="81"/>
      <c r="AN6" s="81"/>
      <c r="AO6" s="82"/>
      <c r="AP6" s="123" t="s">
        <v>25</v>
      </c>
      <c r="AQ6" s="124"/>
      <c r="AR6" s="124"/>
      <c r="AS6" s="125"/>
      <c r="AT6" s="123" t="s">
        <v>26</v>
      </c>
      <c r="AU6" s="124"/>
      <c r="AV6" s="124"/>
      <c r="AW6" s="125"/>
      <c r="AX6" s="132" t="s">
        <v>27</v>
      </c>
      <c r="AY6" s="133"/>
      <c r="AZ6" s="133"/>
      <c r="BA6" s="134"/>
      <c r="BB6" s="132" t="s">
        <v>28</v>
      </c>
      <c r="BC6" s="133"/>
      <c r="BD6" s="133"/>
      <c r="BE6" s="134"/>
      <c r="BF6" s="87" t="s">
        <v>29</v>
      </c>
      <c r="BG6" s="87"/>
      <c r="BH6" s="87"/>
      <c r="BI6" s="87"/>
      <c r="BJ6" s="87" t="s">
        <v>40</v>
      </c>
      <c r="BK6" s="87"/>
      <c r="BL6" s="87"/>
      <c r="BM6" s="87"/>
      <c r="BN6" s="87" t="s">
        <v>41</v>
      </c>
      <c r="BO6" s="87"/>
      <c r="BP6" s="87"/>
      <c r="BQ6" s="87"/>
      <c r="BR6" s="80"/>
      <c r="BS6" s="81"/>
      <c r="BT6" s="81"/>
      <c r="BU6" s="82"/>
      <c r="BV6" s="80"/>
      <c r="BW6" s="81"/>
      <c r="BX6" s="81"/>
      <c r="BY6" s="82"/>
      <c r="BZ6" s="129" t="s">
        <v>44</v>
      </c>
      <c r="CA6" s="130"/>
      <c r="CB6" s="130"/>
      <c r="CC6" s="131"/>
      <c r="CD6" s="84" t="s">
        <v>45</v>
      </c>
      <c r="CE6" s="85"/>
      <c r="CF6" s="85"/>
      <c r="CG6" s="86"/>
      <c r="CH6" s="93" t="s">
        <v>46</v>
      </c>
      <c r="CI6" s="85"/>
      <c r="CJ6" s="85"/>
      <c r="CK6" s="86"/>
      <c r="CL6" s="93" t="s">
        <v>48</v>
      </c>
      <c r="CM6" s="85"/>
      <c r="CN6" s="85"/>
      <c r="CO6" s="86"/>
      <c r="CP6" s="83"/>
      <c r="CQ6" s="83"/>
      <c r="CR6" s="83"/>
      <c r="CS6" s="83"/>
      <c r="CT6" s="93"/>
      <c r="CU6" s="85"/>
      <c r="CV6" s="85"/>
      <c r="CW6" s="86"/>
      <c r="CX6" s="97"/>
      <c r="CY6" s="98"/>
      <c r="CZ6" s="98"/>
      <c r="DA6" s="99"/>
      <c r="DB6" s="97"/>
      <c r="DC6" s="98"/>
      <c r="DD6" s="98"/>
      <c r="DE6" s="99"/>
      <c r="DF6" s="97"/>
      <c r="DG6" s="98"/>
      <c r="DH6" s="98"/>
      <c r="DI6" s="98"/>
      <c r="DJ6" s="98"/>
      <c r="DK6" s="99"/>
      <c r="DL6" s="88"/>
      <c r="DM6" s="88"/>
    </row>
    <row r="7" spans="2:117" ht="25.5" customHeight="1">
      <c r="B7" s="110"/>
      <c r="C7" s="105"/>
      <c r="D7" s="76" t="s">
        <v>15</v>
      </c>
      <c r="E7" s="76"/>
      <c r="F7" s="76" t="s">
        <v>14</v>
      </c>
      <c r="G7" s="76"/>
      <c r="H7" s="76" t="s">
        <v>5</v>
      </c>
      <c r="I7" s="76"/>
      <c r="J7" s="76" t="s">
        <v>12</v>
      </c>
      <c r="K7" s="76"/>
      <c r="L7" s="76" t="s">
        <v>13</v>
      </c>
      <c r="M7" s="76"/>
      <c r="N7" s="76" t="s">
        <v>12</v>
      </c>
      <c r="O7" s="76"/>
      <c r="P7" s="76" t="s">
        <v>13</v>
      </c>
      <c r="Q7" s="76"/>
      <c r="R7" s="76" t="s">
        <v>12</v>
      </c>
      <c r="S7" s="76"/>
      <c r="T7" s="76" t="s">
        <v>13</v>
      </c>
      <c r="U7" s="76"/>
      <c r="V7" s="76" t="s">
        <v>12</v>
      </c>
      <c r="W7" s="76"/>
      <c r="X7" s="76" t="s">
        <v>13</v>
      </c>
      <c r="Y7" s="76"/>
      <c r="Z7" s="76" t="s">
        <v>12</v>
      </c>
      <c r="AA7" s="76"/>
      <c r="AB7" s="76" t="s">
        <v>13</v>
      </c>
      <c r="AC7" s="76"/>
      <c r="AD7" s="76" t="s">
        <v>12</v>
      </c>
      <c r="AE7" s="76"/>
      <c r="AF7" s="76" t="s">
        <v>13</v>
      </c>
      <c r="AG7" s="76"/>
      <c r="AH7" s="76" t="s">
        <v>12</v>
      </c>
      <c r="AI7" s="76"/>
      <c r="AJ7" s="76" t="s">
        <v>13</v>
      </c>
      <c r="AK7" s="76"/>
      <c r="AL7" s="76" t="s">
        <v>12</v>
      </c>
      <c r="AM7" s="76"/>
      <c r="AN7" s="76" t="s">
        <v>13</v>
      </c>
      <c r="AO7" s="76"/>
      <c r="AP7" s="76" t="s">
        <v>12</v>
      </c>
      <c r="AQ7" s="76"/>
      <c r="AR7" s="76" t="s">
        <v>13</v>
      </c>
      <c r="AS7" s="76"/>
      <c r="AT7" s="76" t="s">
        <v>12</v>
      </c>
      <c r="AU7" s="76"/>
      <c r="AV7" s="76" t="s">
        <v>13</v>
      </c>
      <c r="AW7" s="76"/>
      <c r="AX7" s="76" t="s">
        <v>12</v>
      </c>
      <c r="AY7" s="76"/>
      <c r="AZ7" s="76" t="s">
        <v>13</v>
      </c>
      <c r="BA7" s="76"/>
      <c r="BB7" s="76" t="s">
        <v>12</v>
      </c>
      <c r="BC7" s="76"/>
      <c r="BD7" s="76" t="s">
        <v>13</v>
      </c>
      <c r="BE7" s="76"/>
      <c r="BF7" s="76" t="s">
        <v>12</v>
      </c>
      <c r="BG7" s="76"/>
      <c r="BH7" s="76" t="s">
        <v>13</v>
      </c>
      <c r="BI7" s="76"/>
      <c r="BJ7" s="76" t="s">
        <v>12</v>
      </c>
      <c r="BK7" s="76"/>
      <c r="BL7" s="76" t="s">
        <v>13</v>
      </c>
      <c r="BM7" s="76"/>
      <c r="BN7" s="76" t="s">
        <v>12</v>
      </c>
      <c r="BO7" s="76"/>
      <c r="BP7" s="76" t="s">
        <v>13</v>
      </c>
      <c r="BQ7" s="76"/>
      <c r="BR7" s="76" t="s">
        <v>12</v>
      </c>
      <c r="BS7" s="76"/>
      <c r="BT7" s="76" t="s">
        <v>13</v>
      </c>
      <c r="BU7" s="76"/>
      <c r="BV7" s="76" t="s">
        <v>12</v>
      </c>
      <c r="BW7" s="76"/>
      <c r="BX7" s="76" t="s">
        <v>13</v>
      </c>
      <c r="BY7" s="76"/>
      <c r="BZ7" s="76" t="s">
        <v>12</v>
      </c>
      <c r="CA7" s="76"/>
      <c r="CB7" s="76" t="s">
        <v>13</v>
      </c>
      <c r="CC7" s="76"/>
      <c r="CD7" s="76" t="s">
        <v>12</v>
      </c>
      <c r="CE7" s="76"/>
      <c r="CF7" s="76" t="s">
        <v>13</v>
      </c>
      <c r="CG7" s="76"/>
      <c r="CH7" s="76" t="s">
        <v>12</v>
      </c>
      <c r="CI7" s="76"/>
      <c r="CJ7" s="76" t="s">
        <v>13</v>
      </c>
      <c r="CK7" s="76"/>
      <c r="CL7" s="76" t="s">
        <v>12</v>
      </c>
      <c r="CM7" s="76"/>
      <c r="CN7" s="76" t="s">
        <v>13</v>
      </c>
      <c r="CO7" s="76"/>
      <c r="CP7" s="76" t="s">
        <v>12</v>
      </c>
      <c r="CQ7" s="76"/>
      <c r="CR7" s="76" t="s">
        <v>13</v>
      </c>
      <c r="CS7" s="76"/>
      <c r="CT7" s="76" t="s">
        <v>12</v>
      </c>
      <c r="CU7" s="76"/>
      <c r="CV7" s="76" t="s">
        <v>13</v>
      </c>
      <c r="CW7" s="76"/>
      <c r="CX7" s="76" t="s">
        <v>12</v>
      </c>
      <c r="CY7" s="76"/>
      <c r="CZ7" s="76" t="s">
        <v>13</v>
      </c>
      <c r="DA7" s="76"/>
      <c r="DB7" s="76" t="s">
        <v>12</v>
      </c>
      <c r="DC7" s="76"/>
      <c r="DD7" s="76" t="s">
        <v>13</v>
      </c>
      <c r="DE7" s="76"/>
      <c r="DF7" s="100" t="s">
        <v>31</v>
      </c>
      <c r="DG7" s="101"/>
      <c r="DH7" s="76" t="s">
        <v>12</v>
      </c>
      <c r="DI7" s="76"/>
      <c r="DJ7" s="76" t="s">
        <v>13</v>
      </c>
      <c r="DK7" s="76"/>
      <c r="DL7" s="76" t="s">
        <v>13</v>
      </c>
      <c r="DM7" s="76"/>
    </row>
    <row r="8" spans="2:117" ht="48" customHeight="1">
      <c r="B8" s="110"/>
      <c r="C8" s="10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09" t="s">
        <v>1</v>
      </c>
      <c r="C21" s="109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5"/>
  <sheetViews>
    <sheetView zoomScale="96" zoomScaleNormal="96" workbookViewId="0">
      <selection activeCell="E8" sqref="E8:F8"/>
    </sheetView>
  </sheetViews>
  <sheetFormatPr defaultRowHeight="12.7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69" width="10.75" style="40" customWidth="1"/>
    <col min="70" max="70" width="11.125" style="40" customWidth="1"/>
    <col min="71" max="16384" width="9" style="40"/>
  </cols>
  <sheetData>
    <row r="1" spans="1:73">
      <c r="A1" s="166" t="s">
        <v>95</v>
      </c>
      <c r="B1" s="166"/>
      <c r="C1" s="166"/>
      <c r="D1" s="166"/>
      <c r="E1" s="166"/>
      <c r="F1" s="166"/>
      <c r="G1" s="166"/>
      <c r="H1" s="166"/>
    </row>
    <row r="2" spans="1:73" ht="13.5" customHeight="1">
      <c r="A2" s="169" t="s">
        <v>145</v>
      </c>
      <c r="B2" s="169"/>
      <c r="C2" s="169"/>
      <c r="D2" s="169"/>
      <c r="E2" s="169"/>
      <c r="F2" s="169"/>
      <c r="G2" s="169"/>
      <c r="H2" s="16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  <c r="AJ2" s="42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</row>
    <row r="3" spans="1:73" ht="36.75" customHeight="1">
      <c r="A3" s="170"/>
      <c r="B3" s="170"/>
      <c r="C3" s="170"/>
      <c r="D3" s="170"/>
      <c r="E3" s="170"/>
      <c r="F3" s="170"/>
      <c r="G3" s="170"/>
      <c r="H3" s="170"/>
      <c r="I3" s="172" t="s">
        <v>91</v>
      </c>
      <c r="J3" s="172"/>
      <c r="K3" s="44"/>
      <c r="L3" s="44"/>
      <c r="M3" s="44"/>
      <c r="N3" s="44"/>
      <c r="O3" s="45"/>
      <c r="P3" s="4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</row>
    <row r="4" spans="1:73" s="50" customFormat="1" ht="15" customHeight="1">
      <c r="A4" s="154" t="s">
        <v>57</v>
      </c>
      <c r="B4" s="83" t="s">
        <v>56</v>
      </c>
      <c r="C4" s="155" t="s">
        <v>116</v>
      </c>
      <c r="D4" s="156"/>
      <c r="E4" s="156"/>
      <c r="F4" s="156"/>
      <c r="G4" s="156"/>
      <c r="H4" s="157"/>
      <c r="I4" s="161" t="s">
        <v>63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3"/>
      <c r="BC4" s="141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48"/>
      <c r="BP4" s="49"/>
    </row>
    <row r="5" spans="1:73" s="50" customFormat="1" ht="60" customHeight="1">
      <c r="A5" s="154"/>
      <c r="B5" s="83"/>
      <c r="C5" s="158"/>
      <c r="D5" s="159"/>
      <c r="E5" s="159"/>
      <c r="F5" s="159"/>
      <c r="G5" s="159"/>
      <c r="H5" s="160"/>
      <c r="I5" s="161" t="s">
        <v>64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3"/>
      <c r="BC5" s="145" t="s">
        <v>65</v>
      </c>
      <c r="BD5" s="146"/>
      <c r="BE5" s="146"/>
      <c r="BF5" s="146"/>
      <c r="BG5" s="146"/>
      <c r="BH5" s="146"/>
      <c r="BI5" s="143" t="s">
        <v>66</v>
      </c>
      <c r="BJ5" s="143"/>
      <c r="BK5" s="143"/>
      <c r="BL5" s="143"/>
      <c r="BM5" s="143"/>
      <c r="BN5" s="143"/>
      <c r="BO5" s="139" t="s">
        <v>108</v>
      </c>
      <c r="BP5" s="140"/>
    </row>
    <row r="6" spans="1:73" s="50" customFormat="1" ht="0.75" hidden="1" customHeight="1">
      <c r="A6" s="154"/>
      <c r="B6" s="83"/>
      <c r="C6" s="158"/>
      <c r="D6" s="159"/>
      <c r="E6" s="159"/>
      <c r="F6" s="159"/>
      <c r="G6" s="159"/>
      <c r="H6" s="16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68"/>
      <c r="BC6" s="150"/>
      <c r="BD6" s="151"/>
      <c r="BE6" s="151"/>
      <c r="BF6" s="151"/>
      <c r="BG6" s="143" t="s">
        <v>109</v>
      </c>
      <c r="BH6" s="143"/>
      <c r="BI6" s="143" t="s">
        <v>117</v>
      </c>
      <c r="BJ6" s="143"/>
      <c r="BK6" s="143" t="s">
        <v>68</v>
      </c>
      <c r="BL6" s="143"/>
      <c r="BM6" s="143"/>
      <c r="BN6" s="143"/>
      <c r="BO6" s="51"/>
      <c r="BP6" s="51"/>
    </row>
    <row r="7" spans="1:73" s="50" customFormat="1" ht="15" customHeight="1">
      <c r="A7" s="154"/>
      <c r="B7" s="83"/>
      <c r="C7" s="158"/>
      <c r="D7" s="159"/>
      <c r="E7" s="159"/>
      <c r="F7" s="159"/>
      <c r="G7" s="159"/>
      <c r="H7" s="160"/>
      <c r="I7" s="143" t="s">
        <v>55</v>
      </c>
      <c r="J7" s="143"/>
      <c r="K7" s="143"/>
      <c r="L7" s="143"/>
      <c r="M7" s="90" t="s">
        <v>118</v>
      </c>
      <c r="N7" s="92"/>
      <c r="O7" s="106" t="s">
        <v>49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90" t="s">
        <v>110</v>
      </c>
      <c r="AF7" s="92"/>
      <c r="AG7" s="90" t="s">
        <v>111</v>
      </c>
      <c r="AH7" s="92"/>
      <c r="AI7" s="123" t="s">
        <v>54</v>
      </c>
      <c r="AJ7" s="125"/>
      <c r="AK7" s="83" t="s">
        <v>119</v>
      </c>
      <c r="AL7" s="83"/>
      <c r="AM7" s="123" t="s">
        <v>54</v>
      </c>
      <c r="AN7" s="125"/>
      <c r="AO7" s="83" t="s">
        <v>120</v>
      </c>
      <c r="AP7" s="83"/>
      <c r="AQ7" s="123" t="s">
        <v>112</v>
      </c>
      <c r="AR7" s="124"/>
      <c r="AS7" s="124"/>
      <c r="AT7" s="124"/>
      <c r="AU7" s="124"/>
      <c r="AV7" s="125"/>
      <c r="AW7" s="123" t="s">
        <v>67</v>
      </c>
      <c r="AX7" s="124"/>
      <c r="AY7" s="124"/>
      <c r="AZ7" s="124"/>
      <c r="BA7" s="124"/>
      <c r="BB7" s="125"/>
      <c r="BC7" s="135" t="s">
        <v>121</v>
      </c>
      <c r="BD7" s="136"/>
      <c r="BE7" s="135" t="s">
        <v>122</v>
      </c>
      <c r="BF7" s="136"/>
      <c r="BG7" s="143"/>
      <c r="BH7" s="143"/>
      <c r="BI7" s="143"/>
      <c r="BJ7" s="143"/>
      <c r="BK7" s="143"/>
      <c r="BL7" s="143"/>
      <c r="BM7" s="143"/>
      <c r="BN7" s="143"/>
      <c r="BO7" s="135" t="s">
        <v>123</v>
      </c>
      <c r="BP7" s="136"/>
    </row>
    <row r="8" spans="1:73" s="50" customFormat="1" ht="102" customHeight="1">
      <c r="A8" s="154"/>
      <c r="B8" s="83"/>
      <c r="C8" s="144" t="s">
        <v>62</v>
      </c>
      <c r="D8" s="144"/>
      <c r="E8" s="171" t="s">
        <v>60</v>
      </c>
      <c r="F8" s="171"/>
      <c r="G8" s="167" t="s">
        <v>61</v>
      </c>
      <c r="H8" s="167"/>
      <c r="I8" s="83" t="s">
        <v>124</v>
      </c>
      <c r="J8" s="83"/>
      <c r="K8" s="83" t="s">
        <v>125</v>
      </c>
      <c r="L8" s="83"/>
      <c r="M8" s="93"/>
      <c r="N8" s="86"/>
      <c r="O8" s="123" t="s">
        <v>50</v>
      </c>
      <c r="P8" s="125"/>
      <c r="Q8" s="123" t="s">
        <v>113</v>
      </c>
      <c r="R8" s="125"/>
      <c r="S8" s="123" t="s">
        <v>51</v>
      </c>
      <c r="T8" s="125"/>
      <c r="U8" s="123" t="s">
        <v>52</v>
      </c>
      <c r="V8" s="125"/>
      <c r="W8" s="123" t="s">
        <v>53</v>
      </c>
      <c r="X8" s="125"/>
      <c r="Y8" s="164" t="s">
        <v>126</v>
      </c>
      <c r="Z8" s="165"/>
      <c r="AA8" s="123" t="s">
        <v>127</v>
      </c>
      <c r="AB8" s="125"/>
      <c r="AC8" s="123" t="s">
        <v>128</v>
      </c>
      <c r="AD8" s="125"/>
      <c r="AE8" s="93"/>
      <c r="AF8" s="86"/>
      <c r="AG8" s="93"/>
      <c r="AH8" s="86"/>
      <c r="AI8" s="123" t="s">
        <v>129</v>
      </c>
      <c r="AJ8" s="125"/>
      <c r="AK8" s="83"/>
      <c r="AL8" s="83"/>
      <c r="AM8" s="123" t="s">
        <v>114</v>
      </c>
      <c r="AN8" s="125"/>
      <c r="AO8" s="83"/>
      <c r="AP8" s="83"/>
      <c r="AQ8" s="144" t="s">
        <v>62</v>
      </c>
      <c r="AR8" s="144"/>
      <c r="AS8" s="144" t="s">
        <v>60</v>
      </c>
      <c r="AT8" s="144"/>
      <c r="AU8" s="144" t="s">
        <v>61</v>
      </c>
      <c r="AV8" s="144"/>
      <c r="AW8" s="144" t="s">
        <v>70</v>
      </c>
      <c r="AX8" s="144"/>
      <c r="AY8" s="147" t="s">
        <v>71</v>
      </c>
      <c r="AZ8" s="148"/>
      <c r="BA8" s="149" t="s">
        <v>72</v>
      </c>
      <c r="BB8" s="149"/>
      <c r="BC8" s="137"/>
      <c r="BD8" s="138"/>
      <c r="BE8" s="137"/>
      <c r="BF8" s="138"/>
      <c r="BG8" s="143"/>
      <c r="BH8" s="143"/>
      <c r="BI8" s="143"/>
      <c r="BJ8" s="143"/>
      <c r="BK8" s="143" t="s">
        <v>130</v>
      </c>
      <c r="BL8" s="143"/>
      <c r="BM8" s="143" t="s">
        <v>69</v>
      </c>
      <c r="BN8" s="143"/>
      <c r="BO8" s="137"/>
      <c r="BP8" s="138"/>
    </row>
    <row r="9" spans="1:73" s="50" customFormat="1" ht="30" customHeight="1">
      <c r="A9" s="154"/>
      <c r="B9" s="83"/>
      <c r="C9" s="52" t="s">
        <v>58</v>
      </c>
      <c r="D9" s="53" t="s">
        <v>59</v>
      </c>
      <c r="E9" s="52" t="s">
        <v>58</v>
      </c>
      <c r="F9" s="53" t="s">
        <v>59</v>
      </c>
      <c r="G9" s="52" t="s">
        <v>58</v>
      </c>
      <c r="H9" s="53" t="s">
        <v>59</v>
      </c>
      <c r="I9" s="52" t="s">
        <v>58</v>
      </c>
      <c r="J9" s="53" t="s">
        <v>59</v>
      </c>
      <c r="K9" s="52" t="s">
        <v>58</v>
      </c>
      <c r="L9" s="53" t="s">
        <v>59</v>
      </c>
      <c r="M9" s="52" t="s">
        <v>58</v>
      </c>
      <c r="N9" s="53" t="s">
        <v>59</v>
      </c>
      <c r="O9" s="52" t="s">
        <v>58</v>
      </c>
      <c r="P9" s="53" t="s">
        <v>59</v>
      </c>
      <c r="Q9" s="52" t="s">
        <v>58</v>
      </c>
      <c r="R9" s="53" t="s">
        <v>59</v>
      </c>
      <c r="S9" s="52" t="s">
        <v>58</v>
      </c>
      <c r="T9" s="53" t="s">
        <v>59</v>
      </c>
      <c r="U9" s="52" t="s">
        <v>58</v>
      </c>
      <c r="V9" s="53" t="s">
        <v>59</v>
      </c>
      <c r="W9" s="52" t="s">
        <v>58</v>
      </c>
      <c r="X9" s="53" t="s">
        <v>59</v>
      </c>
      <c r="Y9" s="52" t="s">
        <v>58</v>
      </c>
      <c r="Z9" s="53" t="s">
        <v>59</v>
      </c>
      <c r="AA9" s="52" t="s">
        <v>58</v>
      </c>
      <c r="AB9" s="53" t="s">
        <v>59</v>
      </c>
      <c r="AC9" s="52" t="s">
        <v>58</v>
      </c>
      <c r="AD9" s="53" t="s">
        <v>59</v>
      </c>
      <c r="AE9" s="52" t="s">
        <v>58</v>
      </c>
      <c r="AF9" s="53" t="s">
        <v>59</v>
      </c>
      <c r="AG9" s="52" t="s">
        <v>58</v>
      </c>
      <c r="AH9" s="53" t="s">
        <v>59</v>
      </c>
      <c r="AI9" s="52" t="s">
        <v>58</v>
      </c>
      <c r="AJ9" s="53" t="s">
        <v>59</v>
      </c>
      <c r="AK9" s="52" t="s">
        <v>58</v>
      </c>
      <c r="AL9" s="53" t="s">
        <v>59</v>
      </c>
      <c r="AM9" s="52" t="s">
        <v>58</v>
      </c>
      <c r="AN9" s="53" t="s">
        <v>59</v>
      </c>
      <c r="AO9" s="52" t="s">
        <v>58</v>
      </c>
      <c r="AP9" s="53" t="s">
        <v>59</v>
      </c>
      <c r="AQ9" s="52" t="s">
        <v>58</v>
      </c>
      <c r="AR9" s="53" t="s">
        <v>59</v>
      </c>
      <c r="AS9" s="52" t="s">
        <v>58</v>
      </c>
      <c r="AT9" s="53" t="s">
        <v>59</v>
      </c>
      <c r="AU9" s="52" t="s">
        <v>58</v>
      </c>
      <c r="AV9" s="53" t="s">
        <v>59</v>
      </c>
      <c r="AW9" s="52" t="s">
        <v>58</v>
      </c>
      <c r="AX9" s="53" t="s">
        <v>59</v>
      </c>
      <c r="AY9" s="52" t="s">
        <v>58</v>
      </c>
      <c r="AZ9" s="53" t="s">
        <v>59</v>
      </c>
      <c r="BA9" s="52" t="s">
        <v>58</v>
      </c>
      <c r="BB9" s="53" t="s">
        <v>59</v>
      </c>
      <c r="BC9" s="52" t="s">
        <v>58</v>
      </c>
      <c r="BD9" s="53" t="s">
        <v>59</v>
      </c>
      <c r="BE9" s="52" t="s">
        <v>58</v>
      </c>
      <c r="BF9" s="53" t="s">
        <v>59</v>
      </c>
      <c r="BG9" s="52" t="s">
        <v>58</v>
      </c>
      <c r="BH9" s="53" t="s">
        <v>59</v>
      </c>
      <c r="BI9" s="52" t="s">
        <v>58</v>
      </c>
      <c r="BJ9" s="53" t="s">
        <v>59</v>
      </c>
      <c r="BK9" s="52" t="s">
        <v>58</v>
      </c>
      <c r="BL9" s="53" t="s">
        <v>59</v>
      </c>
      <c r="BM9" s="52" t="s">
        <v>58</v>
      </c>
      <c r="BN9" s="53" t="s">
        <v>59</v>
      </c>
      <c r="BO9" s="52" t="s">
        <v>58</v>
      </c>
      <c r="BP9" s="53" t="s">
        <v>59</v>
      </c>
    </row>
    <row r="10" spans="1:73" s="50" customFormat="1" ht="10.5" customHeight="1">
      <c r="A10" s="54" t="s">
        <v>92</v>
      </c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  <c r="U10" s="54">
        <v>20</v>
      </c>
      <c r="V10" s="54">
        <v>21</v>
      </c>
      <c r="W10" s="54">
        <v>22</v>
      </c>
      <c r="X10" s="54">
        <v>23</v>
      </c>
      <c r="Y10" s="54">
        <v>24</v>
      </c>
      <c r="Z10" s="54">
        <v>25</v>
      </c>
      <c r="AA10" s="54">
        <v>26</v>
      </c>
      <c r="AB10" s="54">
        <v>27</v>
      </c>
      <c r="AC10" s="54">
        <v>28</v>
      </c>
      <c r="AD10" s="54">
        <v>29</v>
      </c>
      <c r="AE10" s="54">
        <v>30</v>
      </c>
      <c r="AF10" s="54">
        <v>31</v>
      </c>
      <c r="AG10" s="54">
        <v>32</v>
      </c>
      <c r="AH10" s="54">
        <v>33</v>
      </c>
      <c r="AI10" s="54">
        <v>34</v>
      </c>
      <c r="AJ10" s="54">
        <v>35</v>
      </c>
      <c r="AK10" s="54">
        <v>36</v>
      </c>
      <c r="AL10" s="54">
        <v>37</v>
      </c>
      <c r="AM10" s="54">
        <v>38</v>
      </c>
      <c r="AN10" s="54">
        <v>39</v>
      </c>
      <c r="AO10" s="54">
        <v>40</v>
      </c>
      <c r="AP10" s="54">
        <v>41</v>
      </c>
      <c r="AQ10" s="54">
        <v>42</v>
      </c>
      <c r="AR10" s="54">
        <v>43</v>
      </c>
      <c r="AS10" s="54">
        <v>44</v>
      </c>
      <c r="AT10" s="54">
        <v>45</v>
      </c>
      <c r="AU10" s="54">
        <v>46</v>
      </c>
      <c r="AV10" s="54">
        <v>47</v>
      </c>
      <c r="AW10" s="54">
        <v>48</v>
      </c>
      <c r="AX10" s="54">
        <v>49</v>
      </c>
      <c r="AY10" s="54">
        <v>50</v>
      </c>
      <c r="AZ10" s="54">
        <v>51</v>
      </c>
      <c r="BA10" s="54">
        <v>52</v>
      </c>
      <c r="BB10" s="54">
        <v>53</v>
      </c>
      <c r="BC10" s="54">
        <v>54</v>
      </c>
      <c r="BD10" s="54">
        <v>55</v>
      </c>
      <c r="BE10" s="54">
        <v>56</v>
      </c>
      <c r="BF10" s="54">
        <v>57</v>
      </c>
      <c r="BG10" s="54">
        <v>58</v>
      </c>
      <c r="BH10" s="54">
        <v>59</v>
      </c>
      <c r="BI10" s="54">
        <v>60</v>
      </c>
      <c r="BJ10" s="54">
        <v>61</v>
      </c>
      <c r="BK10" s="54">
        <v>62</v>
      </c>
      <c r="BL10" s="54">
        <v>63</v>
      </c>
      <c r="BM10" s="54">
        <v>64</v>
      </c>
      <c r="BN10" s="54">
        <v>65</v>
      </c>
      <c r="BO10" s="54">
        <v>66</v>
      </c>
      <c r="BP10" s="54">
        <v>67</v>
      </c>
    </row>
    <row r="11" spans="1:73" s="38" customFormat="1" ht="18" customHeight="1">
      <c r="A11" s="55">
        <v>1</v>
      </c>
      <c r="B11" s="56" t="s">
        <v>96</v>
      </c>
      <c r="C11" s="13">
        <f>E11+G11-BA11</f>
        <v>6819103.3999999994</v>
      </c>
      <c r="D11" s="13">
        <f>F11+H11-BB11</f>
        <v>781239.74430000002</v>
      </c>
      <c r="E11" s="13">
        <f>I11+K11+M11+AE11+AG11+AK11+AO11+AS11</f>
        <v>4381206.0999999996</v>
      </c>
      <c r="F11" s="13">
        <f>J11+L11+N11+AF11+AH11+AL11+AP11+AT11</f>
        <v>753592.96739999996</v>
      </c>
      <c r="G11" s="13">
        <f>AY11+BC11+BE11+BG11+BI11+BK11+BM11+AU11+BO11</f>
        <v>2437897.2999999998</v>
      </c>
      <c r="H11" s="13">
        <f>AZ11+BD11+BF11+BH11+BJ11+BL11+BN11+AV11+BP11</f>
        <v>27646.776900000026</v>
      </c>
      <c r="I11" s="57">
        <v>565710</v>
      </c>
      <c r="J11" s="57">
        <v>108326.85400000001</v>
      </c>
      <c r="K11" s="57">
        <v>0</v>
      </c>
      <c r="L11" s="57">
        <v>0</v>
      </c>
      <c r="M11" s="57">
        <v>928892.8</v>
      </c>
      <c r="N11" s="57">
        <v>134435.2034</v>
      </c>
      <c r="O11" s="57">
        <v>146654.70000000001</v>
      </c>
      <c r="P11" s="57">
        <v>36845.828699999998</v>
      </c>
      <c r="Q11" s="57">
        <v>308070</v>
      </c>
      <c r="R11" s="57">
        <v>60138.681600000004</v>
      </c>
      <c r="S11" s="57">
        <v>14142</v>
      </c>
      <c r="T11" s="57">
        <v>2420.9834000000001</v>
      </c>
      <c r="U11" s="57">
        <v>5000</v>
      </c>
      <c r="V11" s="57">
        <v>345.2</v>
      </c>
      <c r="W11" s="57">
        <v>230700.1</v>
      </c>
      <c r="X11" s="57">
        <v>19846.400000000001</v>
      </c>
      <c r="Y11" s="57">
        <v>205060.1</v>
      </c>
      <c r="Z11" s="57">
        <v>15171.3</v>
      </c>
      <c r="AA11" s="57">
        <v>169000</v>
      </c>
      <c r="AB11" s="57">
        <v>0</v>
      </c>
      <c r="AC11" s="57">
        <v>41470</v>
      </c>
      <c r="AD11" s="57">
        <v>12835.849700000001</v>
      </c>
      <c r="AE11" s="57">
        <v>0</v>
      </c>
      <c r="AF11" s="57">
        <v>0</v>
      </c>
      <c r="AG11" s="57">
        <v>2035060.9</v>
      </c>
      <c r="AH11" s="57">
        <v>479286.41</v>
      </c>
      <c r="AI11" s="57">
        <v>2035060.9</v>
      </c>
      <c r="AJ11" s="57">
        <v>479286.41</v>
      </c>
      <c r="AK11" s="57">
        <v>493246</v>
      </c>
      <c r="AL11" s="57">
        <v>16744</v>
      </c>
      <c r="AM11" s="57">
        <v>74362.399999999994</v>
      </c>
      <c r="AN11" s="57">
        <v>16744</v>
      </c>
      <c r="AO11" s="57">
        <v>56024.9</v>
      </c>
      <c r="AP11" s="57">
        <v>7580</v>
      </c>
      <c r="AQ11" s="57">
        <v>302271.5</v>
      </c>
      <c r="AR11" s="57">
        <v>7220.5</v>
      </c>
      <c r="AS11" s="57">
        <v>302271.5</v>
      </c>
      <c r="AT11" s="57">
        <v>7220.5</v>
      </c>
      <c r="AU11" s="57">
        <v>0</v>
      </c>
      <c r="AV11" s="57">
        <v>0</v>
      </c>
      <c r="AW11" s="57">
        <v>259565.5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4716200.0999999996</v>
      </c>
      <c r="BD11" s="57">
        <v>168040.58410000001</v>
      </c>
      <c r="BE11" s="57">
        <v>102000</v>
      </c>
      <c r="BF11" s="57">
        <v>0</v>
      </c>
      <c r="BG11" s="57">
        <v>0</v>
      </c>
      <c r="BH11" s="57">
        <v>0</v>
      </c>
      <c r="BI11" s="57">
        <v>-43446.8</v>
      </c>
      <c r="BJ11" s="57">
        <v>-6378.27</v>
      </c>
      <c r="BK11" s="57">
        <v>-2336856</v>
      </c>
      <c r="BL11" s="57">
        <v>-134015.53719999999</v>
      </c>
      <c r="BM11" s="57">
        <v>0</v>
      </c>
      <c r="BN11" s="57">
        <v>0</v>
      </c>
      <c r="BO11" s="57">
        <v>0</v>
      </c>
      <c r="BP11" s="57">
        <v>0</v>
      </c>
      <c r="BS11" s="39"/>
      <c r="BT11" s="39"/>
      <c r="BU11" s="39"/>
    </row>
    <row r="12" spans="1:73" s="38" customFormat="1" ht="18" customHeight="1">
      <c r="A12" s="55">
        <v>2</v>
      </c>
      <c r="B12" s="56" t="s">
        <v>97</v>
      </c>
      <c r="C12" s="13">
        <f t="shared" ref="C12:C21" si="0">E12+G12-BA12</f>
        <v>82009.624000000011</v>
      </c>
      <c r="D12" s="13">
        <f t="shared" ref="D12:D21" si="1">F12+H12-BB12</f>
        <v>8696.3597000000009</v>
      </c>
      <c r="E12" s="13">
        <f t="shared" ref="E12:E21" si="2">I12+K12+M12+AE12+AG12+AK12+AO12+AS12</f>
        <v>69826.100000000006</v>
      </c>
      <c r="F12" s="13">
        <f t="shared" ref="F12:F21" si="3">J12+L12+N12+AF12+AH12+AL12+AP12+AT12</f>
        <v>8696.3597000000009</v>
      </c>
      <c r="G12" s="13">
        <f t="shared" ref="G12:G21" si="4">AY12+BC12+BE12+BG12+BI12+BK12+BM12+AU12+BO12</f>
        <v>17166.543000000001</v>
      </c>
      <c r="H12" s="13">
        <f t="shared" ref="H12:H21" si="5">AZ12+BD12+BF12+BH12+BJ12+BL12+BN12+AV12+BP12</f>
        <v>0</v>
      </c>
      <c r="I12" s="57">
        <v>24450</v>
      </c>
      <c r="J12" s="57">
        <v>5319.8249999999998</v>
      </c>
      <c r="K12" s="57">
        <v>0</v>
      </c>
      <c r="L12" s="57">
        <v>0</v>
      </c>
      <c r="M12" s="57">
        <v>19120</v>
      </c>
      <c r="N12" s="57">
        <v>1503.7573</v>
      </c>
      <c r="O12" s="57">
        <v>2750</v>
      </c>
      <c r="P12" s="57">
        <v>446.19830000000002</v>
      </c>
      <c r="Q12" s="57">
        <v>1100</v>
      </c>
      <c r="R12" s="57">
        <v>120</v>
      </c>
      <c r="S12" s="57">
        <v>160</v>
      </c>
      <c r="T12" s="57">
        <v>21</v>
      </c>
      <c r="U12" s="57">
        <v>220</v>
      </c>
      <c r="V12" s="57">
        <v>0</v>
      </c>
      <c r="W12" s="57">
        <v>5400</v>
      </c>
      <c r="X12" s="57">
        <v>359.3</v>
      </c>
      <c r="Y12" s="57">
        <v>4700</v>
      </c>
      <c r="Z12" s="57">
        <v>250</v>
      </c>
      <c r="AA12" s="57">
        <v>100</v>
      </c>
      <c r="AB12" s="57">
        <v>14.1</v>
      </c>
      <c r="AC12" s="57">
        <v>7850</v>
      </c>
      <c r="AD12" s="57">
        <v>361.83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11000</v>
      </c>
      <c r="AL12" s="57">
        <v>1802.7773999999999</v>
      </c>
      <c r="AM12" s="57">
        <v>11000</v>
      </c>
      <c r="AN12" s="57">
        <v>1802.7773999999999</v>
      </c>
      <c r="AO12" s="57">
        <v>950</v>
      </c>
      <c r="AP12" s="57">
        <v>70</v>
      </c>
      <c r="AQ12" s="57">
        <v>9323.0810000000001</v>
      </c>
      <c r="AR12" s="57">
        <v>0</v>
      </c>
      <c r="AS12" s="57">
        <v>14306.1</v>
      </c>
      <c r="AT12" s="57">
        <v>0</v>
      </c>
      <c r="AU12" s="57">
        <v>0</v>
      </c>
      <c r="AV12" s="57">
        <v>0</v>
      </c>
      <c r="AW12" s="57">
        <v>13906.1</v>
      </c>
      <c r="AX12" s="57">
        <v>0</v>
      </c>
      <c r="AY12" s="57">
        <v>0</v>
      </c>
      <c r="AZ12" s="57">
        <v>0</v>
      </c>
      <c r="BA12" s="57">
        <v>4983.0190000000002</v>
      </c>
      <c r="BB12" s="57">
        <v>0</v>
      </c>
      <c r="BC12" s="57">
        <v>17166.543000000001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S12" s="39"/>
      <c r="BT12" s="39"/>
      <c r="BU12" s="39"/>
    </row>
    <row r="13" spans="1:73" s="38" customFormat="1" ht="18" customHeight="1">
      <c r="A13" s="55">
        <v>3</v>
      </c>
      <c r="B13" s="56" t="s">
        <v>98</v>
      </c>
      <c r="C13" s="13">
        <f t="shared" si="0"/>
        <v>81009.908299999996</v>
      </c>
      <c r="D13" s="13">
        <f t="shared" si="1"/>
        <v>6023.1040000000012</v>
      </c>
      <c r="E13" s="13">
        <f t="shared" si="2"/>
        <v>63896.4</v>
      </c>
      <c r="F13" s="13">
        <f t="shared" si="3"/>
        <v>8049.304000000001</v>
      </c>
      <c r="G13" s="13">
        <f t="shared" si="4"/>
        <v>27905.494300000002</v>
      </c>
      <c r="H13" s="13">
        <f t="shared" si="5"/>
        <v>-2026.1999999999998</v>
      </c>
      <c r="I13" s="57">
        <v>26300</v>
      </c>
      <c r="J13" s="57">
        <v>5898.3770000000004</v>
      </c>
      <c r="K13" s="57">
        <v>0</v>
      </c>
      <c r="L13" s="57">
        <v>0</v>
      </c>
      <c r="M13" s="57">
        <v>15524.3</v>
      </c>
      <c r="N13" s="57">
        <v>2120.6</v>
      </c>
      <c r="O13" s="57">
        <v>3760</v>
      </c>
      <c r="P13" s="57">
        <v>383.85</v>
      </c>
      <c r="Q13" s="57">
        <v>1000</v>
      </c>
      <c r="R13" s="57">
        <v>166</v>
      </c>
      <c r="S13" s="57">
        <v>200</v>
      </c>
      <c r="T13" s="57">
        <v>31.5</v>
      </c>
      <c r="U13" s="57">
        <v>200</v>
      </c>
      <c r="V13" s="57">
        <v>28</v>
      </c>
      <c r="W13" s="57">
        <v>3620.3</v>
      </c>
      <c r="X13" s="57">
        <v>240</v>
      </c>
      <c r="Y13" s="57">
        <v>2510</v>
      </c>
      <c r="Z13" s="57">
        <v>160</v>
      </c>
      <c r="AA13" s="57">
        <v>3600</v>
      </c>
      <c r="AB13" s="57">
        <v>1000</v>
      </c>
      <c r="AC13" s="57">
        <v>2000</v>
      </c>
      <c r="AD13" s="57">
        <v>147.25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400</v>
      </c>
      <c r="AL13" s="57">
        <v>0</v>
      </c>
      <c r="AM13" s="57">
        <v>0</v>
      </c>
      <c r="AN13" s="57">
        <v>0</v>
      </c>
      <c r="AO13" s="57">
        <v>1200</v>
      </c>
      <c r="AP13" s="57">
        <v>0</v>
      </c>
      <c r="AQ13" s="57">
        <v>9680.1139999999996</v>
      </c>
      <c r="AR13" s="57">
        <v>30.327000000000002</v>
      </c>
      <c r="AS13" s="57">
        <v>20472.099999999999</v>
      </c>
      <c r="AT13" s="57">
        <v>30.327000000000002</v>
      </c>
      <c r="AU13" s="57">
        <v>0</v>
      </c>
      <c r="AV13" s="57">
        <v>0</v>
      </c>
      <c r="AW13" s="57">
        <v>19922.099999999999</v>
      </c>
      <c r="AX13" s="57">
        <v>0</v>
      </c>
      <c r="AY13" s="57">
        <v>0</v>
      </c>
      <c r="AZ13" s="57">
        <v>0</v>
      </c>
      <c r="BA13" s="57">
        <v>10791.986000000001</v>
      </c>
      <c r="BB13" s="57">
        <v>0</v>
      </c>
      <c r="BC13" s="57">
        <v>25558.829000000002</v>
      </c>
      <c r="BD13" s="57">
        <v>2400</v>
      </c>
      <c r="BE13" s="57">
        <v>2346.6653000000001</v>
      </c>
      <c r="BF13" s="57">
        <v>300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-4726.2</v>
      </c>
      <c r="BM13" s="57">
        <v>0</v>
      </c>
      <c r="BN13" s="57">
        <v>0</v>
      </c>
      <c r="BO13" s="57">
        <v>0</v>
      </c>
      <c r="BP13" s="57">
        <v>0</v>
      </c>
      <c r="BS13" s="39"/>
      <c r="BT13" s="39"/>
      <c r="BU13" s="39"/>
    </row>
    <row r="14" spans="1:73" s="38" customFormat="1" ht="18" customHeight="1">
      <c r="A14" s="55">
        <v>4</v>
      </c>
      <c r="B14" s="56" t="s">
        <v>99</v>
      </c>
      <c r="C14" s="13">
        <f t="shared" si="0"/>
        <v>806768.06169999996</v>
      </c>
      <c r="D14" s="13">
        <f t="shared" si="1"/>
        <v>160254.35109999997</v>
      </c>
      <c r="E14" s="13">
        <f t="shared" si="2"/>
        <v>698176.5</v>
      </c>
      <c r="F14" s="13">
        <f t="shared" si="3"/>
        <v>107598.65909999999</v>
      </c>
      <c r="G14" s="13">
        <f t="shared" si="4"/>
        <v>283888.70169999998</v>
      </c>
      <c r="H14" s="13">
        <f t="shared" si="5"/>
        <v>52655.691999999995</v>
      </c>
      <c r="I14" s="57">
        <v>189314.2</v>
      </c>
      <c r="J14" s="57">
        <v>43091.114000000001</v>
      </c>
      <c r="K14" s="57">
        <v>0</v>
      </c>
      <c r="L14" s="57">
        <v>0</v>
      </c>
      <c r="M14" s="57">
        <v>84568.86</v>
      </c>
      <c r="N14" s="57">
        <v>15536.919099999999</v>
      </c>
      <c r="O14" s="57">
        <v>19000</v>
      </c>
      <c r="P14" s="57">
        <v>8447.5036</v>
      </c>
      <c r="Q14" s="57">
        <v>300</v>
      </c>
      <c r="R14" s="57">
        <v>19.425599999999999</v>
      </c>
      <c r="S14" s="57">
        <v>2000</v>
      </c>
      <c r="T14" s="57">
        <v>398.66489999999999</v>
      </c>
      <c r="U14" s="57">
        <v>1200</v>
      </c>
      <c r="V14" s="57">
        <v>96</v>
      </c>
      <c r="W14" s="57">
        <v>21758</v>
      </c>
      <c r="X14" s="57">
        <v>2623.25</v>
      </c>
      <c r="Y14" s="57">
        <v>14480</v>
      </c>
      <c r="Z14" s="57">
        <v>2138.1</v>
      </c>
      <c r="AA14" s="57">
        <v>5580</v>
      </c>
      <c r="AB14" s="57">
        <v>856.04700000000003</v>
      </c>
      <c r="AC14" s="57">
        <v>30950.86</v>
      </c>
      <c r="AD14" s="57">
        <v>2860.35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235444.5</v>
      </c>
      <c r="AL14" s="57">
        <v>47453.294000000002</v>
      </c>
      <c r="AM14" s="57">
        <v>234299.5</v>
      </c>
      <c r="AN14" s="57">
        <v>47453.294000000002</v>
      </c>
      <c r="AO14" s="57">
        <v>6000</v>
      </c>
      <c r="AP14" s="57">
        <v>680</v>
      </c>
      <c r="AQ14" s="57">
        <v>7551.8</v>
      </c>
      <c r="AR14" s="57">
        <v>837.33199999999999</v>
      </c>
      <c r="AS14" s="57">
        <v>182848.94</v>
      </c>
      <c r="AT14" s="57">
        <v>837.33199999999999</v>
      </c>
      <c r="AU14" s="57">
        <v>0</v>
      </c>
      <c r="AV14" s="57">
        <v>0</v>
      </c>
      <c r="AW14" s="57">
        <v>177482.94</v>
      </c>
      <c r="AX14" s="57">
        <v>0</v>
      </c>
      <c r="AY14" s="57">
        <v>0</v>
      </c>
      <c r="AZ14" s="57">
        <v>0</v>
      </c>
      <c r="BA14" s="57">
        <v>175297.14</v>
      </c>
      <c r="BB14" s="57">
        <v>0</v>
      </c>
      <c r="BC14" s="57">
        <v>294885.70169999998</v>
      </c>
      <c r="BD14" s="57">
        <v>54916.161999999997</v>
      </c>
      <c r="BE14" s="57">
        <v>10543</v>
      </c>
      <c r="BF14" s="57">
        <v>5032.9799999999996</v>
      </c>
      <c r="BG14" s="57">
        <v>0</v>
      </c>
      <c r="BH14" s="57">
        <v>0</v>
      </c>
      <c r="BI14" s="57">
        <v>0</v>
      </c>
      <c r="BJ14" s="57">
        <v>0</v>
      </c>
      <c r="BK14" s="57">
        <v>-30000</v>
      </c>
      <c r="BL14" s="57">
        <v>-7293.45</v>
      </c>
      <c r="BM14" s="57">
        <v>0</v>
      </c>
      <c r="BN14" s="57">
        <v>0</v>
      </c>
      <c r="BO14" s="57">
        <v>8460</v>
      </c>
      <c r="BP14" s="57">
        <v>0</v>
      </c>
      <c r="BS14" s="39"/>
      <c r="BT14" s="39"/>
      <c r="BU14" s="39"/>
    </row>
    <row r="15" spans="1:73" s="38" customFormat="1" ht="18" customHeight="1">
      <c r="A15" s="55">
        <v>5</v>
      </c>
      <c r="B15" s="56" t="s">
        <v>100</v>
      </c>
      <c r="C15" s="13">
        <f t="shared" si="0"/>
        <v>2787647.0419999994</v>
      </c>
      <c r="D15" s="13">
        <f t="shared" si="1"/>
        <v>320788.53019999998</v>
      </c>
      <c r="E15" s="13">
        <f t="shared" si="2"/>
        <v>2103104.0049999999</v>
      </c>
      <c r="F15" s="13">
        <f t="shared" si="3"/>
        <v>366520.00939999998</v>
      </c>
      <c r="G15" s="13">
        <f t="shared" si="4"/>
        <v>1156543.0369999998</v>
      </c>
      <c r="H15" s="13">
        <f t="shared" si="5"/>
        <v>113268.52080000001</v>
      </c>
      <c r="I15" s="57">
        <v>422099.005</v>
      </c>
      <c r="J15" s="57">
        <v>70937.387000000002</v>
      </c>
      <c r="K15" s="57">
        <v>0</v>
      </c>
      <c r="L15" s="57">
        <v>0</v>
      </c>
      <c r="M15" s="57">
        <v>527502.08799999999</v>
      </c>
      <c r="N15" s="57">
        <v>53851.138400000003</v>
      </c>
      <c r="O15" s="57">
        <v>84906</v>
      </c>
      <c r="P15" s="57">
        <v>23474.665400000002</v>
      </c>
      <c r="Q15" s="57">
        <v>72387</v>
      </c>
      <c r="R15" s="57">
        <v>13718.769899999999</v>
      </c>
      <c r="S15" s="57">
        <v>6672</v>
      </c>
      <c r="T15" s="57">
        <v>1457.6886</v>
      </c>
      <c r="U15" s="57">
        <v>3800</v>
      </c>
      <c r="V15" s="57">
        <v>125.6</v>
      </c>
      <c r="W15" s="57">
        <v>71164.088000000003</v>
      </c>
      <c r="X15" s="57">
        <v>3451.4429</v>
      </c>
      <c r="Y15" s="57">
        <v>53881.088000000003</v>
      </c>
      <c r="Z15" s="57">
        <v>2121.2651999999998</v>
      </c>
      <c r="AA15" s="57">
        <v>149900</v>
      </c>
      <c r="AB15" s="57">
        <v>44.78</v>
      </c>
      <c r="AC15" s="57">
        <v>66179</v>
      </c>
      <c r="AD15" s="57">
        <v>7615.4966000000004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607294.9</v>
      </c>
      <c r="AL15" s="57">
        <v>78925.933000000005</v>
      </c>
      <c r="AM15" s="57">
        <v>603327.9</v>
      </c>
      <c r="AN15" s="57">
        <v>77759.266000000003</v>
      </c>
      <c r="AO15" s="57">
        <v>32700.1</v>
      </c>
      <c r="AP15" s="57">
        <v>1120</v>
      </c>
      <c r="AQ15" s="57">
        <v>41507.911999999997</v>
      </c>
      <c r="AR15" s="57">
        <v>2685.5509999999999</v>
      </c>
      <c r="AS15" s="57">
        <v>513507.91200000001</v>
      </c>
      <c r="AT15" s="57">
        <v>161685.55100000001</v>
      </c>
      <c r="AU15" s="57">
        <v>0</v>
      </c>
      <c r="AV15" s="57">
        <v>0</v>
      </c>
      <c r="AW15" s="57">
        <v>472000</v>
      </c>
      <c r="AX15" s="57">
        <v>159000</v>
      </c>
      <c r="AY15" s="57">
        <v>0</v>
      </c>
      <c r="AZ15" s="57">
        <v>0</v>
      </c>
      <c r="BA15" s="57">
        <v>472000</v>
      </c>
      <c r="BB15" s="57">
        <v>159000</v>
      </c>
      <c r="BC15" s="57">
        <v>1068695.2009999999</v>
      </c>
      <c r="BD15" s="57">
        <v>113449.55100000001</v>
      </c>
      <c r="BE15" s="57">
        <v>113347.836</v>
      </c>
      <c r="BF15" s="57">
        <v>27857.75</v>
      </c>
      <c r="BG15" s="57">
        <v>0</v>
      </c>
      <c r="BH15" s="57">
        <v>0</v>
      </c>
      <c r="BI15" s="57">
        <v>-25500</v>
      </c>
      <c r="BJ15" s="57">
        <v>-1411.4019000000001</v>
      </c>
      <c r="BK15" s="57">
        <v>0</v>
      </c>
      <c r="BL15" s="57">
        <v>-26627.3783</v>
      </c>
      <c r="BM15" s="57">
        <v>0</v>
      </c>
      <c r="BN15" s="57">
        <v>0</v>
      </c>
      <c r="BO15" s="57">
        <v>0</v>
      </c>
      <c r="BP15" s="57">
        <v>0</v>
      </c>
      <c r="BS15" s="39"/>
      <c r="BT15" s="39"/>
      <c r="BU15" s="39"/>
    </row>
    <row r="16" spans="1:73" s="38" customFormat="1" ht="18" customHeight="1">
      <c r="A16" s="55">
        <v>6</v>
      </c>
      <c r="B16" s="56" t="s">
        <v>101</v>
      </c>
      <c r="C16" s="13">
        <f t="shared" si="0"/>
        <v>3250469.4841</v>
      </c>
      <c r="D16" s="13">
        <f t="shared" si="1"/>
        <v>437560.22310000006</v>
      </c>
      <c r="E16" s="13">
        <f t="shared" si="2"/>
        <v>1640000</v>
      </c>
      <c r="F16" s="13">
        <f t="shared" si="3"/>
        <v>191754.06630000001</v>
      </c>
      <c r="G16" s="13">
        <f t="shared" si="4"/>
        <v>1610469.4841</v>
      </c>
      <c r="H16" s="13">
        <f t="shared" si="5"/>
        <v>245806.15680000003</v>
      </c>
      <c r="I16" s="57">
        <v>302999</v>
      </c>
      <c r="J16" s="57">
        <v>60190.430999999997</v>
      </c>
      <c r="K16" s="57">
        <v>0</v>
      </c>
      <c r="L16" s="57">
        <v>0</v>
      </c>
      <c r="M16" s="57">
        <v>681601</v>
      </c>
      <c r="N16" s="57">
        <v>53949.495300000002</v>
      </c>
      <c r="O16" s="57">
        <v>61230</v>
      </c>
      <c r="P16" s="57">
        <v>16440.554899999999</v>
      </c>
      <c r="Q16" s="57">
        <v>132295</v>
      </c>
      <c r="R16" s="57">
        <v>19380.188200000001</v>
      </c>
      <c r="S16" s="57">
        <v>7560</v>
      </c>
      <c r="T16" s="57">
        <v>996.07389999999998</v>
      </c>
      <c r="U16" s="57">
        <v>6691</v>
      </c>
      <c r="V16" s="57">
        <v>502.4</v>
      </c>
      <c r="W16" s="57">
        <v>49750</v>
      </c>
      <c r="X16" s="57">
        <v>5966.2749999999996</v>
      </c>
      <c r="Y16" s="57">
        <v>44550</v>
      </c>
      <c r="Z16" s="57">
        <v>5085.9750000000004</v>
      </c>
      <c r="AA16" s="57">
        <v>314645</v>
      </c>
      <c r="AB16" s="57">
        <v>138.1</v>
      </c>
      <c r="AC16" s="57">
        <v>63145</v>
      </c>
      <c r="AD16" s="57">
        <v>5784.5373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311500</v>
      </c>
      <c r="AL16" s="57">
        <v>75525</v>
      </c>
      <c r="AM16" s="57">
        <v>311000</v>
      </c>
      <c r="AN16" s="57">
        <v>75525</v>
      </c>
      <c r="AO16" s="57">
        <v>6800</v>
      </c>
      <c r="AP16" s="57">
        <v>1155</v>
      </c>
      <c r="AQ16" s="57">
        <v>337100</v>
      </c>
      <c r="AR16" s="57">
        <v>934.14</v>
      </c>
      <c r="AS16" s="57">
        <v>337100</v>
      </c>
      <c r="AT16" s="57">
        <v>934.14</v>
      </c>
      <c r="AU16" s="57">
        <v>0</v>
      </c>
      <c r="AV16" s="57">
        <v>0</v>
      </c>
      <c r="AW16" s="57">
        <v>328000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1529038.4841</v>
      </c>
      <c r="BD16" s="57">
        <v>238592.74600000001</v>
      </c>
      <c r="BE16" s="57">
        <v>101431</v>
      </c>
      <c r="BF16" s="57">
        <v>13774.4938</v>
      </c>
      <c r="BG16" s="57">
        <v>0</v>
      </c>
      <c r="BH16" s="57">
        <v>0</v>
      </c>
      <c r="BI16" s="57">
        <v>-5000</v>
      </c>
      <c r="BJ16" s="57">
        <v>-3317.6579999999999</v>
      </c>
      <c r="BK16" s="57">
        <v>-15000</v>
      </c>
      <c r="BL16" s="57">
        <v>-3243.4250000000002</v>
      </c>
      <c r="BM16" s="57">
        <v>0</v>
      </c>
      <c r="BN16" s="57">
        <v>0</v>
      </c>
      <c r="BO16" s="57">
        <v>0</v>
      </c>
      <c r="BP16" s="57">
        <v>0</v>
      </c>
      <c r="BS16" s="39"/>
      <c r="BT16" s="39"/>
      <c r="BU16" s="39"/>
    </row>
    <row r="17" spans="1:73" s="38" customFormat="1" ht="18" customHeight="1">
      <c r="A17" s="55">
        <v>7</v>
      </c>
      <c r="B17" s="56" t="s">
        <v>102</v>
      </c>
      <c r="C17" s="13">
        <f t="shared" si="0"/>
        <v>4971147.9879999999</v>
      </c>
      <c r="D17" s="13">
        <f t="shared" si="1"/>
        <v>646874.70059999987</v>
      </c>
      <c r="E17" s="13">
        <f t="shared" si="2"/>
        <v>2429553.0480000004</v>
      </c>
      <c r="F17" s="13">
        <f t="shared" si="3"/>
        <v>342460.80159999995</v>
      </c>
      <c r="G17" s="13">
        <f t="shared" si="4"/>
        <v>3017923.3479999998</v>
      </c>
      <c r="H17" s="13">
        <f t="shared" si="5"/>
        <v>304413.89899999998</v>
      </c>
      <c r="I17" s="57">
        <v>417758</v>
      </c>
      <c r="J17" s="57">
        <v>74439.744999999995</v>
      </c>
      <c r="K17" s="57">
        <v>0</v>
      </c>
      <c r="L17" s="57">
        <v>0</v>
      </c>
      <c r="M17" s="57">
        <v>334050.34000000003</v>
      </c>
      <c r="N17" s="57">
        <v>23551.691599999998</v>
      </c>
      <c r="O17" s="57">
        <v>36060</v>
      </c>
      <c r="P17" s="57">
        <v>10966.3452</v>
      </c>
      <c r="Q17" s="57">
        <v>21200</v>
      </c>
      <c r="R17" s="57">
        <v>4598.7422999999999</v>
      </c>
      <c r="S17" s="57">
        <v>5300</v>
      </c>
      <c r="T17" s="57">
        <v>739.26279999999997</v>
      </c>
      <c r="U17" s="57">
        <v>5800</v>
      </c>
      <c r="V17" s="57">
        <v>155.19999999999999</v>
      </c>
      <c r="W17" s="57">
        <v>29765</v>
      </c>
      <c r="X17" s="57">
        <v>2604.8589999999999</v>
      </c>
      <c r="Y17" s="57">
        <v>20280</v>
      </c>
      <c r="Z17" s="57">
        <v>1132.2909999999999</v>
      </c>
      <c r="AA17" s="57">
        <v>137000</v>
      </c>
      <c r="AB17" s="57">
        <v>617</v>
      </c>
      <c r="AC17" s="57">
        <v>63935.34</v>
      </c>
      <c r="AD17" s="57">
        <v>2985.2822999999999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1164534.1000000001</v>
      </c>
      <c r="AL17" s="57">
        <v>241472.565</v>
      </c>
      <c r="AM17" s="57">
        <v>1164534.1000000001</v>
      </c>
      <c r="AN17" s="57">
        <v>241472.565</v>
      </c>
      <c r="AO17" s="57">
        <v>18100</v>
      </c>
      <c r="AP17" s="57">
        <v>1010</v>
      </c>
      <c r="AQ17" s="57">
        <v>18782.2</v>
      </c>
      <c r="AR17" s="57">
        <v>1986.8</v>
      </c>
      <c r="AS17" s="57">
        <v>495110.60800000001</v>
      </c>
      <c r="AT17" s="57">
        <v>1986.8</v>
      </c>
      <c r="AU17" s="57">
        <v>0</v>
      </c>
      <c r="AV17" s="57">
        <v>0</v>
      </c>
      <c r="AW17" s="57">
        <v>485910.60800000001</v>
      </c>
      <c r="AX17" s="57">
        <v>0</v>
      </c>
      <c r="AY17" s="57">
        <v>0</v>
      </c>
      <c r="AZ17" s="57">
        <v>0</v>
      </c>
      <c r="BA17" s="57">
        <v>476328.408</v>
      </c>
      <c r="BB17" s="57">
        <v>0</v>
      </c>
      <c r="BC17" s="57">
        <v>2874893.048</v>
      </c>
      <c r="BD17" s="57">
        <v>298313.34000000003</v>
      </c>
      <c r="BE17" s="57">
        <v>143030.29999999999</v>
      </c>
      <c r="BF17" s="57">
        <v>9488.6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-3388.0410000000002</v>
      </c>
      <c r="BM17" s="57">
        <v>0</v>
      </c>
      <c r="BN17" s="57">
        <v>0</v>
      </c>
      <c r="BO17" s="57">
        <v>0</v>
      </c>
      <c r="BP17" s="57">
        <v>0</v>
      </c>
      <c r="BS17" s="39"/>
      <c r="BT17" s="39"/>
      <c r="BU17" s="39"/>
    </row>
    <row r="18" spans="1:73" s="38" customFormat="1" ht="19.5" customHeight="1">
      <c r="A18" s="55">
        <v>8</v>
      </c>
      <c r="B18" s="56" t="s">
        <v>103</v>
      </c>
      <c r="C18" s="13">
        <f t="shared" si="0"/>
        <v>463357.74259999988</v>
      </c>
      <c r="D18" s="13">
        <f t="shared" si="1"/>
        <v>55166.736599999997</v>
      </c>
      <c r="E18" s="13">
        <f t="shared" si="2"/>
        <v>346245.6</v>
      </c>
      <c r="F18" s="13">
        <f t="shared" si="3"/>
        <v>48390.472599999994</v>
      </c>
      <c r="G18" s="13">
        <f t="shared" si="4"/>
        <v>200950.06</v>
      </c>
      <c r="H18" s="13">
        <f t="shared" si="5"/>
        <v>6776.2640000000001</v>
      </c>
      <c r="I18" s="57">
        <v>87000</v>
      </c>
      <c r="J18" s="57">
        <v>16407.178</v>
      </c>
      <c r="K18" s="57">
        <v>0</v>
      </c>
      <c r="L18" s="57">
        <v>0</v>
      </c>
      <c r="M18" s="57">
        <v>59300</v>
      </c>
      <c r="N18" s="57">
        <v>7321.7856000000002</v>
      </c>
      <c r="O18" s="57">
        <v>11300</v>
      </c>
      <c r="P18" s="57">
        <v>3261.8604</v>
      </c>
      <c r="Q18" s="57">
        <v>0</v>
      </c>
      <c r="R18" s="57">
        <v>0</v>
      </c>
      <c r="S18" s="57">
        <v>1800</v>
      </c>
      <c r="T18" s="57">
        <v>360.78109999999998</v>
      </c>
      <c r="U18" s="57">
        <v>2000</v>
      </c>
      <c r="V18" s="57">
        <v>46.4</v>
      </c>
      <c r="W18" s="57">
        <v>9950</v>
      </c>
      <c r="X18" s="57">
        <v>1340.9</v>
      </c>
      <c r="Y18" s="57">
        <v>6650</v>
      </c>
      <c r="Z18" s="57">
        <v>975</v>
      </c>
      <c r="AA18" s="57">
        <v>9700</v>
      </c>
      <c r="AB18" s="57">
        <v>483</v>
      </c>
      <c r="AC18" s="57">
        <v>15100</v>
      </c>
      <c r="AD18" s="57">
        <v>1003.9177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103018</v>
      </c>
      <c r="AL18" s="57">
        <v>24002.508999999998</v>
      </c>
      <c r="AM18" s="57">
        <v>102118</v>
      </c>
      <c r="AN18" s="57">
        <v>24002.508999999998</v>
      </c>
      <c r="AO18" s="57">
        <v>3300</v>
      </c>
      <c r="AP18" s="57">
        <v>320</v>
      </c>
      <c r="AQ18" s="57">
        <v>9789.6826000000001</v>
      </c>
      <c r="AR18" s="57">
        <v>339</v>
      </c>
      <c r="AS18" s="57">
        <v>93627.6</v>
      </c>
      <c r="AT18" s="57">
        <v>339</v>
      </c>
      <c r="AU18" s="57">
        <v>0</v>
      </c>
      <c r="AV18" s="57">
        <v>0</v>
      </c>
      <c r="AW18" s="57">
        <v>92377.600000000006</v>
      </c>
      <c r="AX18" s="57">
        <v>0</v>
      </c>
      <c r="AY18" s="57">
        <v>0</v>
      </c>
      <c r="AZ18" s="57">
        <v>0</v>
      </c>
      <c r="BA18" s="57">
        <v>83837.917400000006</v>
      </c>
      <c r="BB18" s="57">
        <v>0</v>
      </c>
      <c r="BC18" s="57">
        <v>226571.84</v>
      </c>
      <c r="BD18" s="57">
        <v>8787.5640000000003</v>
      </c>
      <c r="BE18" s="57">
        <v>32178.22</v>
      </c>
      <c r="BF18" s="57">
        <v>1982.4</v>
      </c>
      <c r="BG18" s="57">
        <v>0</v>
      </c>
      <c r="BH18" s="57">
        <v>0</v>
      </c>
      <c r="BI18" s="57">
        <v>-39800</v>
      </c>
      <c r="BJ18" s="57">
        <v>0</v>
      </c>
      <c r="BK18" s="57">
        <v>-18000</v>
      </c>
      <c r="BL18" s="57">
        <v>-3993.7</v>
      </c>
      <c r="BM18" s="57">
        <v>0</v>
      </c>
      <c r="BN18" s="57">
        <v>0</v>
      </c>
      <c r="BO18" s="57">
        <v>0</v>
      </c>
      <c r="BP18" s="57">
        <v>0</v>
      </c>
      <c r="BS18" s="39"/>
      <c r="BT18" s="39"/>
      <c r="BU18" s="39"/>
    </row>
    <row r="19" spans="1:73" s="38" customFormat="1" ht="19.5" customHeight="1">
      <c r="A19" s="55">
        <v>9</v>
      </c>
      <c r="B19" s="56" t="s">
        <v>104</v>
      </c>
      <c r="C19" s="13">
        <f t="shared" si="0"/>
        <v>3788316.7073999997</v>
      </c>
      <c r="D19" s="13">
        <f t="shared" si="1"/>
        <v>343519.90029999998</v>
      </c>
      <c r="E19" s="13">
        <f t="shared" si="2"/>
        <v>936945.53740000003</v>
      </c>
      <c r="F19" s="13">
        <f t="shared" si="3"/>
        <v>190205.69749999998</v>
      </c>
      <c r="G19" s="13">
        <f t="shared" si="4"/>
        <v>2921371.17</v>
      </c>
      <c r="H19" s="13">
        <f t="shared" si="5"/>
        <v>181314.2028</v>
      </c>
      <c r="I19" s="57">
        <v>184840</v>
      </c>
      <c r="J19" s="57">
        <v>38554.161</v>
      </c>
      <c r="K19" s="57">
        <v>0</v>
      </c>
      <c r="L19" s="57">
        <v>0</v>
      </c>
      <c r="M19" s="57">
        <v>79344.497399999993</v>
      </c>
      <c r="N19" s="57">
        <v>8886.4154999999992</v>
      </c>
      <c r="O19" s="57">
        <v>17360</v>
      </c>
      <c r="P19" s="57">
        <v>4616.9092000000001</v>
      </c>
      <c r="Q19" s="57">
        <v>1607.3</v>
      </c>
      <c r="R19" s="57">
        <v>86.202200000000005</v>
      </c>
      <c r="S19" s="57">
        <v>3459.6</v>
      </c>
      <c r="T19" s="57">
        <v>370.60899999999998</v>
      </c>
      <c r="U19" s="57">
        <v>4500</v>
      </c>
      <c r="V19" s="57">
        <v>226</v>
      </c>
      <c r="W19" s="57">
        <v>21678.930400000001</v>
      </c>
      <c r="X19" s="57">
        <v>1385.3</v>
      </c>
      <c r="Y19" s="57">
        <v>3484.9304000000002</v>
      </c>
      <c r="Z19" s="57">
        <v>264</v>
      </c>
      <c r="AA19" s="57">
        <v>1850</v>
      </c>
      <c r="AB19" s="57">
        <v>0</v>
      </c>
      <c r="AC19" s="57">
        <v>15152.666999999999</v>
      </c>
      <c r="AD19" s="57">
        <v>1686.5201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547205.31000000006</v>
      </c>
      <c r="AL19" s="57">
        <v>113668.321</v>
      </c>
      <c r="AM19" s="57">
        <v>546705.31000000006</v>
      </c>
      <c r="AN19" s="57">
        <v>113668.321</v>
      </c>
      <c r="AO19" s="57">
        <v>5000</v>
      </c>
      <c r="AP19" s="57">
        <v>635</v>
      </c>
      <c r="AQ19" s="57">
        <v>50555.73</v>
      </c>
      <c r="AR19" s="57">
        <v>461.8</v>
      </c>
      <c r="AS19" s="57">
        <v>120555.73</v>
      </c>
      <c r="AT19" s="57">
        <v>28461.8</v>
      </c>
      <c r="AU19" s="57">
        <v>0</v>
      </c>
      <c r="AV19" s="57">
        <v>0</v>
      </c>
      <c r="AW19" s="57">
        <v>116655.73</v>
      </c>
      <c r="AX19" s="57">
        <v>28000</v>
      </c>
      <c r="AY19" s="57">
        <v>0</v>
      </c>
      <c r="AZ19" s="57">
        <v>0</v>
      </c>
      <c r="BA19" s="57">
        <v>70000</v>
      </c>
      <c r="BB19" s="57">
        <v>28000</v>
      </c>
      <c r="BC19" s="57">
        <v>2959875.31</v>
      </c>
      <c r="BD19" s="57">
        <v>176791.74780000001</v>
      </c>
      <c r="BE19" s="57">
        <v>221495.86</v>
      </c>
      <c r="BF19" s="57">
        <v>6395</v>
      </c>
      <c r="BG19" s="57">
        <v>0</v>
      </c>
      <c r="BH19" s="57">
        <v>0</v>
      </c>
      <c r="BI19" s="57">
        <v>0</v>
      </c>
      <c r="BJ19" s="57">
        <v>-13</v>
      </c>
      <c r="BK19" s="57">
        <v>-260000</v>
      </c>
      <c r="BL19" s="57">
        <v>-1859.5450000000001</v>
      </c>
      <c r="BM19" s="57">
        <v>0</v>
      </c>
      <c r="BN19" s="57">
        <v>0</v>
      </c>
      <c r="BO19" s="57">
        <v>0</v>
      </c>
      <c r="BP19" s="57">
        <v>0</v>
      </c>
      <c r="BS19" s="39"/>
      <c r="BT19" s="39"/>
      <c r="BU19" s="39"/>
    </row>
    <row r="20" spans="1:73" s="38" customFormat="1" ht="19.5" customHeight="1">
      <c r="A20" s="55">
        <v>10</v>
      </c>
      <c r="B20" s="56" t="s">
        <v>105</v>
      </c>
      <c r="C20" s="13">
        <f t="shared" si="0"/>
        <v>808142.50000000012</v>
      </c>
      <c r="D20" s="13">
        <f t="shared" si="1"/>
        <v>111182.9754</v>
      </c>
      <c r="E20" s="13">
        <f t="shared" si="2"/>
        <v>428757.30000000005</v>
      </c>
      <c r="F20" s="13">
        <f t="shared" si="3"/>
        <v>90291.6584</v>
      </c>
      <c r="G20" s="13">
        <f t="shared" si="4"/>
        <v>445843.8</v>
      </c>
      <c r="H20" s="13">
        <f t="shared" si="5"/>
        <v>40891.317000000003</v>
      </c>
      <c r="I20" s="57">
        <v>106937.60000000001</v>
      </c>
      <c r="J20" s="57">
        <v>30202.085999999999</v>
      </c>
      <c r="K20" s="57">
        <v>0</v>
      </c>
      <c r="L20" s="57">
        <v>0</v>
      </c>
      <c r="M20" s="57">
        <v>80399.8</v>
      </c>
      <c r="N20" s="57">
        <v>10888.438399999999</v>
      </c>
      <c r="O20" s="57">
        <v>17871.3</v>
      </c>
      <c r="P20" s="57">
        <v>4827.0187999999998</v>
      </c>
      <c r="Q20" s="57">
        <v>192.4</v>
      </c>
      <c r="R20" s="57">
        <v>37.108899999999998</v>
      </c>
      <c r="S20" s="57">
        <v>1938.1</v>
      </c>
      <c r="T20" s="57">
        <v>457.01069999999999</v>
      </c>
      <c r="U20" s="57">
        <v>200</v>
      </c>
      <c r="V20" s="57">
        <v>17</v>
      </c>
      <c r="W20" s="57">
        <v>7804</v>
      </c>
      <c r="X20" s="57">
        <v>642</v>
      </c>
      <c r="Y20" s="57">
        <v>4384</v>
      </c>
      <c r="Z20" s="57">
        <v>304</v>
      </c>
      <c r="AA20" s="57">
        <v>25240</v>
      </c>
      <c r="AB20" s="57">
        <v>563.5</v>
      </c>
      <c r="AC20" s="57">
        <v>17764</v>
      </c>
      <c r="AD20" s="57">
        <v>2020.8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156247</v>
      </c>
      <c r="AL20" s="57">
        <v>25621.304</v>
      </c>
      <c r="AM20" s="57">
        <v>156247</v>
      </c>
      <c r="AN20" s="57">
        <v>25621.304</v>
      </c>
      <c r="AO20" s="57">
        <v>8500</v>
      </c>
      <c r="AP20" s="57">
        <v>2900</v>
      </c>
      <c r="AQ20" s="57">
        <v>10214.299999999999</v>
      </c>
      <c r="AR20" s="57">
        <v>679.83</v>
      </c>
      <c r="AS20" s="57">
        <v>76672.899999999994</v>
      </c>
      <c r="AT20" s="57">
        <v>20679.830000000002</v>
      </c>
      <c r="AU20" s="57">
        <v>0</v>
      </c>
      <c r="AV20" s="57">
        <v>0</v>
      </c>
      <c r="AW20" s="57">
        <v>70647.899999999994</v>
      </c>
      <c r="AX20" s="57">
        <v>20000</v>
      </c>
      <c r="AY20" s="57">
        <v>0</v>
      </c>
      <c r="AZ20" s="57">
        <v>0</v>
      </c>
      <c r="BA20" s="57">
        <v>66458.600000000006</v>
      </c>
      <c r="BB20" s="57">
        <v>20000</v>
      </c>
      <c r="BC20" s="57">
        <v>429643.8</v>
      </c>
      <c r="BD20" s="57">
        <v>43133.067000000003</v>
      </c>
      <c r="BE20" s="57">
        <v>16200</v>
      </c>
      <c r="BF20" s="57">
        <v>300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-2541.75</v>
      </c>
      <c r="BM20" s="57">
        <v>0</v>
      </c>
      <c r="BN20" s="57">
        <v>0</v>
      </c>
      <c r="BO20" s="57">
        <v>0</v>
      </c>
      <c r="BP20" s="57">
        <v>0</v>
      </c>
      <c r="BS20" s="39"/>
      <c r="BT20" s="39"/>
      <c r="BU20" s="39"/>
    </row>
    <row r="21" spans="1:73" s="38" customFormat="1" ht="19.5" customHeight="1">
      <c r="A21" s="55">
        <v>11</v>
      </c>
      <c r="B21" s="56" t="s">
        <v>106</v>
      </c>
      <c r="C21" s="13">
        <f t="shared" si="0"/>
        <v>454601.94569999998</v>
      </c>
      <c r="D21" s="13">
        <f t="shared" si="1"/>
        <v>44756.595600000001</v>
      </c>
      <c r="E21" s="13">
        <f t="shared" si="2"/>
        <v>326070.98</v>
      </c>
      <c r="F21" s="13">
        <f t="shared" si="3"/>
        <v>36868.472600000001</v>
      </c>
      <c r="G21" s="13">
        <f t="shared" si="4"/>
        <v>203629</v>
      </c>
      <c r="H21" s="13">
        <f t="shared" si="5"/>
        <v>7888.1229999999996</v>
      </c>
      <c r="I21" s="57">
        <v>103603.6</v>
      </c>
      <c r="J21" s="57">
        <v>20933.45</v>
      </c>
      <c r="K21" s="57">
        <v>0</v>
      </c>
      <c r="L21" s="57">
        <v>0</v>
      </c>
      <c r="M21" s="57">
        <v>110970</v>
      </c>
      <c r="N21" s="57">
        <v>10521.0736</v>
      </c>
      <c r="O21" s="57">
        <v>7000</v>
      </c>
      <c r="P21" s="57">
        <v>2555.3575000000001</v>
      </c>
      <c r="Q21" s="57">
        <v>30600</v>
      </c>
      <c r="R21" s="57">
        <v>5749.8131999999996</v>
      </c>
      <c r="S21" s="57">
        <v>2100</v>
      </c>
      <c r="T21" s="57">
        <v>356.74990000000003</v>
      </c>
      <c r="U21" s="57">
        <v>900</v>
      </c>
      <c r="V21" s="57">
        <v>61</v>
      </c>
      <c r="W21" s="57">
        <v>17400</v>
      </c>
      <c r="X21" s="57">
        <v>620.20000000000005</v>
      </c>
      <c r="Y21" s="57">
        <v>12300</v>
      </c>
      <c r="Z21" s="57">
        <v>212.75</v>
      </c>
      <c r="AA21" s="57">
        <v>2800</v>
      </c>
      <c r="AB21" s="57">
        <v>0</v>
      </c>
      <c r="AC21" s="57">
        <v>40800</v>
      </c>
      <c r="AD21" s="57">
        <v>25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20374.8</v>
      </c>
      <c r="AL21" s="57">
        <v>1905.249</v>
      </c>
      <c r="AM21" s="57">
        <v>16374.8</v>
      </c>
      <c r="AN21" s="57">
        <v>1905.249</v>
      </c>
      <c r="AO21" s="57">
        <v>12500</v>
      </c>
      <c r="AP21" s="57">
        <v>2600</v>
      </c>
      <c r="AQ21" s="57">
        <v>3524.5457000000001</v>
      </c>
      <c r="AR21" s="57">
        <v>908.7</v>
      </c>
      <c r="AS21" s="57">
        <v>78622.58</v>
      </c>
      <c r="AT21" s="57">
        <v>908.7</v>
      </c>
      <c r="AU21" s="57">
        <v>0</v>
      </c>
      <c r="AV21" s="57">
        <v>0</v>
      </c>
      <c r="AW21" s="57">
        <v>76252.58</v>
      </c>
      <c r="AX21" s="57">
        <v>0</v>
      </c>
      <c r="AY21" s="57">
        <v>0</v>
      </c>
      <c r="AZ21" s="57">
        <v>0</v>
      </c>
      <c r="BA21" s="57">
        <v>75098.034299999999</v>
      </c>
      <c r="BB21" s="57">
        <v>0</v>
      </c>
      <c r="BC21" s="57">
        <v>176059</v>
      </c>
      <c r="BD21" s="57">
        <v>7827.4629999999997</v>
      </c>
      <c r="BE21" s="57">
        <v>71040</v>
      </c>
      <c r="BF21" s="57">
        <v>179</v>
      </c>
      <c r="BG21" s="57">
        <v>0</v>
      </c>
      <c r="BH21" s="57">
        <v>0</v>
      </c>
      <c r="BI21" s="57">
        <v>-900</v>
      </c>
      <c r="BJ21" s="57">
        <v>0</v>
      </c>
      <c r="BK21" s="57">
        <v>-42570</v>
      </c>
      <c r="BL21" s="57">
        <v>-118.34</v>
      </c>
      <c r="BM21" s="57">
        <v>0</v>
      </c>
      <c r="BN21" s="57">
        <v>0</v>
      </c>
      <c r="BO21" s="57">
        <v>0</v>
      </c>
      <c r="BP21" s="57">
        <v>0</v>
      </c>
      <c r="BS21" s="39"/>
      <c r="BT21" s="39"/>
      <c r="BU21" s="39"/>
    </row>
    <row r="22" spans="1:73" ht="16.5" customHeight="1">
      <c r="A22" s="152" t="s">
        <v>93</v>
      </c>
      <c r="B22" s="153"/>
      <c r="C22" s="57">
        <f t="shared" ref="C22:BM22" si="6">SUM(C11:C21)</f>
        <v>24312574.4038</v>
      </c>
      <c r="D22" s="57">
        <f t="shared" si="6"/>
        <v>2916063.2209000001</v>
      </c>
      <c r="E22" s="57">
        <f t="shared" si="6"/>
        <v>13423781.570400001</v>
      </c>
      <c r="F22" s="57">
        <f t="shared" si="6"/>
        <v>2144428.4685999998</v>
      </c>
      <c r="G22" s="57">
        <f t="shared" si="6"/>
        <v>12323587.938100001</v>
      </c>
      <c r="H22" s="57">
        <f t="shared" si="6"/>
        <v>978634.75230000005</v>
      </c>
      <c r="I22" s="57">
        <f t="shared" si="6"/>
        <v>2431011.4050000003</v>
      </c>
      <c r="J22" s="57">
        <f t="shared" si="6"/>
        <v>474300.60800000007</v>
      </c>
      <c r="K22" s="57">
        <f t="shared" si="6"/>
        <v>0</v>
      </c>
      <c r="L22" s="57">
        <f t="shared" si="6"/>
        <v>0</v>
      </c>
      <c r="M22" s="57">
        <f t="shared" si="6"/>
        <v>2921273.6853999998</v>
      </c>
      <c r="N22" s="57">
        <f t="shared" si="6"/>
        <v>322566.51819999999</v>
      </c>
      <c r="O22" s="57">
        <f t="shared" si="6"/>
        <v>407892</v>
      </c>
      <c r="P22" s="57">
        <f t="shared" si="6"/>
        <v>112266.092</v>
      </c>
      <c r="Q22" s="57">
        <f t="shared" si="6"/>
        <v>568751.70000000007</v>
      </c>
      <c r="R22" s="57">
        <f t="shared" si="6"/>
        <v>104014.93190000003</v>
      </c>
      <c r="S22" s="57">
        <f t="shared" si="6"/>
        <v>45331.7</v>
      </c>
      <c r="T22" s="57">
        <f t="shared" si="6"/>
        <v>7610.3243000000002</v>
      </c>
      <c r="U22" s="57">
        <f t="shared" si="6"/>
        <v>30511</v>
      </c>
      <c r="V22" s="57">
        <f t="shared" si="6"/>
        <v>1602.8</v>
      </c>
      <c r="W22" s="57">
        <f t="shared" si="6"/>
        <v>468990.41840000002</v>
      </c>
      <c r="X22" s="57">
        <f t="shared" si="6"/>
        <v>39079.926899999999</v>
      </c>
      <c r="Y22" s="57">
        <f t="shared" si="6"/>
        <v>372280.11840000004</v>
      </c>
      <c r="Z22" s="57">
        <f t="shared" si="6"/>
        <v>27814.681199999995</v>
      </c>
      <c r="AA22" s="57">
        <f t="shared" si="6"/>
        <v>819415</v>
      </c>
      <c r="AB22" s="57">
        <f t="shared" si="6"/>
        <v>3716.527</v>
      </c>
      <c r="AC22" s="57">
        <f t="shared" si="6"/>
        <v>364346.86699999997</v>
      </c>
      <c r="AD22" s="57">
        <f t="shared" si="6"/>
        <v>37326.833700000003</v>
      </c>
      <c r="AE22" s="57">
        <f t="shared" si="6"/>
        <v>0</v>
      </c>
      <c r="AF22" s="57">
        <f t="shared" si="6"/>
        <v>0</v>
      </c>
      <c r="AG22" s="57">
        <f t="shared" si="6"/>
        <v>2035060.9</v>
      </c>
      <c r="AH22" s="57">
        <f t="shared" si="6"/>
        <v>479286.41</v>
      </c>
      <c r="AI22" s="57">
        <f t="shared" si="6"/>
        <v>2035060.9</v>
      </c>
      <c r="AJ22" s="57">
        <f t="shared" si="6"/>
        <v>479286.41</v>
      </c>
      <c r="AK22" s="57">
        <f t="shared" si="6"/>
        <v>3650264.61</v>
      </c>
      <c r="AL22" s="57">
        <f t="shared" si="6"/>
        <v>627120.95239999995</v>
      </c>
      <c r="AM22" s="57">
        <f t="shared" si="6"/>
        <v>3219969.0100000002</v>
      </c>
      <c r="AN22" s="57">
        <f t="shared" si="6"/>
        <v>625954.28540000005</v>
      </c>
      <c r="AO22" s="57">
        <f t="shared" si="6"/>
        <v>151075</v>
      </c>
      <c r="AP22" s="57">
        <f t="shared" si="6"/>
        <v>18070</v>
      </c>
      <c r="AQ22" s="57">
        <f t="shared" si="6"/>
        <v>800300.86530000006</v>
      </c>
      <c r="AR22" s="57">
        <f t="shared" si="6"/>
        <v>16083.98</v>
      </c>
      <c r="AS22" s="57">
        <f t="shared" si="6"/>
        <v>2235095.9700000002</v>
      </c>
      <c r="AT22" s="57">
        <f t="shared" si="6"/>
        <v>223083.98000000004</v>
      </c>
      <c r="AU22" s="57">
        <f t="shared" si="6"/>
        <v>0</v>
      </c>
      <c r="AV22" s="57">
        <f t="shared" si="6"/>
        <v>0</v>
      </c>
      <c r="AW22" s="57">
        <f t="shared" si="6"/>
        <v>2112721.0579999997</v>
      </c>
      <c r="AX22" s="57">
        <f t="shared" si="6"/>
        <v>207000</v>
      </c>
      <c r="AY22" s="57">
        <f t="shared" si="6"/>
        <v>0</v>
      </c>
      <c r="AZ22" s="57">
        <f t="shared" si="6"/>
        <v>0</v>
      </c>
      <c r="BA22" s="57">
        <f t="shared" si="6"/>
        <v>1434795.1047</v>
      </c>
      <c r="BB22" s="57">
        <f t="shared" si="6"/>
        <v>207000</v>
      </c>
      <c r="BC22" s="57">
        <f t="shared" si="6"/>
        <v>14318587.856799999</v>
      </c>
      <c r="BD22" s="57">
        <f t="shared" si="6"/>
        <v>1112252.2249</v>
      </c>
      <c r="BE22" s="57">
        <f t="shared" si="6"/>
        <v>813612.88130000001</v>
      </c>
      <c r="BF22" s="57">
        <f t="shared" si="6"/>
        <v>65310.223799999992</v>
      </c>
      <c r="BG22" s="57">
        <f t="shared" si="6"/>
        <v>0</v>
      </c>
      <c r="BH22" s="57">
        <f t="shared" si="6"/>
        <v>0</v>
      </c>
      <c r="BI22" s="57">
        <f t="shared" si="6"/>
        <v>-114646.8</v>
      </c>
      <c r="BJ22" s="57">
        <f t="shared" si="6"/>
        <v>-11120.329900000001</v>
      </c>
      <c r="BK22" s="57">
        <f t="shared" si="6"/>
        <v>-2702426</v>
      </c>
      <c r="BL22" s="57">
        <f t="shared" si="6"/>
        <v>-187807.36650000003</v>
      </c>
      <c r="BM22" s="57">
        <f t="shared" si="6"/>
        <v>0</v>
      </c>
      <c r="BN22" s="57">
        <f t="shared" ref="BN22" si="7">SUM(BN11:BN21)</f>
        <v>0</v>
      </c>
      <c r="BO22" s="57">
        <f>SUM(BO11:BO21)</f>
        <v>8460</v>
      </c>
      <c r="BP22" s="57">
        <f>SUM(BP11:BP21)</f>
        <v>0</v>
      </c>
      <c r="BS22" s="39"/>
      <c r="BT22" s="39"/>
      <c r="BU22" s="39"/>
    </row>
    <row r="24" spans="1:73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</row>
    <row r="25" spans="1:73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</row>
    <row r="26" spans="1:73">
      <c r="H26" s="58"/>
    </row>
    <row r="27" spans="1:73">
      <c r="H27" s="58"/>
    </row>
    <row r="28" spans="1:73">
      <c r="H28" s="58"/>
    </row>
    <row r="29" spans="1:73">
      <c r="H29" s="58"/>
    </row>
    <row r="30" spans="1:73">
      <c r="H30" s="58"/>
    </row>
    <row r="31" spans="1:73">
      <c r="H31" s="58"/>
    </row>
    <row r="32" spans="1:73">
      <c r="H32" s="58"/>
    </row>
    <row r="33" spans="8:8">
      <c r="H33" s="58"/>
    </row>
    <row r="34" spans="8:8">
      <c r="H34" s="58"/>
    </row>
    <row r="35" spans="8:8">
      <c r="H35" s="58"/>
    </row>
  </sheetData>
  <protectedRanges>
    <protectedRange sqref="AS11:BP21" name="Range3"/>
    <protectedRange sqref="A22" name="Range1"/>
    <protectedRange sqref="I11:AP21" name="Range2"/>
  </protectedRanges>
  <mergeCells count="55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BG6:BH8"/>
    <mergeCell ref="AS8:AT8"/>
    <mergeCell ref="AW8:AX8"/>
    <mergeCell ref="BK6:BN7"/>
    <mergeCell ref="AQ7:AV7"/>
    <mergeCell ref="BI6:BJ8"/>
    <mergeCell ref="BC6:BF6"/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6"/>
  <sheetViews>
    <sheetView tabSelected="1" topLeftCell="B1" zoomScaleNormal="100" workbookViewId="0">
      <selection activeCell="H12" sqref="H12"/>
    </sheetView>
  </sheetViews>
  <sheetFormatPr defaultRowHeight="12.7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10.7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9.125" style="40" customWidth="1"/>
    <col min="109" max="109" width="8.5" style="40" customWidth="1"/>
    <col min="110" max="110" width="11.5" style="40" customWidth="1"/>
    <col min="111" max="111" width="11.125" style="40" customWidth="1"/>
    <col min="112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30" ht="17.25" customHeight="1">
      <c r="A1" s="40" t="s">
        <v>90</v>
      </c>
      <c r="B1" s="166" t="s">
        <v>95</v>
      </c>
      <c r="C1" s="166"/>
      <c r="D1" s="166"/>
      <c r="E1" s="166"/>
      <c r="F1" s="166"/>
      <c r="G1" s="166"/>
      <c r="H1" s="166"/>
      <c r="I1" s="16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pans="1:130" ht="25.5" customHeight="1">
      <c r="B2" s="44"/>
      <c r="C2" s="169" t="s">
        <v>146</v>
      </c>
      <c r="D2" s="169"/>
      <c r="E2" s="169"/>
      <c r="F2" s="169"/>
      <c r="G2" s="169"/>
      <c r="H2" s="169"/>
      <c r="I2" s="169"/>
      <c r="L2" s="44"/>
      <c r="M2" s="44"/>
      <c r="N2" s="44"/>
      <c r="O2" s="44"/>
      <c r="P2" s="44"/>
      <c r="Q2" s="44"/>
      <c r="R2" s="59"/>
      <c r="S2" s="59"/>
      <c r="T2" s="59"/>
      <c r="U2" s="59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spans="1:130" ht="13.5" customHeight="1">
      <c r="B3" s="59"/>
      <c r="D3" s="65"/>
      <c r="E3" s="65"/>
      <c r="F3" s="65"/>
      <c r="G3" s="66"/>
      <c r="H3" s="66"/>
      <c r="I3" s="66"/>
      <c r="J3" s="169" t="s">
        <v>91</v>
      </c>
      <c r="K3" s="169"/>
      <c r="L3" s="59"/>
      <c r="M3" s="59"/>
      <c r="N3" s="59"/>
      <c r="O3" s="59"/>
      <c r="P3" s="59"/>
      <c r="Q3" s="59"/>
      <c r="R3" s="59"/>
      <c r="S3" s="59"/>
      <c r="T3" s="59"/>
      <c r="U3" s="59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7"/>
      <c r="DK3" s="47"/>
      <c r="DL3" s="47"/>
      <c r="DM3" s="47"/>
      <c r="DN3" s="47"/>
      <c r="DO3" s="47"/>
      <c r="DP3" s="47"/>
      <c r="DQ3" s="47"/>
      <c r="DR3" s="47"/>
      <c r="DS3" s="47"/>
    </row>
    <row r="4" spans="1:130" s="50" customFormat="1" ht="12.75" customHeight="1">
      <c r="B4" s="176" t="s">
        <v>57</v>
      </c>
      <c r="C4" s="83" t="s">
        <v>56</v>
      </c>
      <c r="D4" s="177" t="s">
        <v>131</v>
      </c>
      <c r="E4" s="178"/>
      <c r="F4" s="178"/>
      <c r="G4" s="178"/>
      <c r="H4" s="178"/>
      <c r="I4" s="179"/>
      <c r="J4" s="120" t="s">
        <v>73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2"/>
    </row>
    <row r="5" spans="1:130" s="50" customFormat="1" ht="15.75" customHeight="1">
      <c r="B5" s="176"/>
      <c r="C5" s="83"/>
      <c r="D5" s="180"/>
      <c r="E5" s="181"/>
      <c r="F5" s="181"/>
      <c r="G5" s="181"/>
      <c r="H5" s="181"/>
      <c r="I5" s="182"/>
      <c r="J5" s="177" t="s">
        <v>132</v>
      </c>
      <c r="K5" s="178"/>
      <c r="L5" s="178"/>
      <c r="M5" s="178"/>
      <c r="N5" s="106" t="s">
        <v>74</v>
      </c>
      <c r="O5" s="107"/>
      <c r="P5" s="107"/>
      <c r="Q5" s="107"/>
      <c r="R5" s="107"/>
      <c r="S5" s="107"/>
      <c r="T5" s="107"/>
      <c r="U5" s="108"/>
      <c r="V5" s="177" t="s">
        <v>133</v>
      </c>
      <c r="W5" s="178"/>
      <c r="X5" s="178"/>
      <c r="Y5" s="179"/>
      <c r="Z5" s="177" t="s">
        <v>134</v>
      </c>
      <c r="AA5" s="178"/>
      <c r="AB5" s="178"/>
      <c r="AC5" s="179"/>
      <c r="AD5" s="177" t="s">
        <v>135</v>
      </c>
      <c r="AE5" s="178"/>
      <c r="AF5" s="178"/>
      <c r="AG5" s="179"/>
      <c r="AH5" s="189" t="s">
        <v>73</v>
      </c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7"/>
      <c r="BB5" s="177" t="s">
        <v>136</v>
      </c>
      <c r="BC5" s="178"/>
      <c r="BD5" s="178"/>
      <c r="BE5" s="179"/>
      <c r="BF5" s="36" t="s">
        <v>54</v>
      </c>
      <c r="BG5" s="36"/>
      <c r="BH5" s="36"/>
      <c r="BI5" s="36"/>
      <c r="BJ5" s="36"/>
      <c r="BK5" s="36"/>
      <c r="BL5" s="36"/>
      <c r="BM5" s="36"/>
      <c r="BN5" s="177" t="s">
        <v>137</v>
      </c>
      <c r="BO5" s="178"/>
      <c r="BP5" s="178"/>
      <c r="BQ5" s="179"/>
      <c r="BR5" s="60" t="s">
        <v>75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186"/>
      <c r="CG5" s="186"/>
      <c r="CH5" s="186"/>
      <c r="CI5" s="186"/>
      <c r="CJ5" s="186"/>
      <c r="CK5" s="187"/>
      <c r="CL5" s="177" t="s">
        <v>138</v>
      </c>
      <c r="CM5" s="178"/>
      <c r="CN5" s="178"/>
      <c r="CO5" s="179"/>
      <c r="CP5" s="177" t="s">
        <v>139</v>
      </c>
      <c r="CQ5" s="178"/>
      <c r="CR5" s="178"/>
      <c r="CS5" s="179"/>
      <c r="CT5" s="62" t="s">
        <v>75</v>
      </c>
      <c r="CU5" s="62"/>
      <c r="CV5" s="62"/>
      <c r="CW5" s="62"/>
      <c r="CX5" s="62"/>
      <c r="CY5" s="62"/>
      <c r="CZ5" s="62"/>
      <c r="DA5" s="62"/>
      <c r="DB5" s="177" t="s">
        <v>140</v>
      </c>
      <c r="DC5" s="178"/>
      <c r="DD5" s="178"/>
      <c r="DE5" s="179"/>
      <c r="DF5" s="37" t="s">
        <v>75</v>
      </c>
      <c r="DG5" s="37"/>
      <c r="DH5" s="37"/>
      <c r="DI5" s="37"/>
      <c r="DJ5" s="177" t="s">
        <v>141</v>
      </c>
      <c r="DK5" s="178"/>
      <c r="DL5" s="178"/>
      <c r="DM5" s="179"/>
      <c r="DN5" s="177" t="s">
        <v>142</v>
      </c>
      <c r="DO5" s="178"/>
      <c r="DP5" s="178"/>
      <c r="DQ5" s="178"/>
      <c r="DR5" s="178"/>
      <c r="DS5" s="179"/>
      <c r="DT5" s="83" t="s">
        <v>72</v>
      </c>
      <c r="DU5" s="83"/>
    </row>
    <row r="6" spans="1:130" s="50" customFormat="1" ht="58.5" customHeight="1">
      <c r="B6" s="176"/>
      <c r="C6" s="83"/>
      <c r="D6" s="183"/>
      <c r="E6" s="184"/>
      <c r="F6" s="184"/>
      <c r="G6" s="184"/>
      <c r="H6" s="184"/>
      <c r="I6" s="185"/>
      <c r="J6" s="180"/>
      <c r="K6" s="181"/>
      <c r="L6" s="181"/>
      <c r="M6" s="181"/>
      <c r="N6" s="177" t="s">
        <v>76</v>
      </c>
      <c r="O6" s="178"/>
      <c r="P6" s="178"/>
      <c r="Q6" s="178"/>
      <c r="R6" s="177" t="s">
        <v>77</v>
      </c>
      <c r="S6" s="178"/>
      <c r="T6" s="178"/>
      <c r="U6" s="178"/>
      <c r="V6" s="183"/>
      <c r="W6" s="184"/>
      <c r="X6" s="184"/>
      <c r="Y6" s="185"/>
      <c r="Z6" s="183"/>
      <c r="AA6" s="184"/>
      <c r="AB6" s="184"/>
      <c r="AC6" s="185"/>
      <c r="AD6" s="183"/>
      <c r="AE6" s="184"/>
      <c r="AF6" s="184"/>
      <c r="AG6" s="185"/>
      <c r="AH6" s="173" t="s">
        <v>94</v>
      </c>
      <c r="AI6" s="174"/>
      <c r="AJ6" s="174"/>
      <c r="AK6" s="175"/>
      <c r="AL6" s="177" t="s">
        <v>78</v>
      </c>
      <c r="AM6" s="178"/>
      <c r="AN6" s="178"/>
      <c r="AO6" s="178"/>
      <c r="AP6" s="177" t="s">
        <v>79</v>
      </c>
      <c r="AQ6" s="178"/>
      <c r="AR6" s="178"/>
      <c r="AS6" s="178"/>
      <c r="AT6" s="177" t="s">
        <v>115</v>
      </c>
      <c r="AU6" s="178"/>
      <c r="AV6" s="178"/>
      <c r="AW6" s="178"/>
      <c r="AX6" s="177" t="s">
        <v>143</v>
      </c>
      <c r="AY6" s="178"/>
      <c r="AZ6" s="178"/>
      <c r="BA6" s="178"/>
      <c r="BB6" s="183"/>
      <c r="BC6" s="184"/>
      <c r="BD6" s="184"/>
      <c r="BE6" s="185"/>
      <c r="BF6" s="188" t="s">
        <v>80</v>
      </c>
      <c r="BG6" s="188"/>
      <c r="BH6" s="188"/>
      <c r="BI6" s="188"/>
      <c r="BJ6" s="173" t="s">
        <v>81</v>
      </c>
      <c r="BK6" s="174"/>
      <c r="BL6" s="174"/>
      <c r="BM6" s="175"/>
      <c r="BN6" s="183"/>
      <c r="BO6" s="184"/>
      <c r="BP6" s="184"/>
      <c r="BQ6" s="185"/>
      <c r="BR6" s="177" t="s">
        <v>82</v>
      </c>
      <c r="BS6" s="178"/>
      <c r="BT6" s="178"/>
      <c r="BU6" s="178"/>
      <c r="BV6" s="177" t="s">
        <v>83</v>
      </c>
      <c r="BW6" s="178"/>
      <c r="BX6" s="178"/>
      <c r="BY6" s="178"/>
      <c r="BZ6" s="188" t="s">
        <v>107</v>
      </c>
      <c r="CA6" s="188"/>
      <c r="CB6" s="188"/>
      <c r="CC6" s="188"/>
      <c r="CD6" s="177" t="s">
        <v>84</v>
      </c>
      <c r="CE6" s="178"/>
      <c r="CF6" s="178"/>
      <c r="CG6" s="178"/>
      <c r="CH6" s="177" t="s">
        <v>85</v>
      </c>
      <c r="CI6" s="178"/>
      <c r="CJ6" s="178"/>
      <c r="CK6" s="178"/>
      <c r="CL6" s="183"/>
      <c r="CM6" s="184"/>
      <c r="CN6" s="184"/>
      <c r="CO6" s="185"/>
      <c r="CP6" s="183"/>
      <c r="CQ6" s="184"/>
      <c r="CR6" s="184"/>
      <c r="CS6" s="185"/>
      <c r="CT6" s="188" t="s">
        <v>86</v>
      </c>
      <c r="CU6" s="188"/>
      <c r="CV6" s="188"/>
      <c r="CW6" s="188"/>
      <c r="CX6" s="188" t="s">
        <v>87</v>
      </c>
      <c r="CY6" s="188"/>
      <c r="CZ6" s="188"/>
      <c r="DA6" s="188"/>
      <c r="DB6" s="183"/>
      <c r="DC6" s="184"/>
      <c r="DD6" s="184"/>
      <c r="DE6" s="185"/>
      <c r="DF6" s="177" t="s">
        <v>88</v>
      </c>
      <c r="DG6" s="178"/>
      <c r="DH6" s="178"/>
      <c r="DI6" s="179"/>
      <c r="DJ6" s="183"/>
      <c r="DK6" s="184"/>
      <c r="DL6" s="184"/>
      <c r="DM6" s="185"/>
      <c r="DN6" s="183"/>
      <c r="DO6" s="184"/>
      <c r="DP6" s="184"/>
      <c r="DQ6" s="184"/>
      <c r="DR6" s="184"/>
      <c r="DS6" s="185"/>
      <c r="DT6" s="83"/>
      <c r="DU6" s="83"/>
      <c r="DV6" s="63"/>
    </row>
    <row r="7" spans="1:130" s="50" customFormat="1" ht="29.25" customHeight="1">
      <c r="B7" s="176"/>
      <c r="C7" s="83"/>
      <c r="D7" s="123" t="s">
        <v>144</v>
      </c>
      <c r="E7" s="125"/>
      <c r="F7" s="83" t="s">
        <v>60</v>
      </c>
      <c r="G7" s="83"/>
      <c r="H7" s="83" t="s">
        <v>61</v>
      </c>
      <c r="I7" s="83"/>
      <c r="J7" s="83" t="s">
        <v>60</v>
      </c>
      <c r="K7" s="83"/>
      <c r="L7" s="83" t="s">
        <v>61</v>
      </c>
      <c r="M7" s="83"/>
      <c r="N7" s="83" t="s">
        <v>60</v>
      </c>
      <c r="O7" s="83"/>
      <c r="P7" s="83" t="s">
        <v>61</v>
      </c>
      <c r="Q7" s="83"/>
      <c r="R7" s="83" t="s">
        <v>60</v>
      </c>
      <c r="S7" s="83"/>
      <c r="T7" s="83" t="s">
        <v>61</v>
      </c>
      <c r="U7" s="83"/>
      <c r="V7" s="83" t="s">
        <v>60</v>
      </c>
      <c r="W7" s="83"/>
      <c r="X7" s="83" t="s">
        <v>61</v>
      </c>
      <c r="Y7" s="83"/>
      <c r="Z7" s="83" t="s">
        <v>60</v>
      </c>
      <c r="AA7" s="83"/>
      <c r="AB7" s="83" t="s">
        <v>61</v>
      </c>
      <c r="AC7" s="83"/>
      <c r="AD7" s="83" t="s">
        <v>60</v>
      </c>
      <c r="AE7" s="83"/>
      <c r="AF7" s="83" t="s">
        <v>61</v>
      </c>
      <c r="AG7" s="83"/>
      <c r="AH7" s="190" t="s">
        <v>60</v>
      </c>
      <c r="AI7" s="191"/>
      <c r="AJ7" s="190" t="s">
        <v>61</v>
      </c>
      <c r="AK7" s="191"/>
      <c r="AL7" s="83" t="s">
        <v>60</v>
      </c>
      <c r="AM7" s="83"/>
      <c r="AN7" s="83" t="s">
        <v>61</v>
      </c>
      <c r="AO7" s="83"/>
      <c r="AP7" s="83" t="s">
        <v>60</v>
      </c>
      <c r="AQ7" s="83"/>
      <c r="AR7" s="83" t="s">
        <v>61</v>
      </c>
      <c r="AS7" s="83"/>
      <c r="AT7" s="83" t="s">
        <v>60</v>
      </c>
      <c r="AU7" s="83"/>
      <c r="AV7" s="83" t="s">
        <v>61</v>
      </c>
      <c r="AW7" s="83"/>
      <c r="AX7" s="83" t="s">
        <v>60</v>
      </c>
      <c r="AY7" s="83"/>
      <c r="AZ7" s="83" t="s">
        <v>61</v>
      </c>
      <c r="BA7" s="83"/>
      <c r="BB7" s="83" t="s">
        <v>60</v>
      </c>
      <c r="BC7" s="83"/>
      <c r="BD7" s="83" t="s">
        <v>61</v>
      </c>
      <c r="BE7" s="83"/>
      <c r="BF7" s="83" t="s">
        <v>60</v>
      </c>
      <c r="BG7" s="83"/>
      <c r="BH7" s="83" t="s">
        <v>61</v>
      </c>
      <c r="BI7" s="83"/>
      <c r="BJ7" s="83" t="s">
        <v>60</v>
      </c>
      <c r="BK7" s="83"/>
      <c r="BL7" s="83" t="s">
        <v>61</v>
      </c>
      <c r="BM7" s="83"/>
      <c r="BN7" s="83" t="s">
        <v>60</v>
      </c>
      <c r="BO7" s="83"/>
      <c r="BP7" s="83" t="s">
        <v>61</v>
      </c>
      <c r="BQ7" s="83"/>
      <c r="BR7" s="83" t="s">
        <v>60</v>
      </c>
      <c r="BS7" s="83"/>
      <c r="BT7" s="83" t="s">
        <v>61</v>
      </c>
      <c r="BU7" s="83"/>
      <c r="BV7" s="83" t="s">
        <v>60</v>
      </c>
      <c r="BW7" s="83"/>
      <c r="BX7" s="83" t="s">
        <v>61</v>
      </c>
      <c r="BY7" s="83"/>
      <c r="BZ7" s="83" t="s">
        <v>60</v>
      </c>
      <c r="CA7" s="83"/>
      <c r="CB7" s="83" t="s">
        <v>61</v>
      </c>
      <c r="CC7" s="83"/>
      <c r="CD7" s="83" t="s">
        <v>60</v>
      </c>
      <c r="CE7" s="83"/>
      <c r="CF7" s="83" t="s">
        <v>61</v>
      </c>
      <c r="CG7" s="83"/>
      <c r="CH7" s="83" t="s">
        <v>60</v>
      </c>
      <c r="CI7" s="83"/>
      <c r="CJ7" s="83" t="s">
        <v>61</v>
      </c>
      <c r="CK7" s="83"/>
      <c r="CL7" s="83" t="s">
        <v>60</v>
      </c>
      <c r="CM7" s="83"/>
      <c r="CN7" s="83" t="s">
        <v>61</v>
      </c>
      <c r="CO7" s="83"/>
      <c r="CP7" s="83" t="s">
        <v>60</v>
      </c>
      <c r="CQ7" s="83"/>
      <c r="CR7" s="83" t="s">
        <v>61</v>
      </c>
      <c r="CS7" s="83"/>
      <c r="CT7" s="83" t="s">
        <v>60</v>
      </c>
      <c r="CU7" s="83"/>
      <c r="CV7" s="83" t="s">
        <v>61</v>
      </c>
      <c r="CW7" s="83"/>
      <c r="CX7" s="83" t="s">
        <v>60</v>
      </c>
      <c r="CY7" s="83"/>
      <c r="CZ7" s="83" t="s">
        <v>61</v>
      </c>
      <c r="DA7" s="83"/>
      <c r="DB7" s="83" t="s">
        <v>60</v>
      </c>
      <c r="DC7" s="83"/>
      <c r="DD7" s="83" t="s">
        <v>61</v>
      </c>
      <c r="DE7" s="83"/>
      <c r="DF7" s="83" t="s">
        <v>60</v>
      </c>
      <c r="DG7" s="83"/>
      <c r="DH7" s="83" t="s">
        <v>61</v>
      </c>
      <c r="DI7" s="83"/>
      <c r="DJ7" s="83" t="s">
        <v>60</v>
      </c>
      <c r="DK7" s="83"/>
      <c r="DL7" s="83" t="s">
        <v>61</v>
      </c>
      <c r="DM7" s="83"/>
      <c r="DN7" s="123" t="s">
        <v>89</v>
      </c>
      <c r="DO7" s="125"/>
      <c r="DP7" s="83" t="s">
        <v>60</v>
      </c>
      <c r="DQ7" s="83"/>
      <c r="DR7" s="83" t="s">
        <v>61</v>
      </c>
      <c r="DS7" s="83"/>
      <c r="DT7" s="83" t="s">
        <v>61</v>
      </c>
      <c r="DU7" s="83"/>
    </row>
    <row r="8" spans="1:130" s="50" customFormat="1" ht="32.25" customHeight="1">
      <c r="B8" s="176"/>
      <c r="C8" s="83"/>
      <c r="D8" s="52" t="s">
        <v>58</v>
      </c>
      <c r="E8" s="53" t="s">
        <v>59</v>
      </c>
      <c r="F8" s="52" t="s">
        <v>58</v>
      </c>
      <c r="G8" s="53" t="s">
        <v>59</v>
      </c>
      <c r="H8" s="52" t="s">
        <v>58</v>
      </c>
      <c r="I8" s="53" t="s">
        <v>59</v>
      </c>
      <c r="J8" s="52" t="s">
        <v>58</v>
      </c>
      <c r="K8" s="53" t="s">
        <v>59</v>
      </c>
      <c r="L8" s="52" t="s">
        <v>58</v>
      </c>
      <c r="M8" s="53" t="s">
        <v>59</v>
      </c>
      <c r="N8" s="52" t="s">
        <v>58</v>
      </c>
      <c r="O8" s="53" t="s">
        <v>59</v>
      </c>
      <c r="P8" s="52" t="s">
        <v>58</v>
      </c>
      <c r="Q8" s="53" t="s">
        <v>59</v>
      </c>
      <c r="R8" s="52" t="s">
        <v>58</v>
      </c>
      <c r="S8" s="53" t="s">
        <v>59</v>
      </c>
      <c r="T8" s="52" t="s">
        <v>58</v>
      </c>
      <c r="U8" s="53" t="s">
        <v>59</v>
      </c>
      <c r="V8" s="52" t="s">
        <v>58</v>
      </c>
      <c r="W8" s="53" t="s">
        <v>59</v>
      </c>
      <c r="X8" s="52" t="s">
        <v>58</v>
      </c>
      <c r="Y8" s="53" t="s">
        <v>59</v>
      </c>
      <c r="Z8" s="52" t="s">
        <v>58</v>
      </c>
      <c r="AA8" s="53" t="s">
        <v>59</v>
      </c>
      <c r="AB8" s="52" t="s">
        <v>58</v>
      </c>
      <c r="AC8" s="53" t="s">
        <v>59</v>
      </c>
      <c r="AD8" s="52" t="s">
        <v>58</v>
      </c>
      <c r="AE8" s="53" t="s">
        <v>59</v>
      </c>
      <c r="AF8" s="52" t="s">
        <v>58</v>
      </c>
      <c r="AG8" s="53" t="s">
        <v>59</v>
      </c>
      <c r="AH8" s="67" t="s">
        <v>58</v>
      </c>
      <c r="AI8" s="68" t="s">
        <v>59</v>
      </c>
      <c r="AJ8" s="67" t="s">
        <v>58</v>
      </c>
      <c r="AK8" s="68" t="s">
        <v>59</v>
      </c>
      <c r="AL8" s="52" t="s">
        <v>58</v>
      </c>
      <c r="AM8" s="53" t="s">
        <v>59</v>
      </c>
      <c r="AN8" s="52" t="s">
        <v>58</v>
      </c>
      <c r="AO8" s="53" t="s">
        <v>59</v>
      </c>
      <c r="AP8" s="52" t="s">
        <v>58</v>
      </c>
      <c r="AQ8" s="53" t="s">
        <v>59</v>
      </c>
      <c r="AR8" s="52" t="s">
        <v>58</v>
      </c>
      <c r="AS8" s="53" t="s">
        <v>59</v>
      </c>
      <c r="AT8" s="52" t="s">
        <v>58</v>
      </c>
      <c r="AU8" s="53" t="s">
        <v>59</v>
      </c>
      <c r="AV8" s="52" t="s">
        <v>58</v>
      </c>
      <c r="AW8" s="53" t="s">
        <v>59</v>
      </c>
      <c r="AX8" s="52" t="s">
        <v>58</v>
      </c>
      <c r="AY8" s="53" t="s">
        <v>59</v>
      </c>
      <c r="AZ8" s="52" t="s">
        <v>58</v>
      </c>
      <c r="BA8" s="53" t="s">
        <v>59</v>
      </c>
      <c r="BB8" s="52" t="s">
        <v>58</v>
      </c>
      <c r="BC8" s="53" t="s">
        <v>59</v>
      </c>
      <c r="BD8" s="52" t="s">
        <v>58</v>
      </c>
      <c r="BE8" s="53" t="s">
        <v>59</v>
      </c>
      <c r="BF8" s="52" t="s">
        <v>58</v>
      </c>
      <c r="BG8" s="53" t="s">
        <v>59</v>
      </c>
      <c r="BH8" s="52" t="s">
        <v>58</v>
      </c>
      <c r="BI8" s="53" t="s">
        <v>59</v>
      </c>
      <c r="BJ8" s="52" t="s">
        <v>58</v>
      </c>
      <c r="BK8" s="53" t="s">
        <v>59</v>
      </c>
      <c r="BL8" s="52" t="s">
        <v>58</v>
      </c>
      <c r="BM8" s="53" t="s">
        <v>59</v>
      </c>
      <c r="BN8" s="52" t="s">
        <v>58</v>
      </c>
      <c r="BO8" s="53" t="s">
        <v>59</v>
      </c>
      <c r="BP8" s="52" t="s">
        <v>58</v>
      </c>
      <c r="BQ8" s="53" t="s">
        <v>59</v>
      </c>
      <c r="BR8" s="52" t="s">
        <v>58</v>
      </c>
      <c r="BS8" s="53" t="s">
        <v>59</v>
      </c>
      <c r="BT8" s="52" t="s">
        <v>58</v>
      </c>
      <c r="BU8" s="53" t="s">
        <v>59</v>
      </c>
      <c r="BV8" s="52" t="s">
        <v>58</v>
      </c>
      <c r="BW8" s="53" t="s">
        <v>59</v>
      </c>
      <c r="BX8" s="52" t="s">
        <v>58</v>
      </c>
      <c r="BY8" s="53" t="s">
        <v>59</v>
      </c>
      <c r="BZ8" s="52" t="s">
        <v>58</v>
      </c>
      <c r="CA8" s="53" t="s">
        <v>59</v>
      </c>
      <c r="CB8" s="52" t="s">
        <v>58</v>
      </c>
      <c r="CC8" s="53" t="s">
        <v>59</v>
      </c>
      <c r="CD8" s="52" t="s">
        <v>58</v>
      </c>
      <c r="CE8" s="53" t="s">
        <v>59</v>
      </c>
      <c r="CF8" s="52" t="s">
        <v>58</v>
      </c>
      <c r="CG8" s="53" t="s">
        <v>59</v>
      </c>
      <c r="CH8" s="52" t="s">
        <v>58</v>
      </c>
      <c r="CI8" s="53" t="s">
        <v>59</v>
      </c>
      <c r="CJ8" s="52" t="s">
        <v>58</v>
      </c>
      <c r="CK8" s="53" t="s">
        <v>59</v>
      </c>
      <c r="CL8" s="52" t="s">
        <v>58</v>
      </c>
      <c r="CM8" s="53" t="s">
        <v>59</v>
      </c>
      <c r="CN8" s="52" t="s">
        <v>58</v>
      </c>
      <c r="CO8" s="53" t="s">
        <v>59</v>
      </c>
      <c r="CP8" s="52" t="s">
        <v>58</v>
      </c>
      <c r="CQ8" s="53" t="s">
        <v>59</v>
      </c>
      <c r="CR8" s="52" t="s">
        <v>58</v>
      </c>
      <c r="CS8" s="53" t="s">
        <v>59</v>
      </c>
      <c r="CT8" s="52" t="s">
        <v>58</v>
      </c>
      <c r="CU8" s="53" t="s">
        <v>59</v>
      </c>
      <c r="CV8" s="52" t="s">
        <v>58</v>
      </c>
      <c r="CW8" s="53" t="s">
        <v>59</v>
      </c>
      <c r="CX8" s="52" t="s">
        <v>58</v>
      </c>
      <c r="CY8" s="53" t="s">
        <v>59</v>
      </c>
      <c r="CZ8" s="52" t="s">
        <v>58</v>
      </c>
      <c r="DA8" s="53" t="s">
        <v>59</v>
      </c>
      <c r="DB8" s="52" t="s">
        <v>58</v>
      </c>
      <c r="DC8" s="53" t="s">
        <v>59</v>
      </c>
      <c r="DD8" s="52" t="s">
        <v>58</v>
      </c>
      <c r="DE8" s="53" t="s">
        <v>59</v>
      </c>
      <c r="DF8" s="52" t="s">
        <v>58</v>
      </c>
      <c r="DG8" s="53" t="s">
        <v>59</v>
      </c>
      <c r="DH8" s="52" t="s">
        <v>58</v>
      </c>
      <c r="DI8" s="53" t="s">
        <v>59</v>
      </c>
      <c r="DJ8" s="52" t="s">
        <v>58</v>
      </c>
      <c r="DK8" s="53" t="s">
        <v>59</v>
      </c>
      <c r="DL8" s="52" t="s">
        <v>58</v>
      </c>
      <c r="DM8" s="53" t="s">
        <v>59</v>
      </c>
      <c r="DN8" s="52" t="s">
        <v>58</v>
      </c>
      <c r="DO8" s="53" t="s">
        <v>59</v>
      </c>
      <c r="DP8" s="52" t="s">
        <v>58</v>
      </c>
      <c r="DQ8" s="53" t="s">
        <v>59</v>
      </c>
      <c r="DR8" s="52" t="s">
        <v>58</v>
      </c>
      <c r="DS8" s="53" t="s">
        <v>59</v>
      </c>
      <c r="DT8" s="52" t="s">
        <v>58</v>
      </c>
      <c r="DU8" s="53" t="s">
        <v>59</v>
      </c>
    </row>
    <row r="9" spans="1:130" s="50" customFormat="1" ht="15" customHeight="1">
      <c r="B9" s="69" t="s">
        <v>92</v>
      </c>
      <c r="C9" s="35">
        <v>1</v>
      </c>
      <c r="D9" s="35">
        <f>C9+1</f>
        <v>2</v>
      </c>
      <c r="E9" s="35">
        <f t="shared" ref="E9:AE9" si="0">D9+1</f>
        <v>3</v>
      </c>
      <c r="F9" s="35">
        <f t="shared" si="0"/>
        <v>4</v>
      </c>
      <c r="G9" s="35">
        <f t="shared" si="0"/>
        <v>5</v>
      </c>
      <c r="H9" s="35">
        <f t="shared" si="0"/>
        <v>6</v>
      </c>
      <c r="I9" s="35">
        <f t="shared" si="0"/>
        <v>7</v>
      </c>
      <c r="J9" s="35">
        <f t="shared" si="0"/>
        <v>8</v>
      </c>
      <c r="K9" s="35">
        <f t="shared" si="0"/>
        <v>9</v>
      </c>
      <c r="L9" s="35">
        <f t="shared" si="0"/>
        <v>10</v>
      </c>
      <c r="M9" s="35">
        <f t="shared" si="0"/>
        <v>11</v>
      </c>
      <c r="N9" s="35">
        <f t="shared" si="0"/>
        <v>12</v>
      </c>
      <c r="O9" s="35">
        <f t="shared" si="0"/>
        <v>13</v>
      </c>
      <c r="P9" s="35">
        <f t="shared" si="0"/>
        <v>14</v>
      </c>
      <c r="Q9" s="35">
        <f t="shared" si="0"/>
        <v>15</v>
      </c>
      <c r="R9" s="35">
        <f t="shared" si="0"/>
        <v>16</v>
      </c>
      <c r="S9" s="35">
        <f t="shared" si="0"/>
        <v>17</v>
      </c>
      <c r="T9" s="35">
        <f t="shared" si="0"/>
        <v>18</v>
      </c>
      <c r="U9" s="35">
        <f t="shared" si="0"/>
        <v>19</v>
      </c>
      <c r="V9" s="35">
        <f t="shared" si="0"/>
        <v>20</v>
      </c>
      <c r="W9" s="35">
        <f t="shared" si="0"/>
        <v>21</v>
      </c>
      <c r="X9" s="35">
        <f t="shared" si="0"/>
        <v>22</v>
      </c>
      <c r="Y9" s="35">
        <f t="shared" si="0"/>
        <v>23</v>
      </c>
      <c r="Z9" s="35">
        <f t="shared" si="0"/>
        <v>24</v>
      </c>
      <c r="AA9" s="35">
        <f t="shared" si="0"/>
        <v>25</v>
      </c>
      <c r="AB9" s="35">
        <f t="shared" si="0"/>
        <v>26</v>
      </c>
      <c r="AC9" s="35">
        <f t="shared" si="0"/>
        <v>27</v>
      </c>
      <c r="AD9" s="35">
        <f t="shared" si="0"/>
        <v>28</v>
      </c>
      <c r="AE9" s="35">
        <f t="shared" si="0"/>
        <v>29</v>
      </c>
      <c r="AF9" s="35">
        <f t="shared" ref="AF9" si="1">AE9+1</f>
        <v>30</v>
      </c>
      <c r="AG9" s="35">
        <f t="shared" ref="AG9" si="2">AF9+1</f>
        <v>31</v>
      </c>
      <c r="AH9" s="70">
        <f t="shared" ref="AH9" si="3">AG9+1</f>
        <v>32</v>
      </c>
      <c r="AI9" s="70">
        <f t="shared" ref="AI9" si="4">AH9+1</f>
        <v>33</v>
      </c>
      <c r="AJ9" s="70">
        <f t="shared" ref="AJ9" si="5">AI9+1</f>
        <v>34</v>
      </c>
      <c r="AK9" s="70">
        <f t="shared" ref="AK9" si="6">AJ9+1</f>
        <v>35</v>
      </c>
      <c r="AL9" s="35">
        <f t="shared" ref="AL9" si="7">AK9+1</f>
        <v>36</v>
      </c>
      <c r="AM9" s="35">
        <f t="shared" ref="AM9" si="8">AL9+1</f>
        <v>37</v>
      </c>
      <c r="AN9" s="35">
        <f t="shared" ref="AN9" si="9">AM9+1</f>
        <v>38</v>
      </c>
      <c r="AO9" s="35">
        <f t="shared" ref="AO9" si="10">AN9+1</f>
        <v>39</v>
      </c>
      <c r="AP9" s="35">
        <f t="shared" ref="AP9" si="11">AO9+1</f>
        <v>40</v>
      </c>
      <c r="AQ9" s="35">
        <f t="shared" ref="AQ9" si="12">AP9+1</f>
        <v>41</v>
      </c>
      <c r="AR9" s="35">
        <f t="shared" ref="AR9" si="13">AQ9+1</f>
        <v>42</v>
      </c>
      <c r="AS9" s="35">
        <f t="shared" ref="AS9" si="14">AR9+1</f>
        <v>43</v>
      </c>
      <c r="AT9" s="35">
        <f t="shared" ref="AT9" si="15">AS9+1</f>
        <v>44</v>
      </c>
      <c r="AU9" s="35">
        <f t="shared" ref="AU9" si="16">AT9+1</f>
        <v>45</v>
      </c>
      <c r="AV9" s="35">
        <f t="shared" ref="AV9" si="17">AU9+1</f>
        <v>46</v>
      </c>
      <c r="AW9" s="35">
        <f t="shared" ref="AW9" si="18">AV9+1</f>
        <v>47</v>
      </c>
      <c r="AX9" s="35">
        <f t="shared" ref="AX9" si="19">AW9+1</f>
        <v>48</v>
      </c>
      <c r="AY9" s="35">
        <f t="shared" ref="AY9" si="20">AX9+1</f>
        <v>49</v>
      </c>
      <c r="AZ9" s="35">
        <f t="shared" ref="AZ9" si="21">AY9+1</f>
        <v>50</v>
      </c>
      <c r="BA9" s="35">
        <f t="shared" ref="BA9" si="22">AZ9+1</f>
        <v>51</v>
      </c>
      <c r="BB9" s="35">
        <f t="shared" ref="BB9" si="23">BA9+1</f>
        <v>52</v>
      </c>
      <c r="BC9" s="35">
        <f t="shared" ref="BC9" si="24">BB9+1</f>
        <v>53</v>
      </c>
      <c r="BD9" s="35">
        <f t="shared" ref="BD9" si="25">BC9+1</f>
        <v>54</v>
      </c>
      <c r="BE9" s="35">
        <f t="shared" ref="BE9" si="26">BD9+1</f>
        <v>55</v>
      </c>
      <c r="BF9" s="35">
        <f t="shared" ref="BF9" si="27">BE9+1</f>
        <v>56</v>
      </c>
      <c r="BG9" s="35">
        <f t="shared" ref="BG9" si="28">BF9+1</f>
        <v>57</v>
      </c>
      <c r="BH9" s="35">
        <f t="shared" ref="BH9" si="29">BG9+1</f>
        <v>58</v>
      </c>
      <c r="BI9" s="35">
        <f t="shared" ref="BI9" si="30">BH9+1</f>
        <v>59</v>
      </c>
      <c r="BJ9" s="35">
        <f t="shared" ref="BJ9" si="31">BI9+1</f>
        <v>60</v>
      </c>
      <c r="BK9" s="35">
        <f t="shared" ref="BK9" si="32">BJ9+1</f>
        <v>61</v>
      </c>
      <c r="BL9" s="35">
        <f t="shared" ref="BL9" si="33">BK9+1</f>
        <v>62</v>
      </c>
      <c r="BM9" s="35">
        <f t="shared" ref="BM9" si="34">BL9+1</f>
        <v>63</v>
      </c>
      <c r="BN9" s="35">
        <f t="shared" ref="BN9" si="35">BM9+1</f>
        <v>64</v>
      </c>
      <c r="BO9" s="35">
        <f t="shared" ref="BO9" si="36">BN9+1</f>
        <v>65</v>
      </c>
      <c r="BP9" s="35">
        <f t="shared" ref="BP9" si="37">BO9+1</f>
        <v>66</v>
      </c>
      <c r="BQ9" s="35">
        <f t="shared" ref="BQ9" si="38">BP9+1</f>
        <v>67</v>
      </c>
      <c r="BR9" s="35">
        <f t="shared" ref="BR9" si="39">BQ9+1</f>
        <v>68</v>
      </c>
      <c r="BS9" s="35">
        <f t="shared" ref="BS9" si="40">BR9+1</f>
        <v>69</v>
      </c>
      <c r="BT9" s="35">
        <f t="shared" ref="BT9" si="41">BS9+1</f>
        <v>70</v>
      </c>
      <c r="BU9" s="35">
        <f t="shared" ref="BU9" si="42">BT9+1</f>
        <v>71</v>
      </c>
      <c r="BV9" s="35">
        <f t="shared" ref="BV9" si="43">BU9+1</f>
        <v>72</v>
      </c>
      <c r="BW9" s="35">
        <f t="shared" ref="BW9" si="44">BV9+1</f>
        <v>73</v>
      </c>
      <c r="BX9" s="35">
        <f t="shared" ref="BX9" si="45">BW9+1</f>
        <v>74</v>
      </c>
      <c r="BY9" s="35">
        <f t="shared" ref="BY9" si="46">BX9+1</f>
        <v>75</v>
      </c>
      <c r="BZ9" s="35">
        <f t="shared" ref="BZ9" si="47">BY9+1</f>
        <v>76</v>
      </c>
      <c r="CA9" s="35">
        <f t="shared" ref="CA9" si="48">BZ9+1</f>
        <v>77</v>
      </c>
      <c r="CB9" s="35">
        <f t="shared" ref="CB9" si="49">CA9+1</f>
        <v>78</v>
      </c>
      <c r="CC9" s="35">
        <f t="shared" ref="CC9" si="50">CB9+1</f>
        <v>79</v>
      </c>
      <c r="CD9" s="35">
        <f t="shared" ref="CD9" si="51">CC9+1</f>
        <v>80</v>
      </c>
      <c r="CE9" s="35">
        <f t="shared" ref="CE9" si="52">CD9+1</f>
        <v>81</v>
      </c>
      <c r="CF9" s="35">
        <f t="shared" ref="CF9" si="53">CE9+1</f>
        <v>82</v>
      </c>
      <c r="CG9" s="35">
        <f t="shared" ref="CG9" si="54">CF9+1</f>
        <v>83</v>
      </c>
      <c r="CH9" s="35">
        <f t="shared" ref="CH9" si="55">CG9+1</f>
        <v>84</v>
      </c>
      <c r="CI9" s="35">
        <f t="shared" ref="CI9" si="56">CH9+1</f>
        <v>85</v>
      </c>
      <c r="CJ9" s="35">
        <f t="shared" ref="CJ9" si="57">CI9+1</f>
        <v>86</v>
      </c>
      <c r="CK9" s="35">
        <f t="shared" ref="CK9" si="58">CJ9+1</f>
        <v>87</v>
      </c>
      <c r="CL9" s="35">
        <f t="shared" ref="CL9" si="59">CK9+1</f>
        <v>88</v>
      </c>
      <c r="CM9" s="35">
        <f t="shared" ref="CM9" si="60">CL9+1</f>
        <v>89</v>
      </c>
      <c r="CN9" s="35">
        <f t="shared" ref="CN9" si="61">CM9+1</f>
        <v>90</v>
      </c>
      <c r="CO9" s="35">
        <f t="shared" ref="CO9" si="62">CN9+1</f>
        <v>91</v>
      </c>
      <c r="CP9" s="35">
        <f t="shared" ref="CP9" si="63">CO9+1</f>
        <v>92</v>
      </c>
      <c r="CQ9" s="35">
        <f t="shared" ref="CQ9" si="64">CP9+1</f>
        <v>93</v>
      </c>
      <c r="CR9" s="35">
        <f t="shared" ref="CR9" si="65">CQ9+1</f>
        <v>94</v>
      </c>
      <c r="CS9" s="35">
        <f t="shared" ref="CS9" si="66">CR9+1</f>
        <v>95</v>
      </c>
      <c r="CT9" s="35">
        <f t="shared" ref="CT9" si="67">CS9+1</f>
        <v>96</v>
      </c>
      <c r="CU9" s="35">
        <f t="shared" ref="CU9" si="68">CT9+1</f>
        <v>97</v>
      </c>
      <c r="CV9" s="35">
        <f t="shared" ref="CV9" si="69">CU9+1</f>
        <v>98</v>
      </c>
      <c r="CW9" s="35">
        <f t="shared" ref="CW9" si="70">CV9+1</f>
        <v>99</v>
      </c>
      <c r="CX9" s="35">
        <f t="shared" ref="CX9" si="71">CW9+1</f>
        <v>100</v>
      </c>
      <c r="CY9" s="35">
        <f t="shared" ref="CY9" si="72">CX9+1</f>
        <v>101</v>
      </c>
      <c r="CZ9" s="35">
        <f t="shared" ref="CZ9" si="73">CY9+1</f>
        <v>102</v>
      </c>
      <c r="DA9" s="35">
        <f t="shared" ref="DA9" si="74">CZ9+1</f>
        <v>103</v>
      </c>
      <c r="DB9" s="35">
        <f t="shared" ref="DB9" si="75">DA9+1</f>
        <v>104</v>
      </c>
      <c r="DC9" s="35">
        <f t="shared" ref="DC9" si="76">DB9+1</f>
        <v>105</v>
      </c>
      <c r="DD9" s="35">
        <f t="shared" ref="DD9" si="77">DC9+1</f>
        <v>106</v>
      </c>
      <c r="DE9" s="35">
        <f t="shared" ref="DE9" si="78">DD9+1</f>
        <v>107</v>
      </c>
      <c r="DF9" s="35">
        <f t="shared" ref="DF9" si="79">DE9+1</f>
        <v>108</v>
      </c>
      <c r="DG9" s="35">
        <f t="shared" ref="DG9" si="80">DF9+1</f>
        <v>109</v>
      </c>
      <c r="DH9" s="35">
        <f t="shared" ref="DH9" si="81">DG9+1</f>
        <v>110</v>
      </c>
      <c r="DI9" s="35">
        <f t="shared" ref="DI9" si="82">DH9+1</f>
        <v>111</v>
      </c>
      <c r="DJ9" s="35">
        <f t="shared" ref="DJ9" si="83">DI9+1</f>
        <v>112</v>
      </c>
      <c r="DK9" s="35">
        <f t="shared" ref="DK9" si="84">DJ9+1</f>
        <v>113</v>
      </c>
      <c r="DL9" s="35">
        <f t="shared" ref="DL9" si="85">DK9+1</f>
        <v>114</v>
      </c>
      <c r="DM9" s="35">
        <f t="shared" ref="DM9" si="86">DL9+1</f>
        <v>115</v>
      </c>
      <c r="DN9" s="35">
        <f t="shared" ref="DN9" si="87">DM9+1</f>
        <v>116</v>
      </c>
      <c r="DO9" s="35">
        <f t="shared" ref="DO9" si="88">DN9+1</f>
        <v>117</v>
      </c>
      <c r="DP9" s="35">
        <f t="shared" ref="DP9" si="89">DO9+1</f>
        <v>118</v>
      </c>
      <c r="DQ9" s="35">
        <f t="shared" ref="DQ9" si="90">DP9+1</f>
        <v>119</v>
      </c>
      <c r="DR9" s="35">
        <f t="shared" ref="DR9" si="91">DQ9+1</f>
        <v>120</v>
      </c>
      <c r="DS9" s="35">
        <f t="shared" ref="DS9" si="92">DR9+1</f>
        <v>121</v>
      </c>
      <c r="DT9" s="35">
        <f t="shared" ref="DT9" si="93">DS9+1</f>
        <v>122</v>
      </c>
      <c r="DU9" s="35">
        <f t="shared" ref="DU9" si="94">DT9+1</f>
        <v>123</v>
      </c>
    </row>
    <row r="10" spans="1:130" ht="14.25" customHeight="1">
      <c r="B10" s="55">
        <v>1</v>
      </c>
      <c r="C10" s="56" t="s">
        <v>96</v>
      </c>
      <c r="D10" s="71">
        <f>F10+H10-DT10</f>
        <v>6819103.3999999994</v>
      </c>
      <c r="E10" s="71">
        <f>G10+I10-DU10</f>
        <v>781239.7442999999</v>
      </c>
      <c r="F10" s="13">
        <f>J10+V10+Z10+AD10+BB10+BN10+CL10+CP10+DB10+DJ10+DP10</f>
        <v>4381206.0999999996</v>
      </c>
      <c r="G10" s="13">
        <f>K10+W10+AA10+AE10+BC10+BO10+CM10+CQ10+DC10+DK10+DQ10</f>
        <v>753592.96739999996</v>
      </c>
      <c r="H10" s="13">
        <f>L10+X10+AB10+AF10+BD10+BP10+CN10+CR10+DD10+DL10+DR10</f>
        <v>2437897.2999999998</v>
      </c>
      <c r="I10" s="13">
        <f>M10+Y10+AC10+AG10+BE10+BQ10+CO10+CS10+DE10+DM10+DS10</f>
        <v>27646.776899999997</v>
      </c>
      <c r="J10" s="72">
        <v>1018996.7</v>
      </c>
      <c r="K10" s="72">
        <v>210708.6023</v>
      </c>
      <c r="L10" s="72">
        <v>28000</v>
      </c>
      <c r="M10" s="72">
        <v>0</v>
      </c>
      <c r="N10" s="72">
        <v>686849.9</v>
      </c>
      <c r="O10" s="72">
        <v>132937.3224</v>
      </c>
      <c r="P10" s="72">
        <v>25000</v>
      </c>
      <c r="Q10" s="72">
        <v>0</v>
      </c>
      <c r="R10" s="72">
        <v>10545.5</v>
      </c>
      <c r="S10" s="72">
        <v>1755.7148999999999</v>
      </c>
      <c r="T10" s="72">
        <v>3000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148236</v>
      </c>
      <c r="AE10" s="72">
        <v>0</v>
      </c>
      <c r="AF10" s="72">
        <v>522562.3</v>
      </c>
      <c r="AG10" s="72">
        <v>19820.109799999998</v>
      </c>
      <c r="AH10" s="72">
        <v>0</v>
      </c>
      <c r="AI10" s="72">
        <v>0</v>
      </c>
      <c r="AJ10" s="72">
        <v>0</v>
      </c>
      <c r="AK10" s="72">
        <v>0</v>
      </c>
      <c r="AL10" s="72">
        <v>2736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145500</v>
      </c>
      <c r="AU10" s="72">
        <v>0</v>
      </c>
      <c r="AV10" s="72">
        <v>2890865.1</v>
      </c>
      <c r="AW10" s="72">
        <v>160213.91699999999</v>
      </c>
      <c r="AX10" s="72">
        <v>0</v>
      </c>
      <c r="AY10" s="72">
        <v>0</v>
      </c>
      <c r="AZ10" s="72">
        <v>-2380302.7999999998</v>
      </c>
      <c r="BA10" s="72">
        <v>-140393.80720000001</v>
      </c>
      <c r="BB10" s="72">
        <v>383690</v>
      </c>
      <c r="BC10" s="72">
        <v>61018.962</v>
      </c>
      <c r="BD10" s="72">
        <v>56000</v>
      </c>
      <c r="BE10" s="72">
        <v>0</v>
      </c>
      <c r="BF10" s="72">
        <v>326000</v>
      </c>
      <c r="BG10" s="72">
        <v>58914.462</v>
      </c>
      <c r="BH10" s="72">
        <v>27000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606218.30000000005</v>
      </c>
      <c r="BO10" s="72">
        <v>27568.867200000001</v>
      </c>
      <c r="BP10" s="72">
        <v>241676</v>
      </c>
      <c r="BQ10" s="72">
        <v>0</v>
      </c>
      <c r="BR10" s="72">
        <v>37000</v>
      </c>
      <c r="BS10" s="72">
        <v>0</v>
      </c>
      <c r="BT10" s="72">
        <v>20000</v>
      </c>
      <c r="BU10" s="72">
        <v>0</v>
      </c>
      <c r="BV10" s="72">
        <v>418883.6</v>
      </c>
      <c r="BW10" s="72">
        <v>0</v>
      </c>
      <c r="BX10" s="72">
        <v>0</v>
      </c>
      <c r="BY10" s="72">
        <v>0</v>
      </c>
      <c r="BZ10" s="72">
        <v>13000</v>
      </c>
      <c r="CA10" s="72">
        <v>0</v>
      </c>
      <c r="CB10" s="72">
        <v>4000</v>
      </c>
      <c r="CC10" s="72">
        <v>0</v>
      </c>
      <c r="CD10" s="72">
        <v>132334.70000000001</v>
      </c>
      <c r="CE10" s="72">
        <v>27568.867200000001</v>
      </c>
      <c r="CF10" s="72">
        <v>77676</v>
      </c>
      <c r="CG10" s="72">
        <v>0</v>
      </c>
      <c r="CH10" s="72">
        <v>5000</v>
      </c>
      <c r="CI10" s="72">
        <v>0</v>
      </c>
      <c r="CJ10" s="72">
        <v>90000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451709.2</v>
      </c>
      <c r="CQ10" s="72">
        <v>110774.6026</v>
      </c>
      <c r="CR10" s="72">
        <v>5000</v>
      </c>
      <c r="CS10" s="72">
        <v>0</v>
      </c>
      <c r="CT10" s="72">
        <v>385398.6</v>
      </c>
      <c r="CU10" s="72">
        <v>97032.602599999998</v>
      </c>
      <c r="CV10" s="72">
        <v>1000</v>
      </c>
      <c r="CW10" s="72">
        <v>0</v>
      </c>
      <c r="CX10" s="72">
        <v>91447.8</v>
      </c>
      <c r="CY10" s="72">
        <v>23540.524600000001</v>
      </c>
      <c r="CZ10" s="72">
        <v>900</v>
      </c>
      <c r="DA10" s="72">
        <v>0</v>
      </c>
      <c r="DB10" s="72">
        <v>1482790.4</v>
      </c>
      <c r="DC10" s="72">
        <v>338811.93329999998</v>
      </c>
      <c r="DD10" s="72">
        <v>1584659</v>
      </c>
      <c r="DE10" s="72">
        <v>7826.6670999999997</v>
      </c>
      <c r="DF10" s="72">
        <v>746606.4</v>
      </c>
      <c r="DG10" s="72">
        <v>167712.01</v>
      </c>
      <c r="DH10" s="72">
        <v>987529</v>
      </c>
      <c r="DI10" s="72">
        <v>7826.6670999999997</v>
      </c>
      <c r="DJ10" s="72">
        <v>30000</v>
      </c>
      <c r="DK10" s="72">
        <v>4710</v>
      </c>
      <c r="DL10" s="72">
        <v>0</v>
      </c>
      <c r="DM10" s="72">
        <v>0</v>
      </c>
      <c r="DN10" s="72">
        <v>259565.5</v>
      </c>
      <c r="DO10" s="72">
        <v>0</v>
      </c>
      <c r="DP10" s="72">
        <v>259565.5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Y10" s="58"/>
      <c r="DZ10" s="58"/>
    </row>
    <row r="11" spans="1:130" ht="14.25" customHeight="1">
      <c r="B11" s="55">
        <v>2</v>
      </c>
      <c r="C11" s="56" t="s">
        <v>97</v>
      </c>
      <c r="D11" s="71">
        <f t="shared" ref="D11:D20" si="95">F11+H11-DT11</f>
        <v>82009.624000000011</v>
      </c>
      <c r="E11" s="71">
        <f t="shared" ref="E11:E20" si="96">G11+I11-DU11</f>
        <v>8696.3597000000009</v>
      </c>
      <c r="F11" s="13">
        <f t="shared" ref="F11:F20" si="97">J11+V11+Z11+AD11+BB11+BN11+CL11+CP11+DB11+DJ11+DP11</f>
        <v>69826.100000000006</v>
      </c>
      <c r="G11" s="13">
        <f t="shared" ref="G11:G20" si="98">K11+W11+AA11+AE11+BC11+BO11+CM11+CQ11+DC11+DK11+DQ11</f>
        <v>8696.3597000000009</v>
      </c>
      <c r="H11" s="13">
        <f t="shared" ref="H11:H20" si="99">L11+X11+AB11+AF11+BD11+BP11+CN11+CR11+DD11+DL11+DR11</f>
        <v>17166.543000000001</v>
      </c>
      <c r="I11" s="13">
        <f t="shared" ref="I11:I20" si="100">M11+Y11+AC11+AG11+BE11+BQ11+CO11+CS11+DE11+DM11+DS11</f>
        <v>0</v>
      </c>
      <c r="J11" s="72">
        <v>32600</v>
      </c>
      <c r="K11" s="72">
        <v>5584.6543000000001</v>
      </c>
      <c r="L11" s="72">
        <v>0</v>
      </c>
      <c r="M11" s="72">
        <v>0</v>
      </c>
      <c r="N11" s="72">
        <v>31800</v>
      </c>
      <c r="O11" s="72">
        <v>5584.6543000000001</v>
      </c>
      <c r="P11" s="72">
        <v>0</v>
      </c>
      <c r="Q11" s="72">
        <v>0</v>
      </c>
      <c r="R11" s="72">
        <v>800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4900</v>
      </c>
      <c r="AE11" s="72">
        <v>419.5</v>
      </c>
      <c r="AF11" s="72">
        <v>17166.543000000001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4900</v>
      </c>
      <c r="AM11" s="72">
        <v>419.5</v>
      </c>
      <c r="AN11" s="72">
        <v>0</v>
      </c>
      <c r="AO11" s="72">
        <v>0</v>
      </c>
      <c r="AP11" s="72">
        <v>0</v>
      </c>
      <c r="AQ11" s="72">
        <v>0</v>
      </c>
      <c r="AR11" s="72">
        <v>11361.8</v>
      </c>
      <c r="AS11" s="72">
        <v>0</v>
      </c>
      <c r="AT11" s="72">
        <v>0</v>
      </c>
      <c r="AU11" s="72">
        <v>0</v>
      </c>
      <c r="AV11" s="72">
        <v>5804.7430000000004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1100</v>
      </c>
      <c r="BC11" s="72">
        <v>120</v>
      </c>
      <c r="BD11" s="72">
        <v>0</v>
      </c>
      <c r="BE11" s="72">
        <v>0</v>
      </c>
      <c r="BF11" s="72">
        <v>1100</v>
      </c>
      <c r="BG11" s="72">
        <v>120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1100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1100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4270</v>
      </c>
      <c r="CQ11" s="72">
        <v>699.428</v>
      </c>
      <c r="CR11" s="72">
        <v>0</v>
      </c>
      <c r="CS11" s="72">
        <v>0</v>
      </c>
      <c r="CT11" s="72">
        <v>4120</v>
      </c>
      <c r="CU11" s="72">
        <v>699.428</v>
      </c>
      <c r="CV11" s="72">
        <v>0</v>
      </c>
      <c r="CW11" s="72">
        <v>0</v>
      </c>
      <c r="CX11" s="72">
        <v>3570</v>
      </c>
      <c r="CY11" s="72">
        <v>699.428</v>
      </c>
      <c r="CZ11" s="72">
        <v>0</v>
      </c>
      <c r="DA11" s="72">
        <v>0</v>
      </c>
      <c r="DB11" s="72">
        <v>11000</v>
      </c>
      <c r="DC11" s="72">
        <v>1802.7773999999999</v>
      </c>
      <c r="DD11" s="72">
        <v>0</v>
      </c>
      <c r="DE11" s="72">
        <v>0</v>
      </c>
      <c r="DF11" s="72">
        <v>11000</v>
      </c>
      <c r="DG11" s="72">
        <v>1802.7773999999999</v>
      </c>
      <c r="DH11" s="72">
        <v>0</v>
      </c>
      <c r="DI11" s="72">
        <v>0</v>
      </c>
      <c r="DJ11" s="72">
        <v>950</v>
      </c>
      <c r="DK11" s="72">
        <v>70</v>
      </c>
      <c r="DL11" s="72">
        <v>0</v>
      </c>
      <c r="DM11" s="72">
        <v>0</v>
      </c>
      <c r="DN11" s="72">
        <v>8923.0810000000001</v>
      </c>
      <c r="DO11" s="72">
        <v>0</v>
      </c>
      <c r="DP11" s="72">
        <v>13906.1</v>
      </c>
      <c r="DQ11" s="72">
        <v>0</v>
      </c>
      <c r="DR11" s="72">
        <v>0</v>
      </c>
      <c r="DS11" s="72">
        <v>0</v>
      </c>
      <c r="DT11" s="72">
        <v>4983.0190000000002</v>
      </c>
      <c r="DU11" s="72">
        <v>0</v>
      </c>
      <c r="DY11" s="58"/>
      <c r="DZ11" s="58"/>
    </row>
    <row r="12" spans="1:130" ht="14.25" customHeight="1">
      <c r="B12" s="55">
        <v>3</v>
      </c>
      <c r="C12" s="56" t="s">
        <v>98</v>
      </c>
      <c r="D12" s="71">
        <f t="shared" si="95"/>
        <v>81009.908299999996</v>
      </c>
      <c r="E12" s="71">
        <f t="shared" si="96"/>
        <v>6023.1040000000003</v>
      </c>
      <c r="F12" s="13">
        <f t="shared" si="97"/>
        <v>63896.4</v>
      </c>
      <c r="G12" s="13">
        <f t="shared" si="98"/>
        <v>8049.3040000000001</v>
      </c>
      <c r="H12" s="13">
        <f t="shared" si="99"/>
        <v>27905.494299999998</v>
      </c>
      <c r="I12" s="13">
        <f t="shared" si="100"/>
        <v>-2026.1999999999998</v>
      </c>
      <c r="J12" s="72">
        <v>34980.300000000003</v>
      </c>
      <c r="K12" s="72">
        <v>6922.5257000000001</v>
      </c>
      <c r="L12" s="72">
        <v>1046.6652999999999</v>
      </c>
      <c r="M12" s="72">
        <v>300</v>
      </c>
      <c r="N12" s="72">
        <v>34320.300000000003</v>
      </c>
      <c r="O12" s="72">
        <v>6836.5257000000001</v>
      </c>
      <c r="P12" s="72">
        <v>1046.6652999999999</v>
      </c>
      <c r="Q12" s="72">
        <v>300</v>
      </c>
      <c r="R12" s="72">
        <v>300</v>
      </c>
      <c r="S12" s="72">
        <v>26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1794</v>
      </c>
      <c r="AE12" s="72">
        <v>624</v>
      </c>
      <c r="AF12" s="72">
        <v>11700</v>
      </c>
      <c r="AG12" s="72">
        <v>-4726.2</v>
      </c>
      <c r="AH12" s="72">
        <v>0</v>
      </c>
      <c r="AI12" s="72">
        <v>0</v>
      </c>
      <c r="AJ12" s="72">
        <v>0</v>
      </c>
      <c r="AK12" s="72">
        <v>0</v>
      </c>
      <c r="AL12" s="72">
        <v>744</v>
      </c>
      <c r="AM12" s="72">
        <v>124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1050</v>
      </c>
      <c r="AU12" s="72">
        <v>500</v>
      </c>
      <c r="AV12" s="72">
        <v>11700</v>
      </c>
      <c r="AW12" s="72">
        <v>0</v>
      </c>
      <c r="AX12" s="72">
        <v>0</v>
      </c>
      <c r="AY12" s="72">
        <v>0</v>
      </c>
      <c r="AZ12" s="72">
        <v>0</v>
      </c>
      <c r="BA12" s="72">
        <v>-4726.2</v>
      </c>
      <c r="BB12" s="72">
        <v>1560</v>
      </c>
      <c r="BC12" s="72">
        <v>166</v>
      </c>
      <c r="BD12" s="72">
        <v>15158.829</v>
      </c>
      <c r="BE12" s="72">
        <v>2400</v>
      </c>
      <c r="BF12" s="72">
        <v>1560</v>
      </c>
      <c r="BG12" s="72">
        <v>166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3310</v>
      </c>
      <c r="BO12" s="72">
        <v>336.7783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3310</v>
      </c>
      <c r="CE12" s="72">
        <v>336.7783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730</v>
      </c>
      <c r="CQ12" s="72">
        <v>0</v>
      </c>
      <c r="CR12" s="72">
        <v>0</v>
      </c>
      <c r="CS12" s="72">
        <v>0</v>
      </c>
      <c r="CT12" s="72">
        <v>380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400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1200</v>
      </c>
      <c r="DK12" s="72">
        <v>0</v>
      </c>
      <c r="DL12" s="72">
        <v>0</v>
      </c>
      <c r="DM12" s="72">
        <v>0</v>
      </c>
      <c r="DN12" s="72">
        <v>9130.1139999999996</v>
      </c>
      <c r="DO12" s="72">
        <v>0</v>
      </c>
      <c r="DP12" s="72">
        <v>19922.099999999999</v>
      </c>
      <c r="DQ12" s="72">
        <v>0</v>
      </c>
      <c r="DR12" s="72">
        <v>0</v>
      </c>
      <c r="DS12" s="72">
        <v>0</v>
      </c>
      <c r="DT12" s="72">
        <v>10791.986000000001</v>
      </c>
      <c r="DU12" s="72">
        <v>0</v>
      </c>
      <c r="DY12" s="58"/>
      <c r="DZ12" s="58"/>
    </row>
    <row r="13" spans="1:130" ht="14.25" customHeight="1">
      <c r="B13" s="55">
        <v>4</v>
      </c>
      <c r="C13" s="56" t="s">
        <v>99</v>
      </c>
      <c r="D13" s="71">
        <f t="shared" si="95"/>
        <v>806768.06170000008</v>
      </c>
      <c r="E13" s="71">
        <f t="shared" si="96"/>
        <v>160254.3511</v>
      </c>
      <c r="F13" s="13">
        <f t="shared" si="97"/>
        <v>698176.5</v>
      </c>
      <c r="G13" s="13">
        <f t="shared" si="98"/>
        <v>107598.6591</v>
      </c>
      <c r="H13" s="13">
        <f t="shared" si="99"/>
        <v>283888.70170000003</v>
      </c>
      <c r="I13" s="13">
        <f t="shared" si="100"/>
        <v>52655.692000000003</v>
      </c>
      <c r="J13" s="72">
        <v>276086.06</v>
      </c>
      <c r="K13" s="72">
        <v>61148.432099999998</v>
      </c>
      <c r="L13" s="72">
        <v>36650.5</v>
      </c>
      <c r="M13" s="72">
        <v>6220.0290000000005</v>
      </c>
      <c r="N13" s="72">
        <v>240758.06</v>
      </c>
      <c r="O13" s="72">
        <v>55323.818099999997</v>
      </c>
      <c r="P13" s="72">
        <v>4147.7</v>
      </c>
      <c r="Q13" s="72">
        <v>205</v>
      </c>
      <c r="R13" s="72">
        <v>34500</v>
      </c>
      <c r="S13" s="72">
        <v>5686.6139999999996</v>
      </c>
      <c r="T13" s="72">
        <v>32502.799999999999</v>
      </c>
      <c r="U13" s="72">
        <v>6015.0290000000005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3480</v>
      </c>
      <c r="AE13" s="72">
        <v>856.04700000000003</v>
      </c>
      <c r="AF13" s="72">
        <v>135034.9</v>
      </c>
      <c r="AG13" s="72">
        <v>44755.663</v>
      </c>
      <c r="AH13" s="72">
        <v>0</v>
      </c>
      <c r="AI13" s="72">
        <v>0</v>
      </c>
      <c r="AJ13" s="72">
        <v>0</v>
      </c>
      <c r="AK13" s="72">
        <v>0</v>
      </c>
      <c r="AL13" s="72">
        <v>100</v>
      </c>
      <c r="AM13" s="72">
        <v>0</v>
      </c>
      <c r="AN13" s="72">
        <v>968</v>
      </c>
      <c r="AO13" s="72">
        <v>968</v>
      </c>
      <c r="AP13" s="72">
        <v>0</v>
      </c>
      <c r="AQ13" s="72">
        <v>0</v>
      </c>
      <c r="AR13" s="72">
        <v>54111</v>
      </c>
      <c r="AS13" s="72">
        <v>1399.98</v>
      </c>
      <c r="AT13" s="72">
        <v>3380</v>
      </c>
      <c r="AU13" s="72">
        <v>856.04700000000003</v>
      </c>
      <c r="AV13" s="72">
        <v>109955.9</v>
      </c>
      <c r="AW13" s="72">
        <v>49681.133000000002</v>
      </c>
      <c r="AX13" s="72">
        <v>0</v>
      </c>
      <c r="AY13" s="72">
        <v>0</v>
      </c>
      <c r="AZ13" s="72">
        <v>-30000</v>
      </c>
      <c r="BA13" s="72">
        <v>-7293.45</v>
      </c>
      <c r="BB13" s="72">
        <v>96870.5</v>
      </c>
      <c r="BC13" s="72">
        <v>18563.675999999999</v>
      </c>
      <c r="BD13" s="72">
        <v>0</v>
      </c>
      <c r="BE13" s="72">
        <v>0</v>
      </c>
      <c r="BF13" s="72">
        <v>96870.5</v>
      </c>
      <c r="BG13" s="72">
        <v>18563.675999999999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2293</v>
      </c>
      <c r="BO13" s="72">
        <v>190</v>
      </c>
      <c r="BP13" s="72">
        <v>64940.3</v>
      </c>
      <c r="BQ13" s="72">
        <v>1680</v>
      </c>
      <c r="BR13" s="72">
        <v>0</v>
      </c>
      <c r="BS13" s="72">
        <v>0</v>
      </c>
      <c r="BT13" s="72">
        <v>0</v>
      </c>
      <c r="BU13" s="72">
        <v>0</v>
      </c>
      <c r="BV13" s="72">
        <v>500</v>
      </c>
      <c r="BW13" s="72">
        <v>0</v>
      </c>
      <c r="BX13" s="72">
        <v>0</v>
      </c>
      <c r="BY13" s="72">
        <v>0</v>
      </c>
      <c r="BZ13" s="72">
        <v>153</v>
      </c>
      <c r="CA13" s="72">
        <v>0</v>
      </c>
      <c r="CB13" s="72">
        <v>28953.4</v>
      </c>
      <c r="CC13" s="72">
        <v>1500</v>
      </c>
      <c r="CD13" s="72">
        <v>1140</v>
      </c>
      <c r="CE13" s="72">
        <v>190</v>
      </c>
      <c r="CF13" s="72">
        <v>32416.9</v>
      </c>
      <c r="CG13" s="72">
        <v>180</v>
      </c>
      <c r="CH13" s="72">
        <v>0</v>
      </c>
      <c r="CI13" s="72">
        <v>0</v>
      </c>
      <c r="CJ13" s="72">
        <v>0</v>
      </c>
      <c r="CK13" s="72">
        <v>0</v>
      </c>
      <c r="CL13" s="72">
        <v>250</v>
      </c>
      <c r="CM13" s="72">
        <v>0</v>
      </c>
      <c r="CN13" s="72">
        <v>0</v>
      </c>
      <c r="CO13" s="72">
        <v>0</v>
      </c>
      <c r="CP13" s="72">
        <v>65567</v>
      </c>
      <c r="CQ13" s="72">
        <v>12011.08</v>
      </c>
      <c r="CR13" s="72">
        <v>0</v>
      </c>
      <c r="CS13" s="72">
        <v>0</v>
      </c>
      <c r="CT13" s="72">
        <v>58727</v>
      </c>
      <c r="CU13" s="72">
        <v>11121.08</v>
      </c>
      <c r="CV13" s="72">
        <v>0</v>
      </c>
      <c r="CW13" s="72">
        <v>0</v>
      </c>
      <c r="CX13" s="72">
        <v>50082</v>
      </c>
      <c r="CY13" s="72">
        <v>10561.08</v>
      </c>
      <c r="CZ13" s="72">
        <v>0</v>
      </c>
      <c r="DA13" s="72">
        <v>0</v>
      </c>
      <c r="DB13" s="72">
        <v>72647</v>
      </c>
      <c r="DC13" s="72">
        <v>14259.424000000001</v>
      </c>
      <c r="DD13" s="72">
        <v>47263.001700000001</v>
      </c>
      <c r="DE13" s="72">
        <v>0</v>
      </c>
      <c r="DF13" s="72">
        <v>70647</v>
      </c>
      <c r="DG13" s="72">
        <v>14109.424000000001</v>
      </c>
      <c r="DH13" s="72">
        <v>47263.001700000001</v>
      </c>
      <c r="DI13" s="72">
        <v>0</v>
      </c>
      <c r="DJ13" s="72">
        <v>3500</v>
      </c>
      <c r="DK13" s="72">
        <v>570</v>
      </c>
      <c r="DL13" s="72">
        <v>0</v>
      </c>
      <c r="DM13" s="72">
        <v>0</v>
      </c>
      <c r="DN13" s="72">
        <v>2185.8000000000002</v>
      </c>
      <c r="DO13" s="72">
        <v>0</v>
      </c>
      <c r="DP13" s="72">
        <v>177482.94</v>
      </c>
      <c r="DQ13" s="72">
        <v>0</v>
      </c>
      <c r="DR13" s="72">
        <v>0</v>
      </c>
      <c r="DS13" s="72">
        <v>0</v>
      </c>
      <c r="DT13" s="72">
        <v>175297.14</v>
      </c>
      <c r="DU13" s="72">
        <v>0</v>
      </c>
      <c r="DY13" s="58"/>
      <c r="DZ13" s="58"/>
    </row>
    <row r="14" spans="1:130" ht="14.25" customHeight="1">
      <c r="B14" s="55">
        <v>5</v>
      </c>
      <c r="C14" s="56" t="s">
        <v>100</v>
      </c>
      <c r="D14" s="71">
        <f t="shared" si="95"/>
        <v>2787647.0419999999</v>
      </c>
      <c r="E14" s="71">
        <f t="shared" si="96"/>
        <v>320788.53019999998</v>
      </c>
      <c r="F14" s="13">
        <f t="shared" si="97"/>
        <v>2103104.0049999999</v>
      </c>
      <c r="G14" s="13">
        <f t="shared" si="98"/>
        <v>366520.00939999998</v>
      </c>
      <c r="H14" s="13">
        <f t="shared" si="99"/>
        <v>1156543.037</v>
      </c>
      <c r="I14" s="13">
        <f t="shared" si="100"/>
        <v>113268.52080000001</v>
      </c>
      <c r="J14" s="72">
        <v>650850.005</v>
      </c>
      <c r="K14" s="72">
        <v>94207.76</v>
      </c>
      <c r="L14" s="72">
        <v>123201</v>
      </c>
      <c r="M14" s="72">
        <v>10073.299999999999</v>
      </c>
      <c r="N14" s="72">
        <v>542200.005</v>
      </c>
      <c r="O14" s="72">
        <v>89031.692999999999</v>
      </c>
      <c r="P14" s="72">
        <v>10900</v>
      </c>
      <c r="Q14" s="72">
        <v>170.7</v>
      </c>
      <c r="R14" s="72">
        <v>82573</v>
      </c>
      <c r="S14" s="72">
        <v>3290.8020000000001</v>
      </c>
      <c r="T14" s="72">
        <v>112301</v>
      </c>
      <c r="U14" s="72">
        <v>9902.6</v>
      </c>
      <c r="V14" s="72">
        <v>0</v>
      </c>
      <c r="W14" s="72">
        <v>0</v>
      </c>
      <c r="X14" s="72">
        <v>2000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105640</v>
      </c>
      <c r="AE14" s="72">
        <v>1917.2349999999999</v>
      </c>
      <c r="AF14" s="72">
        <v>645217.03700000001</v>
      </c>
      <c r="AG14" s="72">
        <v>77018.2448</v>
      </c>
      <c r="AH14" s="72">
        <v>0</v>
      </c>
      <c r="AI14" s="72">
        <v>0</v>
      </c>
      <c r="AJ14" s="72">
        <v>0</v>
      </c>
      <c r="AK14" s="72">
        <v>0</v>
      </c>
      <c r="AL14" s="72">
        <v>17100</v>
      </c>
      <c r="AM14" s="72">
        <v>1670</v>
      </c>
      <c r="AN14" s="72">
        <v>144634</v>
      </c>
      <c r="AO14" s="72">
        <v>4106.6000000000004</v>
      </c>
      <c r="AP14" s="72">
        <v>1440</v>
      </c>
      <c r="AQ14" s="72">
        <v>247.23500000000001</v>
      </c>
      <c r="AR14" s="72">
        <v>85600.036999999997</v>
      </c>
      <c r="AS14" s="72">
        <v>63715.597000000002</v>
      </c>
      <c r="AT14" s="72">
        <v>87100</v>
      </c>
      <c r="AU14" s="72">
        <v>0</v>
      </c>
      <c r="AV14" s="72">
        <v>440483</v>
      </c>
      <c r="AW14" s="72">
        <v>37234.828000000001</v>
      </c>
      <c r="AX14" s="72">
        <v>0</v>
      </c>
      <c r="AY14" s="72">
        <v>0</v>
      </c>
      <c r="AZ14" s="72">
        <v>-25500</v>
      </c>
      <c r="BA14" s="72">
        <v>-28038.780200000001</v>
      </c>
      <c r="BB14" s="72">
        <v>85800</v>
      </c>
      <c r="BC14" s="72">
        <v>12908.081899999999</v>
      </c>
      <c r="BD14" s="72">
        <v>20750</v>
      </c>
      <c r="BE14" s="72">
        <v>1300.8</v>
      </c>
      <c r="BF14" s="72">
        <v>64100</v>
      </c>
      <c r="BG14" s="72">
        <v>12908.081899999999</v>
      </c>
      <c r="BH14" s="72">
        <v>0</v>
      </c>
      <c r="BI14" s="72">
        <v>0</v>
      </c>
      <c r="BJ14" s="72">
        <v>19200</v>
      </c>
      <c r="BK14" s="72">
        <v>0</v>
      </c>
      <c r="BL14" s="72">
        <v>20750</v>
      </c>
      <c r="BM14" s="72">
        <v>1300.8</v>
      </c>
      <c r="BN14" s="72">
        <v>283588</v>
      </c>
      <c r="BO14" s="72">
        <v>34548.442799999997</v>
      </c>
      <c r="BP14" s="72">
        <v>114695</v>
      </c>
      <c r="BQ14" s="72">
        <v>20784.136999999999</v>
      </c>
      <c r="BR14" s="72">
        <v>0</v>
      </c>
      <c r="BS14" s="72">
        <v>0</v>
      </c>
      <c r="BT14" s="72">
        <v>783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26421</v>
      </c>
      <c r="CA14" s="72">
        <v>3008.6239</v>
      </c>
      <c r="CB14" s="72">
        <v>88342</v>
      </c>
      <c r="CC14" s="72">
        <v>0</v>
      </c>
      <c r="CD14" s="72">
        <v>81455</v>
      </c>
      <c r="CE14" s="72">
        <v>14002.205900000001</v>
      </c>
      <c r="CF14" s="72">
        <v>25570</v>
      </c>
      <c r="CG14" s="72">
        <v>20784.136999999999</v>
      </c>
      <c r="CH14" s="72">
        <v>175712</v>
      </c>
      <c r="CI14" s="72">
        <v>17537.613000000001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104653.9</v>
      </c>
      <c r="CQ14" s="72">
        <v>11383.8727</v>
      </c>
      <c r="CR14" s="72">
        <v>248598</v>
      </c>
      <c r="CS14" s="72">
        <v>4092.0390000000002</v>
      </c>
      <c r="CT14" s="72">
        <v>92753.9</v>
      </c>
      <c r="CU14" s="72">
        <v>11328.7927</v>
      </c>
      <c r="CV14" s="72">
        <v>57980</v>
      </c>
      <c r="CW14" s="72">
        <v>3486.239</v>
      </c>
      <c r="CX14" s="72">
        <v>42193.8</v>
      </c>
      <c r="CY14" s="72">
        <v>6063.9040000000005</v>
      </c>
      <c r="CZ14" s="72">
        <v>36576</v>
      </c>
      <c r="DA14" s="72">
        <v>2082.239</v>
      </c>
      <c r="DB14" s="72">
        <v>380205</v>
      </c>
      <c r="DC14" s="72">
        <v>50267.95</v>
      </c>
      <c r="DD14" s="72">
        <v>2082</v>
      </c>
      <c r="DE14" s="72">
        <v>0</v>
      </c>
      <c r="DF14" s="72">
        <v>276462.61200000002</v>
      </c>
      <c r="DG14" s="72">
        <v>35364.716</v>
      </c>
      <c r="DH14" s="72">
        <v>2082</v>
      </c>
      <c r="DI14" s="72">
        <v>0</v>
      </c>
      <c r="DJ14" s="72">
        <v>20367.099999999999</v>
      </c>
      <c r="DK14" s="72">
        <v>2286.6669999999999</v>
      </c>
      <c r="DL14" s="72">
        <v>0</v>
      </c>
      <c r="DM14" s="72">
        <v>0</v>
      </c>
      <c r="DN14" s="72">
        <v>0</v>
      </c>
      <c r="DO14" s="72">
        <v>0</v>
      </c>
      <c r="DP14" s="72">
        <v>472000</v>
      </c>
      <c r="DQ14" s="72">
        <v>159000</v>
      </c>
      <c r="DR14" s="72">
        <v>0</v>
      </c>
      <c r="DS14" s="72">
        <v>0</v>
      </c>
      <c r="DT14" s="72">
        <v>472000</v>
      </c>
      <c r="DU14" s="72">
        <v>159000</v>
      </c>
      <c r="DY14" s="58"/>
      <c r="DZ14" s="58"/>
    </row>
    <row r="15" spans="1:130" ht="14.25" customHeight="1">
      <c r="B15" s="55">
        <v>6</v>
      </c>
      <c r="C15" s="56" t="s">
        <v>101</v>
      </c>
      <c r="D15" s="71">
        <f t="shared" si="95"/>
        <v>3250469.4841</v>
      </c>
      <c r="E15" s="71">
        <f t="shared" si="96"/>
        <v>437560.2231</v>
      </c>
      <c r="F15" s="13">
        <f t="shared" si="97"/>
        <v>1640000</v>
      </c>
      <c r="G15" s="13">
        <f t="shared" si="98"/>
        <v>191754.06630000001</v>
      </c>
      <c r="H15" s="13">
        <f t="shared" si="99"/>
        <v>1610469.4841</v>
      </c>
      <c r="I15" s="13">
        <f t="shared" si="100"/>
        <v>245806.1568</v>
      </c>
      <c r="J15" s="72">
        <v>437599</v>
      </c>
      <c r="K15" s="72">
        <v>81677.126099999994</v>
      </c>
      <c r="L15" s="72">
        <v>365995.4841</v>
      </c>
      <c r="M15" s="72">
        <v>36940.608999999997</v>
      </c>
      <c r="N15" s="72">
        <v>387100</v>
      </c>
      <c r="O15" s="72">
        <v>76834.566099999996</v>
      </c>
      <c r="P15" s="72">
        <v>9200</v>
      </c>
      <c r="Q15" s="72">
        <v>183.5</v>
      </c>
      <c r="R15" s="72">
        <v>1000</v>
      </c>
      <c r="S15" s="72">
        <v>50</v>
      </c>
      <c r="T15" s="72">
        <v>321795.4841</v>
      </c>
      <c r="U15" s="72">
        <v>25667.109</v>
      </c>
      <c r="V15" s="72">
        <v>8000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5000</v>
      </c>
      <c r="AE15" s="72">
        <v>0</v>
      </c>
      <c r="AF15" s="72">
        <v>436758</v>
      </c>
      <c r="AG15" s="72">
        <v>77922.28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46750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5000</v>
      </c>
      <c r="AU15" s="72">
        <v>0</v>
      </c>
      <c r="AV15" s="72">
        <v>410008</v>
      </c>
      <c r="AW15" s="72">
        <v>84483.362999999998</v>
      </c>
      <c r="AX15" s="72">
        <v>0</v>
      </c>
      <c r="AY15" s="72">
        <v>0</v>
      </c>
      <c r="AZ15" s="72">
        <v>-20000</v>
      </c>
      <c r="BA15" s="72">
        <v>-6561.0829999999996</v>
      </c>
      <c r="BB15" s="72">
        <v>152500</v>
      </c>
      <c r="BC15" s="72">
        <v>19116</v>
      </c>
      <c r="BD15" s="72">
        <v>44220</v>
      </c>
      <c r="BE15" s="72">
        <v>0</v>
      </c>
      <c r="BF15" s="72">
        <v>130000</v>
      </c>
      <c r="BG15" s="72">
        <v>19116</v>
      </c>
      <c r="BH15" s="72">
        <v>0</v>
      </c>
      <c r="BI15" s="72">
        <v>0</v>
      </c>
      <c r="BJ15" s="72">
        <v>17500</v>
      </c>
      <c r="BK15" s="72">
        <v>0</v>
      </c>
      <c r="BL15" s="72">
        <v>21220</v>
      </c>
      <c r="BM15" s="72">
        <v>0</v>
      </c>
      <c r="BN15" s="72">
        <v>441145</v>
      </c>
      <c r="BO15" s="72">
        <v>29545.819</v>
      </c>
      <c r="BP15" s="72">
        <v>657246</v>
      </c>
      <c r="BQ15" s="72">
        <v>126794.674</v>
      </c>
      <c r="BR15" s="72">
        <v>287645</v>
      </c>
      <c r="BS15" s="72">
        <v>934.58399999999995</v>
      </c>
      <c r="BT15" s="72">
        <v>181079</v>
      </c>
      <c r="BU15" s="72">
        <v>32113.194</v>
      </c>
      <c r="BV15" s="72">
        <v>0</v>
      </c>
      <c r="BW15" s="72">
        <v>0</v>
      </c>
      <c r="BX15" s="72">
        <v>0</v>
      </c>
      <c r="BY15" s="72">
        <v>0</v>
      </c>
      <c r="BZ15" s="72">
        <v>11500</v>
      </c>
      <c r="CA15" s="72">
        <v>328.875</v>
      </c>
      <c r="CB15" s="72">
        <v>202165</v>
      </c>
      <c r="CC15" s="72">
        <v>64809.3</v>
      </c>
      <c r="CD15" s="72">
        <v>42000</v>
      </c>
      <c r="CE15" s="72">
        <v>3282.36</v>
      </c>
      <c r="CF15" s="72">
        <v>274002</v>
      </c>
      <c r="CG15" s="72">
        <v>29872.18</v>
      </c>
      <c r="CH15" s="72">
        <v>100000</v>
      </c>
      <c r="CI15" s="72">
        <v>25000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63326</v>
      </c>
      <c r="CQ15" s="72">
        <v>15691.1389</v>
      </c>
      <c r="CR15" s="72">
        <v>95900</v>
      </c>
      <c r="CS15" s="72">
        <v>0</v>
      </c>
      <c r="CT15" s="72">
        <v>58335</v>
      </c>
      <c r="CU15" s="72">
        <v>15512.1389</v>
      </c>
      <c r="CV15" s="72">
        <v>0</v>
      </c>
      <c r="CW15" s="72">
        <v>0</v>
      </c>
      <c r="CX15" s="72">
        <v>36000</v>
      </c>
      <c r="CY15" s="72">
        <v>10800</v>
      </c>
      <c r="CZ15" s="72">
        <v>0</v>
      </c>
      <c r="DA15" s="72">
        <v>0</v>
      </c>
      <c r="DB15" s="72">
        <v>195930</v>
      </c>
      <c r="DC15" s="72">
        <v>44568.982300000003</v>
      </c>
      <c r="DD15" s="72">
        <v>10350</v>
      </c>
      <c r="DE15" s="72">
        <v>4148.5937999999996</v>
      </c>
      <c r="DF15" s="72">
        <v>131500</v>
      </c>
      <c r="DG15" s="72">
        <v>28358.9</v>
      </c>
      <c r="DH15" s="72">
        <v>8700</v>
      </c>
      <c r="DI15" s="72">
        <v>2500.9938000000002</v>
      </c>
      <c r="DJ15" s="72">
        <v>8500</v>
      </c>
      <c r="DK15" s="72">
        <v>1155</v>
      </c>
      <c r="DL15" s="72">
        <v>0</v>
      </c>
      <c r="DM15" s="72">
        <v>0</v>
      </c>
      <c r="DN15" s="72">
        <v>328000</v>
      </c>
      <c r="DO15" s="72">
        <v>0</v>
      </c>
      <c r="DP15" s="72">
        <v>328000</v>
      </c>
      <c r="DQ15" s="72">
        <v>0</v>
      </c>
      <c r="DR15" s="72">
        <v>0</v>
      </c>
      <c r="DS15" s="72">
        <v>0</v>
      </c>
      <c r="DT15" s="72">
        <v>0</v>
      </c>
      <c r="DU15" s="72">
        <v>0</v>
      </c>
      <c r="DY15" s="58"/>
      <c r="DZ15" s="58"/>
    </row>
    <row r="16" spans="1:130" ht="14.25" customHeight="1">
      <c r="B16" s="55">
        <v>7</v>
      </c>
      <c r="C16" s="56" t="s">
        <v>102</v>
      </c>
      <c r="D16" s="71">
        <f t="shared" si="95"/>
        <v>4971147.9879999999</v>
      </c>
      <c r="E16" s="71">
        <f t="shared" si="96"/>
        <v>646874.70059999998</v>
      </c>
      <c r="F16" s="13">
        <f t="shared" si="97"/>
        <v>2429553.048</v>
      </c>
      <c r="G16" s="13">
        <f t="shared" si="98"/>
        <v>342460.80160000001</v>
      </c>
      <c r="H16" s="13">
        <f t="shared" si="99"/>
        <v>3017923.3479999998</v>
      </c>
      <c r="I16" s="13">
        <f t="shared" si="100"/>
        <v>304413.89899999998</v>
      </c>
      <c r="J16" s="72">
        <v>565578.34</v>
      </c>
      <c r="K16" s="72">
        <v>91670.421700000006</v>
      </c>
      <c r="L16" s="72">
        <v>46934.3</v>
      </c>
      <c r="M16" s="72">
        <v>1750</v>
      </c>
      <c r="N16" s="72">
        <v>528813.34</v>
      </c>
      <c r="O16" s="72">
        <v>89384.332599999994</v>
      </c>
      <c r="P16" s="72">
        <v>29506.3</v>
      </c>
      <c r="Q16" s="72">
        <v>1750</v>
      </c>
      <c r="R16" s="72">
        <v>33150</v>
      </c>
      <c r="S16" s="72">
        <v>1792.0890999999999</v>
      </c>
      <c r="T16" s="72">
        <v>17428</v>
      </c>
      <c r="U16" s="72">
        <v>0</v>
      </c>
      <c r="V16" s="72">
        <v>12000</v>
      </c>
      <c r="W16" s="72">
        <v>0</v>
      </c>
      <c r="X16" s="72">
        <v>300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107278</v>
      </c>
      <c r="AE16" s="72">
        <v>15084.669</v>
      </c>
      <c r="AF16" s="72">
        <v>1545060.1</v>
      </c>
      <c r="AG16" s="72">
        <v>131001.042</v>
      </c>
      <c r="AH16" s="72">
        <v>0</v>
      </c>
      <c r="AI16" s="72">
        <v>0</v>
      </c>
      <c r="AJ16" s="72">
        <v>0</v>
      </c>
      <c r="AK16" s="72">
        <v>0</v>
      </c>
      <c r="AL16" s="72">
        <v>24040</v>
      </c>
      <c r="AM16" s="72">
        <v>1664</v>
      </c>
      <c r="AN16" s="72">
        <v>42537.5</v>
      </c>
      <c r="AO16" s="72">
        <v>0</v>
      </c>
      <c r="AP16" s="72">
        <v>1812</v>
      </c>
      <c r="AQ16" s="72">
        <v>1489.3330000000001</v>
      </c>
      <c r="AR16" s="72">
        <v>210000</v>
      </c>
      <c r="AS16" s="72">
        <v>0</v>
      </c>
      <c r="AT16" s="72">
        <v>81426</v>
      </c>
      <c r="AU16" s="72">
        <v>11931.335999999999</v>
      </c>
      <c r="AV16" s="72">
        <v>1292522.6000000001</v>
      </c>
      <c r="AW16" s="72">
        <v>134389.08300000001</v>
      </c>
      <c r="AX16" s="72">
        <v>0</v>
      </c>
      <c r="AY16" s="72">
        <v>0</v>
      </c>
      <c r="AZ16" s="72">
        <v>0</v>
      </c>
      <c r="BA16" s="72">
        <v>-3388.0410000000002</v>
      </c>
      <c r="BB16" s="72">
        <v>222475.7</v>
      </c>
      <c r="BC16" s="72">
        <v>41991.038999999997</v>
      </c>
      <c r="BD16" s="72">
        <v>60000</v>
      </c>
      <c r="BE16" s="72">
        <v>0</v>
      </c>
      <c r="BF16" s="72">
        <v>168581.9</v>
      </c>
      <c r="BG16" s="72">
        <v>35139.982000000004</v>
      </c>
      <c r="BH16" s="72">
        <v>0</v>
      </c>
      <c r="BI16" s="72">
        <v>0</v>
      </c>
      <c r="BJ16" s="72">
        <v>15000</v>
      </c>
      <c r="BK16" s="72">
        <v>0</v>
      </c>
      <c r="BL16" s="72">
        <v>0</v>
      </c>
      <c r="BM16" s="72">
        <v>0</v>
      </c>
      <c r="BN16" s="72">
        <v>94654.3</v>
      </c>
      <c r="BO16" s="72">
        <v>19142.981899999999</v>
      </c>
      <c r="BP16" s="72">
        <v>635126.54799999995</v>
      </c>
      <c r="BQ16" s="72">
        <v>72123.540999999997</v>
      </c>
      <c r="BR16" s="72">
        <v>0</v>
      </c>
      <c r="BS16" s="72">
        <v>0</v>
      </c>
      <c r="BT16" s="72">
        <v>100351.6</v>
      </c>
      <c r="BU16" s="72">
        <v>39126.940999999999</v>
      </c>
      <c r="BV16" s="72">
        <v>0</v>
      </c>
      <c r="BW16" s="72">
        <v>0</v>
      </c>
      <c r="BX16" s="72">
        <v>0</v>
      </c>
      <c r="BY16" s="72">
        <v>0</v>
      </c>
      <c r="BZ16" s="72">
        <v>55760.5</v>
      </c>
      <c r="CA16" s="72">
        <v>10268.812900000001</v>
      </c>
      <c r="CB16" s="72">
        <v>82254</v>
      </c>
      <c r="CC16" s="72">
        <v>29273.5</v>
      </c>
      <c r="CD16" s="72">
        <v>38893.800000000003</v>
      </c>
      <c r="CE16" s="72">
        <v>8874.1689999999999</v>
      </c>
      <c r="CF16" s="72">
        <v>181593.1</v>
      </c>
      <c r="CG16" s="72">
        <v>273.10000000000002</v>
      </c>
      <c r="CH16" s="72">
        <v>0</v>
      </c>
      <c r="CI16" s="72">
        <v>0</v>
      </c>
      <c r="CJ16" s="72">
        <v>269427.848</v>
      </c>
      <c r="CK16" s="72">
        <v>3450</v>
      </c>
      <c r="CL16" s="72">
        <v>1980</v>
      </c>
      <c r="CM16" s="72">
        <v>0</v>
      </c>
      <c r="CN16" s="72">
        <v>22117</v>
      </c>
      <c r="CO16" s="72">
        <v>9300</v>
      </c>
      <c r="CP16" s="72">
        <v>122405.5</v>
      </c>
      <c r="CQ16" s="72">
        <v>19940.379000000001</v>
      </c>
      <c r="CR16" s="72">
        <v>237559</v>
      </c>
      <c r="CS16" s="72">
        <v>25516.716</v>
      </c>
      <c r="CT16" s="72">
        <v>120035.5</v>
      </c>
      <c r="CU16" s="72">
        <v>19715.379000000001</v>
      </c>
      <c r="CV16" s="72">
        <v>141721.79999999999</v>
      </c>
      <c r="CW16" s="72">
        <v>25516.716</v>
      </c>
      <c r="CX16" s="72">
        <v>91681.5</v>
      </c>
      <c r="CY16" s="72">
        <v>16888.512999999999</v>
      </c>
      <c r="CZ16" s="72">
        <v>141721.79999999999</v>
      </c>
      <c r="DA16" s="72">
        <v>25516.716</v>
      </c>
      <c r="DB16" s="72">
        <v>802270.6</v>
      </c>
      <c r="DC16" s="72">
        <v>154631.31099999999</v>
      </c>
      <c r="DD16" s="72">
        <v>470826.4</v>
      </c>
      <c r="DE16" s="72">
        <v>64722.6</v>
      </c>
      <c r="DF16" s="72">
        <v>525309.6</v>
      </c>
      <c r="DG16" s="72">
        <v>99924.134000000005</v>
      </c>
      <c r="DH16" s="72">
        <v>470826.4</v>
      </c>
      <c r="DI16" s="72">
        <v>64722.6</v>
      </c>
      <c r="DJ16" s="72">
        <v>15000</v>
      </c>
      <c r="DK16" s="72">
        <v>0</v>
      </c>
      <c r="DL16" s="72">
        <v>0</v>
      </c>
      <c r="DM16" s="72">
        <v>0</v>
      </c>
      <c r="DN16" s="72">
        <v>9582.2000000000007</v>
      </c>
      <c r="DO16" s="72">
        <v>0</v>
      </c>
      <c r="DP16" s="72">
        <v>485910.60800000001</v>
      </c>
      <c r="DQ16" s="72">
        <v>0</v>
      </c>
      <c r="DR16" s="72">
        <v>0</v>
      </c>
      <c r="DS16" s="72">
        <v>0</v>
      </c>
      <c r="DT16" s="72">
        <v>476328.408</v>
      </c>
      <c r="DU16" s="72">
        <v>0</v>
      </c>
      <c r="DY16" s="58"/>
      <c r="DZ16" s="58"/>
    </row>
    <row r="17" spans="2:130" ht="14.25" customHeight="1">
      <c r="B17" s="55">
        <v>8</v>
      </c>
      <c r="C17" s="56" t="s">
        <v>103</v>
      </c>
      <c r="D17" s="71">
        <f t="shared" si="95"/>
        <v>463357.74259999988</v>
      </c>
      <c r="E17" s="71">
        <f t="shared" si="96"/>
        <v>55166.736600000004</v>
      </c>
      <c r="F17" s="13">
        <f t="shared" si="97"/>
        <v>346245.6</v>
      </c>
      <c r="G17" s="13">
        <f t="shared" si="98"/>
        <v>48390.472600000001</v>
      </c>
      <c r="H17" s="13">
        <f t="shared" si="99"/>
        <v>200950.06</v>
      </c>
      <c r="I17" s="13">
        <f t="shared" si="100"/>
        <v>6776.264000000001</v>
      </c>
      <c r="J17" s="72">
        <v>119300</v>
      </c>
      <c r="K17" s="72">
        <v>18873.342400000001</v>
      </c>
      <c r="L17" s="72">
        <v>78887.839999999997</v>
      </c>
      <c r="M17" s="72">
        <v>2369</v>
      </c>
      <c r="N17" s="72">
        <v>111250</v>
      </c>
      <c r="O17" s="72">
        <v>18106.429</v>
      </c>
      <c r="P17" s="72">
        <v>8165.54</v>
      </c>
      <c r="Q17" s="72">
        <v>2018</v>
      </c>
      <c r="R17" s="72">
        <v>8050</v>
      </c>
      <c r="S17" s="72">
        <v>766.91340000000002</v>
      </c>
      <c r="T17" s="72">
        <v>70722.3</v>
      </c>
      <c r="U17" s="72">
        <v>351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21698</v>
      </c>
      <c r="AE17" s="72">
        <v>5244</v>
      </c>
      <c r="AF17" s="72">
        <v>26331.185000000001</v>
      </c>
      <c r="AG17" s="72">
        <v>-3993.7</v>
      </c>
      <c r="AH17" s="72">
        <v>0</v>
      </c>
      <c r="AI17" s="72">
        <v>0</v>
      </c>
      <c r="AJ17" s="72">
        <v>0</v>
      </c>
      <c r="AK17" s="72">
        <v>0</v>
      </c>
      <c r="AL17" s="72">
        <v>2200</v>
      </c>
      <c r="AM17" s="72">
        <v>344</v>
      </c>
      <c r="AN17" s="72">
        <v>16461.985000000001</v>
      </c>
      <c r="AO17" s="72">
        <v>0</v>
      </c>
      <c r="AP17" s="72">
        <v>0</v>
      </c>
      <c r="AQ17" s="72">
        <v>0</v>
      </c>
      <c r="AR17" s="72">
        <v>27458.5</v>
      </c>
      <c r="AS17" s="72">
        <v>0</v>
      </c>
      <c r="AT17" s="72">
        <v>19498</v>
      </c>
      <c r="AU17" s="72">
        <v>4900</v>
      </c>
      <c r="AV17" s="72">
        <v>40210.699999999997</v>
      </c>
      <c r="AW17" s="72">
        <v>0</v>
      </c>
      <c r="AX17" s="72">
        <v>0</v>
      </c>
      <c r="AY17" s="72">
        <v>0</v>
      </c>
      <c r="AZ17" s="72">
        <v>-57800</v>
      </c>
      <c r="BA17" s="72">
        <v>-3993.7</v>
      </c>
      <c r="BB17" s="72">
        <v>17100</v>
      </c>
      <c r="BC17" s="72">
        <v>4275</v>
      </c>
      <c r="BD17" s="72">
        <v>0</v>
      </c>
      <c r="BE17" s="72">
        <v>0</v>
      </c>
      <c r="BF17" s="72">
        <v>17100</v>
      </c>
      <c r="BG17" s="72">
        <v>4275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28700</v>
      </c>
      <c r="BO17" s="72">
        <v>6599.9012000000002</v>
      </c>
      <c r="BP17" s="72">
        <v>93195.5</v>
      </c>
      <c r="BQ17" s="72">
        <v>6268.6840000000002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13400</v>
      </c>
      <c r="CA17" s="72">
        <v>3350</v>
      </c>
      <c r="CB17" s="72">
        <v>59443.9</v>
      </c>
      <c r="CC17" s="72">
        <v>5479.6840000000002</v>
      </c>
      <c r="CD17" s="72">
        <v>15300</v>
      </c>
      <c r="CE17" s="72">
        <v>3249.9011999999998</v>
      </c>
      <c r="CF17" s="72">
        <v>33751.599999999999</v>
      </c>
      <c r="CG17" s="72">
        <v>789</v>
      </c>
      <c r="CH17" s="72">
        <v>0</v>
      </c>
      <c r="CI17" s="72">
        <v>0</v>
      </c>
      <c r="CJ17" s="72">
        <v>0</v>
      </c>
      <c r="CK17" s="72">
        <v>0</v>
      </c>
      <c r="CL17" s="72">
        <v>300</v>
      </c>
      <c r="CM17" s="72">
        <v>0</v>
      </c>
      <c r="CN17" s="72">
        <v>0</v>
      </c>
      <c r="CO17" s="72">
        <v>0</v>
      </c>
      <c r="CP17" s="72">
        <v>9200</v>
      </c>
      <c r="CQ17" s="72">
        <v>1321.72</v>
      </c>
      <c r="CR17" s="72">
        <v>2535.5349999999999</v>
      </c>
      <c r="CS17" s="72">
        <v>2132.2800000000002</v>
      </c>
      <c r="CT17" s="72">
        <v>8900</v>
      </c>
      <c r="CU17" s="72">
        <v>1321.72</v>
      </c>
      <c r="CV17" s="72">
        <v>2535.5349999999999</v>
      </c>
      <c r="CW17" s="72">
        <v>2132.2800000000002</v>
      </c>
      <c r="CX17" s="72">
        <v>0</v>
      </c>
      <c r="CY17" s="72">
        <v>0</v>
      </c>
      <c r="CZ17" s="72">
        <v>0</v>
      </c>
      <c r="DA17" s="72">
        <v>0</v>
      </c>
      <c r="DB17" s="72">
        <v>54270</v>
      </c>
      <c r="DC17" s="72">
        <v>11756.509</v>
      </c>
      <c r="DD17" s="72">
        <v>0</v>
      </c>
      <c r="DE17" s="72">
        <v>0</v>
      </c>
      <c r="DF17" s="72">
        <v>42550</v>
      </c>
      <c r="DG17" s="72">
        <v>9104.0920000000006</v>
      </c>
      <c r="DH17" s="72">
        <v>0</v>
      </c>
      <c r="DI17" s="72">
        <v>0</v>
      </c>
      <c r="DJ17" s="72">
        <v>3300</v>
      </c>
      <c r="DK17" s="72">
        <v>320</v>
      </c>
      <c r="DL17" s="72">
        <v>0</v>
      </c>
      <c r="DM17" s="72">
        <v>0</v>
      </c>
      <c r="DN17" s="72">
        <v>8539.6826000000001</v>
      </c>
      <c r="DO17" s="72">
        <v>0</v>
      </c>
      <c r="DP17" s="72">
        <v>92377.600000000006</v>
      </c>
      <c r="DQ17" s="72">
        <v>0</v>
      </c>
      <c r="DR17" s="72">
        <v>0</v>
      </c>
      <c r="DS17" s="72">
        <v>0</v>
      </c>
      <c r="DT17" s="72">
        <v>83837.917400000006</v>
      </c>
      <c r="DU17" s="72">
        <v>0</v>
      </c>
      <c r="DY17" s="58"/>
      <c r="DZ17" s="58"/>
    </row>
    <row r="18" spans="2:130" ht="14.25" customHeight="1">
      <c r="B18" s="55">
        <v>9</v>
      </c>
      <c r="C18" s="56" t="s">
        <v>104</v>
      </c>
      <c r="D18" s="71">
        <f t="shared" si="95"/>
        <v>3788316.7073999997</v>
      </c>
      <c r="E18" s="71">
        <f t="shared" si="96"/>
        <v>343519.90029999998</v>
      </c>
      <c r="F18" s="13">
        <f t="shared" si="97"/>
        <v>936945.53740000003</v>
      </c>
      <c r="G18" s="13">
        <f t="shared" si="98"/>
        <v>190205.69750000001</v>
      </c>
      <c r="H18" s="13">
        <f t="shared" si="99"/>
        <v>2921371.17</v>
      </c>
      <c r="I18" s="13">
        <f t="shared" si="100"/>
        <v>181314.2028</v>
      </c>
      <c r="J18" s="72">
        <v>315877.26699999999</v>
      </c>
      <c r="K18" s="72">
        <v>59723.199999999997</v>
      </c>
      <c r="L18" s="72">
        <v>187450</v>
      </c>
      <c r="M18" s="72">
        <v>400</v>
      </c>
      <c r="N18" s="72">
        <v>226956.9</v>
      </c>
      <c r="O18" s="72">
        <v>42636.5072</v>
      </c>
      <c r="P18" s="72">
        <v>8400</v>
      </c>
      <c r="Q18" s="72">
        <v>0</v>
      </c>
      <c r="R18" s="72">
        <v>85593.366999999998</v>
      </c>
      <c r="S18" s="72">
        <v>16394.681</v>
      </c>
      <c r="T18" s="72">
        <v>179050</v>
      </c>
      <c r="U18" s="72">
        <v>400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31777</v>
      </c>
      <c r="AE18" s="72">
        <v>6948.7120000000004</v>
      </c>
      <c r="AF18" s="72">
        <v>656174.97499999998</v>
      </c>
      <c r="AG18" s="72">
        <v>49172.746800000001</v>
      </c>
      <c r="AH18" s="72">
        <v>0</v>
      </c>
      <c r="AI18" s="72">
        <v>0</v>
      </c>
      <c r="AJ18" s="72">
        <v>0</v>
      </c>
      <c r="AK18" s="72">
        <v>0</v>
      </c>
      <c r="AL18" s="72">
        <v>936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429006.36200000002</v>
      </c>
      <c r="AS18" s="72">
        <v>25810.291799999999</v>
      </c>
      <c r="AT18" s="72">
        <v>30841</v>
      </c>
      <c r="AU18" s="72">
        <v>6948.7120000000004</v>
      </c>
      <c r="AV18" s="72">
        <v>487168.61300000001</v>
      </c>
      <c r="AW18" s="72">
        <v>25235</v>
      </c>
      <c r="AX18" s="72">
        <v>0</v>
      </c>
      <c r="AY18" s="72">
        <v>0</v>
      </c>
      <c r="AZ18" s="72">
        <v>-260000</v>
      </c>
      <c r="BA18" s="72">
        <v>-1872.5450000000001</v>
      </c>
      <c r="BB18" s="72">
        <v>100899.45</v>
      </c>
      <c r="BC18" s="72">
        <v>19146.894</v>
      </c>
      <c r="BD18" s="72">
        <v>5160</v>
      </c>
      <c r="BE18" s="72">
        <v>0</v>
      </c>
      <c r="BF18" s="72">
        <v>93267.9</v>
      </c>
      <c r="BG18" s="72">
        <v>19146.894</v>
      </c>
      <c r="BH18" s="72">
        <v>0</v>
      </c>
      <c r="BI18" s="72">
        <v>0</v>
      </c>
      <c r="BJ18" s="72">
        <v>7631.55</v>
      </c>
      <c r="BK18" s="72">
        <v>0</v>
      </c>
      <c r="BL18" s="72">
        <v>5160</v>
      </c>
      <c r="BM18" s="72">
        <v>0</v>
      </c>
      <c r="BN18" s="72">
        <v>32254.9</v>
      </c>
      <c r="BO18" s="72">
        <v>6800.0675000000001</v>
      </c>
      <c r="BP18" s="72">
        <v>829145.576</v>
      </c>
      <c r="BQ18" s="72">
        <v>120433.284</v>
      </c>
      <c r="BR18" s="72">
        <v>9168.4</v>
      </c>
      <c r="BS18" s="72">
        <v>1837.15</v>
      </c>
      <c r="BT18" s="72">
        <v>459826.576</v>
      </c>
      <c r="BU18" s="72">
        <v>118305.284</v>
      </c>
      <c r="BV18" s="72">
        <v>0</v>
      </c>
      <c r="BW18" s="72">
        <v>0</v>
      </c>
      <c r="BX18" s="72">
        <v>0</v>
      </c>
      <c r="BY18" s="72">
        <v>0</v>
      </c>
      <c r="BZ18" s="72">
        <v>900</v>
      </c>
      <c r="CA18" s="72">
        <v>0</v>
      </c>
      <c r="CB18" s="72">
        <v>369319</v>
      </c>
      <c r="CC18" s="72">
        <v>2128</v>
      </c>
      <c r="CD18" s="72">
        <v>22186.5</v>
      </c>
      <c r="CE18" s="72">
        <v>4962.9174999999996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54884.890399999997</v>
      </c>
      <c r="CQ18" s="72">
        <v>9429.2440000000006</v>
      </c>
      <c r="CR18" s="72">
        <v>1212905.7830000001</v>
      </c>
      <c r="CS18" s="72">
        <v>11308.172</v>
      </c>
      <c r="CT18" s="72">
        <v>44124.890399999997</v>
      </c>
      <c r="CU18" s="72">
        <v>9138.2039999999997</v>
      </c>
      <c r="CV18" s="72">
        <v>251290.58300000001</v>
      </c>
      <c r="CW18" s="72">
        <v>5000</v>
      </c>
      <c r="CX18" s="72">
        <v>24185.759999999998</v>
      </c>
      <c r="CY18" s="72">
        <v>5783.9250000000002</v>
      </c>
      <c r="CZ18" s="72">
        <v>201641.7</v>
      </c>
      <c r="DA18" s="72">
        <v>5000</v>
      </c>
      <c r="DB18" s="72">
        <v>279296.3</v>
      </c>
      <c r="DC18" s="72">
        <v>59522.58</v>
      </c>
      <c r="DD18" s="72">
        <v>30534.835999999999</v>
      </c>
      <c r="DE18" s="72">
        <v>0</v>
      </c>
      <c r="DF18" s="72">
        <v>183992.9</v>
      </c>
      <c r="DG18" s="72">
        <v>38289.947999999997</v>
      </c>
      <c r="DH18" s="72">
        <v>30509.455999999998</v>
      </c>
      <c r="DI18" s="72">
        <v>0</v>
      </c>
      <c r="DJ18" s="72">
        <v>5300</v>
      </c>
      <c r="DK18" s="72">
        <v>635</v>
      </c>
      <c r="DL18" s="72">
        <v>0</v>
      </c>
      <c r="DM18" s="72">
        <v>0</v>
      </c>
      <c r="DN18" s="72">
        <v>46655.73</v>
      </c>
      <c r="DO18" s="72">
        <v>0</v>
      </c>
      <c r="DP18" s="72">
        <v>116655.73</v>
      </c>
      <c r="DQ18" s="72">
        <v>28000</v>
      </c>
      <c r="DR18" s="72">
        <v>0</v>
      </c>
      <c r="DS18" s="72">
        <v>0</v>
      </c>
      <c r="DT18" s="72">
        <v>70000</v>
      </c>
      <c r="DU18" s="72">
        <v>28000</v>
      </c>
      <c r="DY18" s="58"/>
      <c r="DZ18" s="58"/>
    </row>
    <row r="19" spans="2:130" ht="14.25" customHeight="1">
      <c r="B19" s="55">
        <v>10</v>
      </c>
      <c r="C19" s="56" t="s">
        <v>105</v>
      </c>
      <c r="D19" s="71">
        <f t="shared" si="95"/>
        <v>808142.50000000012</v>
      </c>
      <c r="E19" s="71">
        <f t="shared" si="96"/>
        <v>111182.9754</v>
      </c>
      <c r="F19" s="13">
        <f t="shared" si="97"/>
        <v>428757.30000000005</v>
      </c>
      <c r="G19" s="13">
        <f t="shared" si="98"/>
        <v>90291.6584</v>
      </c>
      <c r="H19" s="13">
        <f t="shared" si="99"/>
        <v>445843.8</v>
      </c>
      <c r="I19" s="13">
        <f t="shared" si="100"/>
        <v>40891.317000000003</v>
      </c>
      <c r="J19" s="72">
        <v>175357.4</v>
      </c>
      <c r="K19" s="72">
        <v>40532.354399999997</v>
      </c>
      <c r="L19" s="72">
        <v>13800</v>
      </c>
      <c r="M19" s="72">
        <v>0</v>
      </c>
      <c r="N19" s="72">
        <v>164177.4</v>
      </c>
      <c r="O19" s="72">
        <v>38862.524400000002</v>
      </c>
      <c r="P19" s="72">
        <v>10000</v>
      </c>
      <c r="Q19" s="72">
        <v>0</v>
      </c>
      <c r="R19" s="72">
        <v>11180</v>
      </c>
      <c r="S19" s="72">
        <v>1669.83</v>
      </c>
      <c r="T19" s="72">
        <v>3800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4364</v>
      </c>
      <c r="AE19" s="72">
        <v>884</v>
      </c>
      <c r="AF19" s="72">
        <v>43100</v>
      </c>
      <c r="AG19" s="72">
        <v>13862.05</v>
      </c>
      <c r="AH19" s="72">
        <v>0</v>
      </c>
      <c r="AI19" s="72">
        <v>0</v>
      </c>
      <c r="AJ19" s="72">
        <v>0</v>
      </c>
      <c r="AK19" s="72">
        <v>0</v>
      </c>
      <c r="AL19" s="72">
        <v>4084</v>
      </c>
      <c r="AM19" s="72">
        <v>884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280</v>
      </c>
      <c r="AU19" s="72">
        <v>0</v>
      </c>
      <c r="AV19" s="72">
        <v>43100</v>
      </c>
      <c r="AW19" s="72">
        <v>16403.8</v>
      </c>
      <c r="AX19" s="72">
        <v>0</v>
      </c>
      <c r="AY19" s="72">
        <v>0</v>
      </c>
      <c r="AZ19" s="72">
        <v>0</v>
      </c>
      <c r="BA19" s="72">
        <v>-2541.75</v>
      </c>
      <c r="BB19" s="72">
        <v>1075</v>
      </c>
      <c r="BC19" s="72">
        <v>0</v>
      </c>
      <c r="BD19" s="72">
        <v>0</v>
      </c>
      <c r="BE19" s="72">
        <v>0</v>
      </c>
      <c r="BF19" s="72">
        <v>1075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4916</v>
      </c>
      <c r="BO19" s="72">
        <v>204</v>
      </c>
      <c r="BP19" s="72">
        <v>111000</v>
      </c>
      <c r="BQ19" s="72">
        <v>22140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1316</v>
      </c>
      <c r="CA19" s="72">
        <v>204</v>
      </c>
      <c r="CB19" s="72">
        <v>56000</v>
      </c>
      <c r="CC19" s="72">
        <v>0</v>
      </c>
      <c r="CD19" s="72">
        <v>3600</v>
      </c>
      <c r="CE19" s="72">
        <v>0</v>
      </c>
      <c r="CF19" s="72">
        <v>55000</v>
      </c>
      <c r="CG19" s="72">
        <v>22140</v>
      </c>
      <c r="CH19" s="72">
        <v>0</v>
      </c>
      <c r="CI19" s="72">
        <v>0</v>
      </c>
      <c r="CJ19" s="72">
        <v>0</v>
      </c>
      <c r="CK19" s="72">
        <v>0</v>
      </c>
      <c r="CL19" s="72">
        <v>500</v>
      </c>
      <c r="CM19" s="72">
        <v>0</v>
      </c>
      <c r="CN19" s="72">
        <v>0</v>
      </c>
      <c r="CO19" s="72">
        <v>0</v>
      </c>
      <c r="CP19" s="72">
        <v>65850</v>
      </c>
      <c r="CQ19" s="72">
        <v>10940.455</v>
      </c>
      <c r="CR19" s="72">
        <v>0</v>
      </c>
      <c r="CS19" s="72">
        <v>0</v>
      </c>
      <c r="CT19" s="72">
        <v>60150</v>
      </c>
      <c r="CU19" s="72">
        <v>7740.4549999999999</v>
      </c>
      <c r="CV19" s="72">
        <v>0</v>
      </c>
      <c r="CW19" s="72">
        <v>0</v>
      </c>
      <c r="CX19" s="72">
        <v>55000</v>
      </c>
      <c r="CY19" s="72">
        <v>7590.4549999999999</v>
      </c>
      <c r="CZ19" s="72">
        <v>0</v>
      </c>
      <c r="DA19" s="72">
        <v>0</v>
      </c>
      <c r="DB19" s="72">
        <v>97547</v>
      </c>
      <c r="DC19" s="72">
        <v>14830.849</v>
      </c>
      <c r="DD19" s="72">
        <v>277943.8</v>
      </c>
      <c r="DE19" s="72">
        <v>4889.2669999999998</v>
      </c>
      <c r="DF19" s="72">
        <v>82052</v>
      </c>
      <c r="DG19" s="72">
        <v>10991.769</v>
      </c>
      <c r="DH19" s="72">
        <v>170000</v>
      </c>
      <c r="DI19" s="72">
        <v>300</v>
      </c>
      <c r="DJ19" s="72">
        <v>8500</v>
      </c>
      <c r="DK19" s="72">
        <v>2900</v>
      </c>
      <c r="DL19" s="72">
        <v>0</v>
      </c>
      <c r="DM19" s="72">
        <v>0</v>
      </c>
      <c r="DN19" s="72">
        <v>4189.3</v>
      </c>
      <c r="DO19" s="72">
        <v>0</v>
      </c>
      <c r="DP19" s="72">
        <v>70647.899999999994</v>
      </c>
      <c r="DQ19" s="72">
        <v>20000</v>
      </c>
      <c r="DR19" s="72">
        <v>0</v>
      </c>
      <c r="DS19" s="72">
        <v>0</v>
      </c>
      <c r="DT19" s="72">
        <v>66458.600000000006</v>
      </c>
      <c r="DU19" s="72">
        <v>20000</v>
      </c>
      <c r="DY19" s="58"/>
      <c r="DZ19" s="58"/>
    </row>
    <row r="20" spans="2:130" ht="14.25" customHeight="1">
      <c r="B20" s="55">
        <v>11</v>
      </c>
      <c r="C20" s="56" t="s">
        <v>106</v>
      </c>
      <c r="D20" s="71">
        <f t="shared" si="95"/>
        <v>454601.94569999998</v>
      </c>
      <c r="E20" s="71">
        <f t="shared" si="96"/>
        <v>44756.595600000001</v>
      </c>
      <c r="F20" s="13">
        <f t="shared" si="97"/>
        <v>326070.98</v>
      </c>
      <c r="G20" s="13">
        <f t="shared" si="98"/>
        <v>36868.472600000001</v>
      </c>
      <c r="H20" s="13">
        <f t="shared" si="99"/>
        <v>203629</v>
      </c>
      <c r="I20" s="13">
        <f t="shared" si="100"/>
        <v>7888.1229999999996</v>
      </c>
      <c r="J20" s="72">
        <v>143723.6</v>
      </c>
      <c r="K20" s="72">
        <v>25781.410400000001</v>
      </c>
      <c r="L20" s="72">
        <v>67390</v>
      </c>
      <c r="M20" s="72">
        <v>2334.4630000000002</v>
      </c>
      <c r="N20" s="72">
        <v>127973.6</v>
      </c>
      <c r="O20" s="72">
        <v>24691.160400000001</v>
      </c>
      <c r="P20" s="72">
        <v>5000</v>
      </c>
      <c r="Q20" s="72">
        <v>179</v>
      </c>
      <c r="R20" s="72">
        <v>15750</v>
      </c>
      <c r="S20" s="72">
        <v>1090.25</v>
      </c>
      <c r="T20" s="72">
        <v>62390</v>
      </c>
      <c r="U20" s="72">
        <v>2155.4630000000002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37220</v>
      </c>
      <c r="AE20" s="72">
        <v>832</v>
      </c>
      <c r="AF20" s="72">
        <v>58390</v>
      </c>
      <c r="AG20" s="72">
        <v>2456.66</v>
      </c>
      <c r="AH20" s="72">
        <v>0</v>
      </c>
      <c r="AI20" s="72">
        <v>0</v>
      </c>
      <c r="AJ20" s="72">
        <v>0</v>
      </c>
      <c r="AK20" s="72">
        <v>0</v>
      </c>
      <c r="AL20" s="72">
        <v>36220</v>
      </c>
      <c r="AM20" s="72">
        <v>832</v>
      </c>
      <c r="AN20" s="72">
        <v>2990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1000</v>
      </c>
      <c r="AU20" s="72">
        <v>0</v>
      </c>
      <c r="AV20" s="72">
        <v>98870</v>
      </c>
      <c r="AW20" s="72">
        <v>2575</v>
      </c>
      <c r="AX20" s="72">
        <v>0</v>
      </c>
      <c r="AY20" s="72">
        <v>0</v>
      </c>
      <c r="AZ20" s="72">
        <v>-43470</v>
      </c>
      <c r="BA20" s="72">
        <v>-118.34</v>
      </c>
      <c r="BB20" s="72">
        <v>8000</v>
      </c>
      <c r="BC20" s="72">
        <v>1250</v>
      </c>
      <c r="BD20" s="72">
        <v>3000</v>
      </c>
      <c r="BE20" s="72">
        <v>0</v>
      </c>
      <c r="BF20" s="72">
        <v>8000</v>
      </c>
      <c r="BG20" s="72">
        <v>1250</v>
      </c>
      <c r="BH20" s="72">
        <v>3000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23600</v>
      </c>
      <c r="BO20" s="72">
        <v>4499.8131999999996</v>
      </c>
      <c r="BP20" s="72">
        <v>40994</v>
      </c>
      <c r="BQ20" s="72">
        <v>3055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23100</v>
      </c>
      <c r="CA20" s="72">
        <v>4499.8131999999996</v>
      </c>
      <c r="CB20" s="72">
        <v>3391</v>
      </c>
      <c r="CC20" s="72">
        <v>0</v>
      </c>
      <c r="CD20" s="72">
        <v>500</v>
      </c>
      <c r="CE20" s="72">
        <v>0</v>
      </c>
      <c r="CF20" s="72">
        <v>37603</v>
      </c>
      <c r="CG20" s="72">
        <v>3055</v>
      </c>
      <c r="CH20" s="72">
        <v>0</v>
      </c>
      <c r="CI20" s="72">
        <v>0</v>
      </c>
      <c r="CJ20" s="72">
        <v>0</v>
      </c>
      <c r="CK20" s="72">
        <v>0</v>
      </c>
      <c r="CL20" s="72">
        <v>200</v>
      </c>
      <c r="CM20" s="72">
        <v>0</v>
      </c>
      <c r="CN20" s="72">
        <v>0</v>
      </c>
      <c r="CO20" s="72">
        <v>0</v>
      </c>
      <c r="CP20" s="72">
        <v>9900</v>
      </c>
      <c r="CQ20" s="72">
        <v>280</v>
      </c>
      <c r="CR20" s="72">
        <v>2500</v>
      </c>
      <c r="CS20" s="72">
        <v>0</v>
      </c>
      <c r="CT20" s="72">
        <v>8400</v>
      </c>
      <c r="CU20" s="72">
        <v>280</v>
      </c>
      <c r="CV20" s="72">
        <v>500</v>
      </c>
      <c r="CW20" s="72">
        <v>0</v>
      </c>
      <c r="CX20" s="72">
        <v>4000</v>
      </c>
      <c r="CY20" s="72">
        <v>0</v>
      </c>
      <c r="CZ20" s="72">
        <v>500</v>
      </c>
      <c r="DA20" s="72">
        <v>0</v>
      </c>
      <c r="DB20" s="72">
        <v>16174.8</v>
      </c>
      <c r="DC20" s="72">
        <v>1905.249</v>
      </c>
      <c r="DD20" s="72">
        <v>31355</v>
      </c>
      <c r="DE20" s="72">
        <v>42</v>
      </c>
      <c r="DF20" s="72">
        <v>15674.8</v>
      </c>
      <c r="DG20" s="72">
        <v>1905.249</v>
      </c>
      <c r="DH20" s="72">
        <v>31355</v>
      </c>
      <c r="DI20" s="72">
        <v>42</v>
      </c>
      <c r="DJ20" s="72">
        <v>11000</v>
      </c>
      <c r="DK20" s="72">
        <v>2320</v>
      </c>
      <c r="DL20" s="72">
        <v>0</v>
      </c>
      <c r="DM20" s="72">
        <v>0</v>
      </c>
      <c r="DN20" s="72">
        <v>1154.5456999999999</v>
      </c>
      <c r="DO20" s="72">
        <v>0</v>
      </c>
      <c r="DP20" s="72">
        <v>76252.58</v>
      </c>
      <c r="DQ20" s="72">
        <v>0</v>
      </c>
      <c r="DR20" s="72">
        <v>0</v>
      </c>
      <c r="DS20" s="72">
        <v>0</v>
      </c>
      <c r="DT20" s="72">
        <v>75098.034299999999</v>
      </c>
      <c r="DU20" s="72">
        <v>0</v>
      </c>
      <c r="DY20" s="58"/>
      <c r="DZ20" s="58"/>
    </row>
    <row r="21" spans="2:130" s="74" customFormat="1" ht="22.5" customHeight="1">
      <c r="B21" s="73"/>
      <c r="C21" s="64" t="s">
        <v>93</v>
      </c>
      <c r="D21" s="72">
        <f t="shared" ref="D21:AI21" si="101">SUM(D10:D20)</f>
        <v>24312574.403800007</v>
      </c>
      <c r="E21" s="72">
        <f t="shared" si="101"/>
        <v>2916063.2208999996</v>
      </c>
      <c r="F21" s="72">
        <f t="shared" si="101"/>
        <v>13423781.570400001</v>
      </c>
      <c r="G21" s="72">
        <f t="shared" si="101"/>
        <v>2144428.4685999998</v>
      </c>
      <c r="H21" s="72">
        <f t="shared" si="101"/>
        <v>12323587.938100001</v>
      </c>
      <c r="I21" s="72">
        <f t="shared" si="101"/>
        <v>978634.75230000005</v>
      </c>
      <c r="J21" s="72">
        <f t="shared" si="101"/>
        <v>3770948.6719999998</v>
      </c>
      <c r="K21" s="72">
        <f t="shared" si="101"/>
        <v>696829.82939999993</v>
      </c>
      <c r="L21" s="72">
        <f t="shared" si="101"/>
        <v>949355.78940000001</v>
      </c>
      <c r="M21" s="72">
        <f t="shared" si="101"/>
        <v>60387.400999999998</v>
      </c>
      <c r="N21" s="72">
        <f t="shared" si="101"/>
        <v>3082199.5049999999</v>
      </c>
      <c r="O21" s="72">
        <f t="shared" si="101"/>
        <v>580229.53320000006</v>
      </c>
      <c r="P21" s="72">
        <f t="shared" si="101"/>
        <v>111366.2053</v>
      </c>
      <c r="Q21" s="72">
        <f t="shared" si="101"/>
        <v>4806.2</v>
      </c>
      <c r="R21" s="72">
        <f t="shared" si="101"/>
        <v>283441.86699999997</v>
      </c>
      <c r="S21" s="72">
        <f t="shared" si="101"/>
        <v>32522.894399999997</v>
      </c>
      <c r="T21" s="72">
        <f t="shared" si="101"/>
        <v>802989.58409999998</v>
      </c>
      <c r="U21" s="72">
        <f t="shared" si="101"/>
        <v>44491.201000000001</v>
      </c>
      <c r="V21" s="72">
        <f t="shared" si="101"/>
        <v>20000</v>
      </c>
      <c r="W21" s="72">
        <f t="shared" si="101"/>
        <v>0</v>
      </c>
      <c r="X21" s="72">
        <f t="shared" si="101"/>
        <v>2300</v>
      </c>
      <c r="Y21" s="72">
        <f t="shared" si="101"/>
        <v>0</v>
      </c>
      <c r="Z21" s="72">
        <f t="shared" si="101"/>
        <v>0</v>
      </c>
      <c r="AA21" s="72">
        <f t="shared" si="101"/>
        <v>0</v>
      </c>
      <c r="AB21" s="72">
        <f t="shared" si="101"/>
        <v>0</v>
      </c>
      <c r="AC21" s="72">
        <f t="shared" si="101"/>
        <v>0</v>
      </c>
      <c r="AD21" s="72">
        <f t="shared" si="101"/>
        <v>471387</v>
      </c>
      <c r="AE21" s="72">
        <f t="shared" si="101"/>
        <v>32810.163</v>
      </c>
      <c r="AF21" s="72">
        <f t="shared" si="101"/>
        <v>4097495.04</v>
      </c>
      <c r="AG21" s="72">
        <f t="shared" si="101"/>
        <v>407288.89639999997</v>
      </c>
      <c r="AH21" s="72">
        <f t="shared" si="101"/>
        <v>0</v>
      </c>
      <c r="AI21" s="72">
        <f t="shared" si="101"/>
        <v>0</v>
      </c>
      <c r="AJ21" s="72">
        <f t="shared" ref="AJ21:BO21" si="102">SUM(AJ10:AJ20)</f>
        <v>0</v>
      </c>
      <c r="AK21" s="72">
        <f t="shared" si="102"/>
        <v>0</v>
      </c>
      <c r="AL21" s="72">
        <f t="shared" si="102"/>
        <v>93060</v>
      </c>
      <c r="AM21" s="72">
        <f t="shared" si="102"/>
        <v>5937.5</v>
      </c>
      <c r="AN21" s="72">
        <f t="shared" si="102"/>
        <v>254341.48499999999</v>
      </c>
      <c r="AO21" s="72">
        <f t="shared" si="102"/>
        <v>5074.6000000000004</v>
      </c>
      <c r="AP21" s="72">
        <f t="shared" si="102"/>
        <v>3252</v>
      </c>
      <c r="AQ21" s="72">
        <f t="shared" si="102"/>
        <v>1736.5680000000002</v>
      </c>
      <c r="AR21" s="72">
        <f t="shared" si="102"/>
        <v>817537.69900000002</v>
      </c>
      <c r="AS21" s="72">
        <f t="shared" si="102"/>
        <v>90925.868799999997</v>
      </c>
      <c r="AT21" s="72">
        <f t="shared" si="102"/>
        <v>375075</v>
      </c>
      <c r="AU21" s="72">
        <f t="shared" si="102"/>
        <v>25136.095000000001</v>
      </c>
      <c r="AV21" s="72">
        <f t="shared" si="102"/>
        <v>5830688.6560000004</v>
      </c>
      <c r="AW21" s="72">
        <f t="shared" si="102"/>
        <v>510216.12400000001</v>
      </c>
      <c r="AX21" s="72">
        <f t="shared" si="102"/>
        <v>0</v>
      </c>
      <c r="AY21" s="72">
        <f t="shared" si="102"/>
        <v>0</v>
      </c>
      <c r="AZ21" s="72">
        <f t="shared" si="102"/>
        <v>-2817072.8</v>
      </c>
      <c r="BA21" s="72">
        <f t="shared" si="102"/>
        <v>-198927.69640000007</v>
      </c>
      <c r="BB21" s="72">
        <f t="shared" si="102"/>
        <v>1071070.6499999999</v>
      </c>
      <c r="BC21" s="72">
        <f t="shared" si="102"/>
        <v>178555.65290000002</v>
      </c>
      <c r="BD21" s="72">
        <f t="shared" si="102"/>
        <v>204288.829</v>
      </c>
      <c r="BE21" s="72">
        <f t="shared" si="102"/>
        <v>3700.8</v>
      </c>
      <c r="BF21" s="72">
        <f t="shared" si="102"/>
        <v>907655.3</v>
      </c>
      <c r="BG21" s="72">
        <f t="shared" si="102"/>
        <v>169600.09590000001</v>
      </c>
      <c r="BH21" s="72">
        <f t="shared" si="102"/>
        <v>30000</v>
      </c>
      <c r="BI21" s="72">
        <f t="shared" si="102"/>
        <v>0</v>
      </c>
      <c r="BJ21" s="72">
        <f t="shared" si="102"/>
        <v>59331.55</v>
      </c>
      <c r="BK21" s="72">
        <f t="shared" si="102"/>
        <v>0</v>
      </c>
      <c r="BL21" s="72">
        <f t="shared" si="102"/>
        <v>47130</v>
      </c>
      <c r="BM21" s="72">
        <f t="shared" si="102"/>
        <v>1300.8</v>
      </c>
      <c r="BN21" s="72">
        <f t="shared" si="102"/>
        <v>1521779.5</v>
      </c>
      <c r="BO21" s="72">
        <f t="shared" si="102"/>
        <v>129436.67110000001</v>
      </c>
      <c r="BP21" s="72">
        <f t="shared" ref="BP21:CU21" si="103">SUM(BP10:BP20)</f>
        <v>2788018.9240000001</v>
      </c>
      <c r="BQ21" s="72">
        <f t="shared" si="103"/>
        <v>373279.32</v>
      </c>
      <c r="BR21" s="72">
        <f t="shared" si="103"/>
        <v>333813.40000000002</v>
      </c>
      <c r="BS21" s="72">
        <f t="shared" si="103"/>
        <v>2771.7339999999999</v>
      </c>
      <c r="BT21" s="72">
        <f t="shared" si="103"/>
        <v>762040.17599999998</v>
      </c>
      <c r="BU21" s="72">
        <f t="shared" si="103"/>
        <v>189545.41899999999</v>
      </c>
      <c r="BV21" s="72">
        <f t="shared" si="103"/>
        <v>419383.6</v>
      </c>
      <c r="BW21" s="72">
        <f t="shared" si="103"/>
        <v>0</v>
      </c>
      <c r="BX21" s="72">
        <f t="shared" si="103"/>
        <v>0</v>
      </c>
      <c r="BY21" s="72">
        <f t="shared" si="103"/>
        <v>0</v>
      </c>
      <c r="BZ21" s="72">
        <f t="shared" si="103"/>
        <v>145550.5</v>
      </c>
      <c r="CA21" s="72">
        <f t="shared" si="103"/>
        <v>21660.125000000004</v>
      </c>
      <c r="CB21" s="72">
        <f t="shared" si="103"/>
        <v>893868.3</v>
      </c>
      <c r="CC21" s="72">
        <f t="shared" si="103"/>
        <v>103190.484</v>
      </c>
      <c r="CD21" s="72">
        <f t="shared" si="103"/>
        <v>341820</v>
      </c>
      <c r="CE21" s="72">
        <f t="shared" si="103"/>
        <v>62467.199099999998</v>
      </c>
      <c r="CF21" s="72">
        <f t="shared" si="103"/>
        <v>717612.6</v>
      </c>
      <c r="CG21" s="72">
        <f t="shared" si="103"/>
        <v>77093.416999999987</v>
      </c>
      <c r="CH21" s="72">
        <f t="shared" si="103"/>
        <v>280712</v>
      </c>
      <c r="CI21" s="72">
        <f t="shared" si="103"/>
        <v>42537.612999999998</v>
      </c>
      <c r="CJ21" s="72">
        <f t="shared" si="103"/>
        <v>359427.848</v>
      </c>
      <c r="CK21" s="72">
        <f t="shared" si="103"/>
        <v>3450</v>
      </c>
      <c r="CL21" s="72">
        <f t="shared" si="103"/>
        <v>3230</v>
      </c>
      <c r="CM21" s="72">
        <f t="shared" si="103"/>
        <v>0</v>
      </c>
      <c r="CN21" s="72">
        <f t="shared" si="103"/>
        <v>22117</v>
      </c>
      <c r="CO21" s="72">
        <f t="shared" si="103"/>
        <v>9300</v>
      </c>
      <c r="CP21" s="72">
        <f t="shared" si="103"/>
        <v>952496.49040000001</v>
      </c>
      <c r="CQ21" s="72">
        <f t="shared" si="103"/>
        <v>192471.92019999999</v>
      </c>
      <c r="CR21" s="72">
        <f t="shared" si="103"/>
        <v>1804998.318</v>
      </c>
      <c r="CS21" s="72">
        <f t="shared" si="103"/>
        <v>43049.207000000002</v>
      </c>
      <c r="CT21" s="72">
        <f t="shared" si="103"/>
        <v>841324.89040000003</v>
      </c>
      <c r="CU21" s="72">
        <f t="shared" si="103"/>
        <v>173889.80019999997</v>
      </c>
      <c r="CV21" s="72">
        <f t="shared" ref="CV21:DU21" si="104">SUM(CV10:CV20)</f>
        <v>455027.91800000001</v>
      </c>
      <c r="CW21" s="72">
        <f t="shared" si="104"/>
        <v>36135.235000000001</v>
      </c>
      <c r="CX21" s="72">
        <f t="shared" si="104"/>
        <v>398160.86</v>
      </c>
      <c r="CY21" s="72">
        <f t="shared" si="104"/>
        <v>81927.829599999997</v>
      </c>
      <c r="CZ21" s="72">
        <f t="shared" si="104"/>
        <v>381339.5</v>
      </c>
      <c r="DA21" s="72">
        <f t="shared" si="104"/>
        <v>32598.955000000002</v>
      </c>
      <c r="DB21" s="72">
        <f t="shared" si="104"/>
        <v>3392531.0999999996</v>
      </c>
      <c r="DC21" s="72">
        <f t="shared" si="104"/>
        <v>692357.56499999994</v>
      </c>
      <c r="DD21" s="72">
        <f t="shared" si="104"/>
        <v>2455014.0376999998</v>
      </c>
      <c r="DE21" s="72">
        <f t="shared" si="104"/>
        <v>81629.127899999992</v>
      </c>
      <c r="DF21" s="72">
        <f t="shared" si="104"/>
        <v>2085795.3120000002</v>
      </c>
      <c r="DG21" s="72">
        <f t="shared" si="104"/>
        <v>407563.01939999993</v>
      </c>
      <c r="DH21" s="72">
        <f t="shared" si="104"/>
        <v>1748264.8577000001</v>
      </c>
      <c r="DI21" s="72">
        <f t="shared" si="104"/>
        <v>75392.260899999994</v>
      </c>
      <c r="DJ21" s="72">
        <f t="shared" si="104"/>
        <v>107617.1</v>
      </c>
      <c r="DK21" s="72">
        <f t="shared" si="104"/>
        <v>14966.666999999999</v>
      </c>
      <c r="DL21" s="72">
        <f t="shared" si="104"/>
        <v>0</v>
      </c>
      <c r="DM21" s="72">
        <f t="shared" si="104"/>
        <v>0</v>
      </c>
      <c r="DN21" s="72">
        <f t="shared" si="104"/>
        <v>677925.95330000005</v>
      </c>
      <c r="DO21" s="72">
        <f t="shared" si="104"/>
        <v>0</v>
      </c>
      <c r="DP21" s="72">
        <f t="shared" si="104"/>
        <v>2112721.0579999997</v>
      </c>
      <c r="DQ21" s="72">
        <f t="shared" si="104"/>
        <v>207000</v>
      </c>
      <c r="DR21" s="72">
        <f t="shared" si="104"/>
        <v>0</v>
      </c>
      <c r="DS21" s="72">
        <f t="shared" si="104"/>
        <v>0</v>
      </c>
      <c r="DT21" s="72">
        <f t="shared" si="104"/>
        <v>1434795.1047</v>
      </c>
      <c r="DU21" s="72">
        <f t="shared" si="104"/>
        <v>207000</v>
      </c>
      <c r="DY21" s="58"/>
      <c r="DZ21" s="58"/>
    </row>
    <row r="22" spans="2:130"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</row>
    <row r="23" spans="2:130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</row>
    <row r="24" spans="2:130"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</row>
    <row r="25" spans="2:130"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</row>
    <row r="26" spans="2:130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</row>
    <row r="27" spans="2:130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</row>
    <row r="28" spans="2:130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</row>
    <row r="29" spans="2:130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</row>
    <row r="30" spans="2:130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</row>
    <row r="31" spans="2:130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</row>
    <row r="32" spans="2:130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</row>
    <row r="33" spans="4:12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</row>
    <row r="34" spans="4:12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</row>
    <row r="35" spans="4:125"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</row>
    <row r="36" spans="4:125"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</row>
    <row r="37" spans="4:125"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</row>
    <row r="38" spans="4:125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</row>
    <row r="39" spans="4:125"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</row>
    <row r="40" spans="4:125"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</row>
    <row r="41" spans="4:125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</row>
    <row r="42" spans="4:125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</row>
    <row r="43" spans="4:125"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</row>
    <row r="44" spans="4:125"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</row>
    <row r="45" spans="4:125"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</row>
    <row r="46" spans="4:125"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</row>
    <row r="47" spans="4:125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</row>
    <row r="48" spans="4:125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</row>
    <row r="49" spans="4:125"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</row>
    <row r="50" spans="4:125"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</row>
    <row r="51" spans="4:125"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</row>
    <row r="52" spans="4:1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</row>
    <row r="53" spans="4:125"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</row>
    <row r="54" spans="4:12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</row>
    <row r="55" spans="4:125"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</row>
    <row r="56" spans="4:125"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</row>
    <row r="57" spans="4:125"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</row>
    <row r="58" spans="4:125"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</row>
    <row r="59" spans="4:125"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</row>
    <row r="60" spans="4:125"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</row>
    <row r="61" spans="4:125"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</row>
    <row r="62" spans="4:125"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</row>
    <row r="63" spans="4:125"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</row>
    <row r="64" spans="4:125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</row>
    <row r="65" spans="4:125"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</row>
    <row r="66" spans="4:125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</row>
  </sheetData>
  <protectedRanges>
    <protectedRange sqref="C21" name="Range3"/>
    <protectedRange sqref="J10:DM20" name="Range1"/>
    <protectedRange sqref="DP10:DU20" name="Range2"/>
  </protectedRanges>
  <mergeCells count="100"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  <mergeCell ref="DL7:DM7"/>
    <mergeCell ref="DN7:DO7"/>
    <mergeCell ref="DP7:DQ7"/>
    <mergeCell ref="DR7:DS7"/>
    <mergeCell ref="DT7:DU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https:/mul2-lori.gov.am/tasks/522654/oneclick/caxs.xlsx?token=169e27958ca6daf5a96e95bf36642d4c</cp:keywords>
  <cp:lastModifiedBy>user</cp:lastModifiedBy>
  <cp:lastPrinted>2012-03-20T07:18:17Z</cp:lastPrinted>
  <dcterms:created xsi:type="dcterms:W3CDTF">2002-03-15T09:46:46Z</dcterms:created>
  <dcterms:modified xsi:type="dcterms:W3CDTF">2024-06-05T10:42:07Z</dcterms:modified>
</cp:coreProperties>
</file>