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155" tabRatio="526" firstSheet="1" activeTab="2"/>
  </bookViews>
  <sheets>
    <sheet name="Caxs g.d." sheetId="8" state="hidden" r:id="rId1"/>
    <sheet name="caxser tntesagitakan" sheetId="9" r:id="rId2"/>
    <sheet name="caxser gorcarnakan" sheetId="10" r:id="rId3"/>
  </sheets>
  <definedNames>
    <definedName name="_xlnm.Print_Titles" localSheetId="0">'Caxs g.d.'!$B:$B,'Caxs g.d.'!$4:$9</definedName>
  </definedNames>
  <calcPr calcId="125725"/>
</workbook>
</file>

<file path=xl/calcChain.xml><?xml version="1.0" encoding="utf-8"?>
<calcChain xmlns="http://schemas.openxmlformats.org/spreadsheetml/2006/main">
  <c r="E12" i="9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I11" i="10"/>
  <c r="I12"/>
  <c r="I13"/>
  <c r="I14"/>
  <c r="I15"/>
  <c r="I16"/>
  <c r="I17"/>
  <c r="I18"/>
  <c r="I19"/>
  <c r="I20"/>
  <c r="H11"/>
  <c r="H12"/>
  <c r="H13"/>
  <c r="H14"/>
  <c r="H15"/>
  <c r="H16"/>
  <c r="H17"/>
  <c r="H18"/>
  <c r="H19"/>
  <c r="H20"/>
  <c r="G11"/>
  <c r="G12"/>
  <c r="G13"/>
  <c r="G14"/>
  <c r="G15"/>
  <c r="G16"/>
  <c r="G17"/>
  <c r="G18"/>
  <c r="G19"/>
  <c r="G20"/>
  <c r="F11"/>
  <c r="F12"/>
  <c r="F13"/>
  <c r="F14"/>
  <c r="F15"/>
  <c r="F16"/>
  <c r="F17"/>
  <c r="F18"/>
  <c r="F19"/>
  <c r="F20"/>
  <c r="E11"/>
  <c r="E12"/>
  <c r="E13"/>
  <c r="E14"/>
  <c r="E15"/>
  <c r="E16"/>
  <c r="E17"/>
  <c r="E18"/>
  <c r="E19"/>
  <c r="E20"/>
  <c r="D11"/>
  <c r="D12"/>
  <c r="D13"/>
  <c r="D14"/>
  <c r="D16"/>
  <c r="D18"/>
  <c r="D20"/>
  <c r="H11" i="9"/>
  <c r="G11"/>
  <c r="BP22"/>
  <c r="BO22"/>
  <c r="E11"/>
  <c r="C21" l="1"/>
  <c r="C20"/>
  <c r="C19"/>
  <c r="C18"/>
  <c r="C17"/>
  <c r="C16"/>
  <c r="C15"/>
  <c r="C14"/>
  <c r="C13"/>
  <c r="C12"/>
  <c r="D21"/>
  <c r="D20"/>
  <c r="D19"/>
  <c r="D18"/>
  <c r="D17"/>
  <c r="D16"/>
  <c r="D15"/>
  <c r="D14"/>
  <c r="D13"/>
  <c r="D12"/>
  <c r="C11"/>
  <c r="D19" i="10"/>
  <c r="D17"/>
  <c r="D15"/>
  <c r="G22" i="9"/>
  <c r="E22"/>
  <c r="C22" l="1"/>
  <c r="I22" l="1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J21" i="10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CR21"/>
  <c r="CS21"/>
  <c r="CT21"/>
  <c r="CU21"/>
  <c r="CV21"/>
  <c r="CW21"/>
  <c r="CX21"/>
  <c r="CY21"/>
  <c r="CZ21"/>
  <c r="DA21"/>
  <c r="DB21"/>
  <c r="DC21"/>
  <c r="DD21"/>
  <c r="DE21"/>
  <c r="DF21"/>
  <c r="DG21"/>
  <c r="DH21"/>
  <c r="DI21"/>
  <c r="DJ21"/>
  <c r="DK21"/>
  <c r="DL21"/>
  <c r="DM21"/>
  <c r="DN21"/>
  <c r="DO21"/>
  <c r="DP21"/>
  <c r="DQ21"/>
  <c r="DR21"/>
  <c r="DS21"/>
  <c r="DT21"/>
  <c r="DU21"/>
  <c r="I10"/>
  <c r="H10"/>
  <c r="G10"/>
  <c r="F10"/>
  <c r="H22" i="9"/>
  <c r="F11"/>
  <c r="D11" l="1"/>
  <c r="F22"/>
  <c r="E10" i="10"/>
  <c r="I21"/>
  <c r="D10"/>
  <c r="H21"/>
  <c r="G21"/>
  <c r="F21"/>
  <c r="D9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G9" s="1"/>
  <c r="BH9" s="1"/>
  <c r="BI9" s="1"/>
  <c r="BJ9" s="1"/>
  <c r="BK9" s="1"/>
  <c r="BL9" s="1"/>
  <c r="BM9" s="1"/>
  <c r="BN9" s="1"/>
  <c r="BO9" s="1"/>
  <c r="BP9" s="1"/>
  <c r="BQ9" s="1"/>
  <c r="BR9" s="1"/>
  <c r="BS9" s="1"/>
  <c r="BT9" s="1"/>
  <c r="BU9" s="1"/>
  <c r="BV9" s="1"/>
  <c r="BW9" s="1"/>
  <c r="BX9" s="1"/>
  <c r="BY9" s="1"/>
  <c r="BZ9" s="1"/>
  <c r="CA9" s="1"/>
  <c r="CB9" s="1"/>
  <c r="CC9" s="1"/>
  <c r="CD9" s="1"/>
  <c r="CE9" s="1"/>
  <c r="CF9" s="1"/>
  <c r="CG9" s="1"/>
  <c r="CH9" s="1"/>
  <c r="CI9" s="1"/>
  <c r="CJ9" s="1"/>
  <c r="CK9" s="1"/>
  <c r="CL9" s="1"/>
  <c r="CM9" s="1"/>
  <c r="CN9" s="1"/>
  <c r="CO9" s="1"/>
  <c r="CP9" s="1"/>
  <c r="CQ9" s="1"/>
  <c r="CR9" s="1"/>
  <c r="CS9" s="1"/>
  <c r="CT9" s="1"/>
  <c r="CU9" s="1"/>
  <c r="CV9" s="1"/>
  <c r="CW9" s="1"/>
  <c r="CX9" s="1"/>
  <c r="CY9" s="1"/>
  <c r="CZ9" s="1"/>
  <c r="DA9" s="1"/>
  <c r="DB9" s="1"/>
  <c r="DC9" s="1"/>
  <c r="DD9" s="1"/>
  <c r="DE9" s="1"/>
  <c r="DF9" s="1"/>
  <c r="DG9" s="1"/>
  <c r="DH9" s="1"/>
  <c r="DI9" s="1"/>
  <c r="DJ9" s="1"/>
  <c r="DK9" s="1"/>
  <c r="DL9" s="1"/>
  <c r="DM9" s="1"/>
  <c r="DN9" s="1"/>
  <c r="DO9" s="1"/>
  <c r="DP9" s="1"/>
  <c r="DQ9" s="1"/>
  <c r="DR9" s="1"/>
  <c r="DS9" s="1"/>
  <c r="DT9" s="1"/>
  <c r="DU9" s="1"/>
  <c r="DG12" i="8"/>
  <c r="DG11"/>
  <c r="DG13"/>
  <c r="DG14"/>
  <c r="DG15"/>
  <c r="DG16"/>
  <c r="DG17"/>
  <c r="DG18"/>
  <c r="DG19"/>
  <c r="DG20"/>
  <c r="DG10"/>
  <c r="DG21" s="1"/>
  <c r="DF11"/>
  <c r="DF21" s="1"/>
  <c r="DF12"/>
  <c r="DF13"/>
  <c r="DF14"/>
  <c r="DF15"/>
  <c r="DF16"/>
  <c r="DF17"/>
  <c r="DF18"/>
  <c r="DF19"/>
  <c r="DF20"/>
  <c r="DF10"/>
  <c r="G11"/>
  <c r="E11"/>
  <c r="G12"/>
  <c r="E12"/>
  <c r="G13"/>
  <c r="G14"/>
  <c r="E14" s="1"/>
  <c r="G15"/>
  <c r="G16"/>
  <c r="G17"/>
  <c r="G18"/>
  <c r="G19"/>
  <c r="G20"/>
  <c r="G10"/>
  <c r="E10" s="1"/>
  <c r="F11"/>
  <c r="F12"/>
  <c r="F13"/>
  <c r="D13"/>
  <c r="F14"/>
  <c r="F15"/>
  <c r="F16"/>
  <c r="F17"/>
  <c r="D17" s="1"/>
  <c r="F18"/>
  <c r="F19"/>
  <c r="F20"/>
  <c r="D20" s="1"/>
  <c r="F10"/>
  <c r="D10" s="1"/>
  <c r="H10"/>
  <c r="I10"/>
  <c r="H11"/>
  <c r="I11"/>
  <c r="H12"/>
  <c r="D12" s="1"/>
  <c r="I12"/>
  <c r="H13"/>
  <c r="I13"/>
  <c r="E13" s="1"/>
  <c r="H14"/>
  <c r="D14" s="1"/>
  <c r="I14"/>
  <c r="H15"/>
  <c r="D15"/>
  <c r="I15"/>
  <c r="H16"/>
  <c r="D16"/>
  <c r="I16"/>
  <c r="E16" s="1"/>
  <c r="H17"/>
  <c r="I17"/>
  <c r="E17"/>
  <c r="H18"/>
  <c r="D18" s="1"/>
  <c r="I18"/>
  <c r="E18"/>
  <c r="H19"/>
  <c r="I19"/>
  <c r="H20"/>
  <c r="I20"/>
  <c r="E20"/>
  <c r="J21"/>
  <c r="K21"/>
  <c r="L21"/>
  <c r="M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CP21"/>
  <c r="CQ21"/>
  <c r="CR21"/>
  <c r="CS21"/>
  <c r="CT21"/>
  <c r="CU21"/>
  <c r="CV21"/>
  <c r="CW21"/>
  <c r="CX21"/>
  <c r="CY21"/>
  <c r="CZ21"/>
  <c r="DA21"/>
  <c r="DB21"/>
  <c r="DC21"/>
  <c r="DD21"/>
  <c r="DE21"/>
  <c r="DH21"/>
  <c r="DI21"/>
  <c r="DJ21"/>
  <c r="DK21"/>
  <c r="DL21"/>
  <c r="DM21"/>
  <c r="F21"/>
  <c r="I21"/>
  <c r="E21" i="10" l="1"/>
  <c r="D21"/>
  <c r="D22" i="9"/>
  <c r="D11" i="8"/>
  <c r="D21" s="1"/>
  <c r="H21"/>
  <c r="G21"/>
  <c r="E15"/>
  <c r="E21" s="1"/>
  <c r="D19"/>
  <c r="E19"/>
</calcChain>
</file>

<file path=xl/sharedStrings.xml><?xml version="1.0" encoding="utf-8"?>
<sst xmlns="http://schemas.openxmlformats.org/spreadsheetml/2006/main" count="578" uniqueCount="147">
  <si>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</si>
  <si>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</si>
  <si>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</si>
  <si>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</si>
  <si>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</si>
  <si>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</si>
  <si>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</si>
  <si>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</si>
  <si>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</si>
  <si>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</si>
  <si>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</si>
  <si>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</si>
  <si>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</si>
  <si>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</si>
  <si>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</si>
  <si>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</si>
  <si>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</si>
  <si>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</si>
  <si>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</si>
  <si>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</si>
  <si>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</si>
  <si>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</si>
  <si>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</si>
  <si>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</si>
  <si>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</si>
  <si>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</si>
  <si>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</si>
  <si>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</si>
  <si>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</si>
  <si>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</si>
  <si>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</si>
  <si>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</si>
  <si>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</si>
  <si>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</si>
  <si>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</si>
  <si>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/>
        <sz val="9"/>
        <rFont val="Arial Armenian"/>
        <family val="2"/>
      </rPr>
      <t xml:space="preserve">(ïáÕ2110+ïáÕ2120+ïáÕ2130+
ïáÕ2140+ïáÕ2150  +ïáÕ2160+ïáÕ2170+ïáÕ2180) </t>
    </r>
    <r>
      <rPr>
        <u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</si>
  <si>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</si>
  <si>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</si>
  <si>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</si>
  <si>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</si>
  <si>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</si>
  <si>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/տող 2490/</t>
    </r>
  </si>
  <si>
    <r>
      <rPr>
        <b/>
        <u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/>
        <sz val="9"/>
        <rFont val="Arial Armenian"/>
        <family val="2"/>
      </rPr>
      <t>(ïáÕ2510+ïáÕ2520+ïáÕ2530+ïáÕ2540+
ïáÕ2550+ïáÕ2560)</t>
    </r>
  </si>
  <si>
    <r>
      <rPr>
        <b/>
        <u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</si>
  <si>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</si>
  <si>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</si>
  <si>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</si>
  <si>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</si>
  <si>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</si>
  <si>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</si>
  <si>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</si>
  <si>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</si>
  <si>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</si>
  <si>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</si>
  <si>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</si>
  <si>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</si>
  <si>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</si>
  <si>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</si>
  <si>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</si>
  <si>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</si>
  <si>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</si>
  <si>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</si>
  <si>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</si>
  <si>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</si>
  <si>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</si>
  <si>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</si>
  <si>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</si>
  <si>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</si>
  <si>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>որից` 
ՊԱՀՈՒՍՏԱՅԻՆ ՄԻՋՈՑՆԵՐ (տող4771)</t>
  </si>
  <si>
    <t xml:space="preserve">1.4. ՉԱՐՏԱԴՐՎԱԾ ԱԿՏԻՎՆԵՐԻ ԻՐԱՑՈՒՄԻՑ ՄՈՒՏՔԵՐ`                               (տող6410+տող6420+տող6430+տող6440) 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</si>
  <si>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</si>
  <si>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</si>
  <si>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</si>
  <si>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</si>
  <si>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</si>
  <si>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</si>
  <si>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t xml:space="preserve">  որից`</t>
  </si>
  <si>
    <t>որից`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</si>
  <si>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</si>
  <si>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</si>
  <si>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</si>
  <si>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</si>
  <si>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</si>
  <si>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</si>
  <si>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</si>
  <si>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</si>
  <si>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</si>
  <si>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</si>
  <si>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</si>
  <si>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</si>
  <si>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</si>
  <si>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>ԸՆԴԱՄԵՆԸ</t>
  </si>
  <si>
    <t>c</t>
  </si>
  <si>
    <t>հազ. դրամ</t>
  </si>
  <si>
    <t>No</t>
  </si>
  <si>
    <t>Ընդամենը</t>
  </si>
  <si>
    <t>տող 2410
Ընդհանուր բնույթի տնտեսական առևտրային և աշխատանքի գծով հարաբերություններ</t>
  </si>
  <si>
    <t>ՏԵՂԵԿԱՏՎՈՒԹՅՈՒՆ</t>
  </si>
  <si>
    <t>Վանաձոր</t>
  </si>
  <si>
    <t>Լերմոնտովո</t>
  </si>
  <si>
    <t>Ֆիոլետովո</t>
  </si>
  <si>
    <t>Փամբակ</t>
  </si>
  <si>
    <t>Սպիտակ</t>
  </si>
  <si>
    <t>Տաշիր</t>
  </si>
  <si>
    <t>Ալավերդի</t>
  </si>
  <si>
    <t>Թումանյան</t>
  </si>
  <si>
    <t>Ստեփանավան</t>
  </si>
  <si>
    <t>Գյուլագարակ</t>
  </si>
  <si>
    <t>Լոռի Բերդ</t>
  </si>
  <si>
    <t>տող 2630
Ջրամատակարարում</t>
  </si>
  <si>
    <t>ՀԱՄԱՖԻՆԱՍՆԱՎՈՐՄԱՄԲ ԻՐԱԿԱՆԱՑՎՈՂ ԾՐԱԳՐԵՐ ԵՎ (ԿԱՄ) ԿԱՊԻՏԱԼ ԱԿՏԻՎԻ ՁԵՌՔ ԲԵՐՈՒՄ</t>
  </si>
  <si>
    <t>1.2. ՊԱՇԱՐՆԵՐ
(բյուջ. տող 5200)
1.3. ԲԱՐՁՐԱՐԺԵՔ ԱԿՏԻՎՆԵՐ 
 բյուջ. տող 5300)
1.4. ՉԱՐՏԱԴՐՎԱԾ ԱԿՏԻՎՆԵՐ   
(բյուջ. տող 5400)</t>
  </si>
  <si>
    <t>բյուջ տող. 4300 
1.3. ՏՈԿՈՍԱՎՃԱՐՆԵՐ (տող4310+տող 4320+տող4330)</t>
  </si>
  <si>
    <t>բյուջետ. տող 4400
1.4. ՍՈՒԲՍԻԴԻԱՆԵՐ  (տող4410+տող4420)</t>
  </si>
  <si>
    <t>բյուջետ. տող 4700
1.7. ԱՅԼ ԾԱԽՍԵՐ (տող4710+տող4720+տող4730+տող4740+տող4750+տող4760+տող4770)</t>
  </si>
  <si>
    <t>տող4213
Կոմունալ ծառայություններ</t>
  </si>
  <si>
    <t>բյուջետ. տող 4531
- Ընթացիկ դրամաշնորհներ պետական և համայնքների ոչ առևտրային կազմակերպություններին</t>
  </si>
  <si>
    <r>
      <rPr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</si>
  <si>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t xml:space="preserve">
բյուջ. տող 6100)
1.1. ՀԻՄՆԱԿԱՆ ՄԻՋՈՑՆԵՐԻ ԻՐԱՑՈՒՄԻՑ ՄՈՒՏՔԵՐ 
</t>
    </r>
    <r>
      <rPr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sz val="10"/>
        <rFont val="GHEA Grapalat"/>
        <family val="3"/>
      </rPr>
      <t>(բյուջ. տող 6200)
1.3. ԲԱՐՁՐԱՐԺԵՔ ԱԿՏԻՎՆԵՐԻ ԻՐԱՑՈՒՄԻՑ ՄՈՒՏՔԵՐ 
  (տող 6300)</t>
    </r>
    <r>
      <rPr>
        <sz val="9"/>
        <rFont val="GHEA Grapalat"/>
        <family val="3"/>
      </rPr>
      <t xml:space="preserve">
</t>
    </r>
  </si>
  <si>
    <r>
      <rPr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</si>
  <si>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sz val="11"/>
        <rFont val="GHEA Grapalat"/>
        <family val="3"/>
      </rPr>
      <t>բյուջետ. տող 4500</t>
    </r>
    <r>
      <rPr>
        <sz val="10"/>
        <rFont val="GHEA Grapalat"/>
        <family val="3"/>
      </rPr>
      <t xml:space="preserve">
1.5. ԴՐԱՄԱՇՆՈՐՀՆԵՐ (տող4510+տող4520+տող4530+տող4540)</t>
    </r>
  </si>
  <si>
    <r>
      <rPr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</si>
  <si>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t xml:space="preserve"> </t>
    </r>
    <r>
      <rPr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</si>
  <si>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</si>
  <si>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rPr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>ԴՐԱՄՈՎ ՎՃԱՐՎՈՂ ԱՇԽԱՏԱՎԱՐՁԵՐ ԵՎ ՀԱՎԵԼԱՎՃԱՐՆԵՐ (տող4111+տող4112+ տող4114)+ (տող4120)</t>
    </r>
  </si>
  <si>
    <r>
      <rPr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</si>
  <si>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</si>
  <si>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</si>
  <si>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</si>
  <si>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</si>
  <si>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r>
      <t xml:space="preserve"> </t>
    </r>
    <r>
      <rPr>
        <sz val="10"/>
        <color rgb="FFFF0000"/>
        <rFont val="GHEA Grapalat"/>
        <family val="3"/>
      </rPr>
      <t>(բյուջ. տող  5500)</t>
    </r>
    <r>
      <rPr>
        <sz val="9"/>
        <color rgb="FFFF0000"/>
        <rFont val="GHEA Grapalat"/>
        <family val="3"/>
      </rPr>
      <t xml:space="preserve">
Համաֆինանսավորմամբ իրականացվող ծրագրեր և (կամ)կապիտալ ակտիվի ձեռք բերում             (տող5511)</t>
    </r>
  </si>
  <si>
    <t>Տրանսպորտ
տող 2450</t>
  </si>
  <si>
    <r>
      <rPr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</si>
  <si>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r>
      <rPr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</si>
  <si>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</si>
  <si>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</si>
  <si>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</si>
  <si>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</si>
  <si>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</si>
  <si>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</si>
  <si>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</si>
  <si>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</si>
  <si>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</si>
  <si>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 xml:space="preserve">Տնտեսական հարաբերություններ 
(այլ դասերին չպատկանող) 
 </t>
    </r>
    <r>
      <rPr>
        <u/>
        <sz val="10"/>
        <rFont val="GHEA Grapalat"/>
        <family val="3"/>
      </rPr>
      <t>/տող 2490/</t>
    </r>
  </si>
  <si>
    <r>
      <t xml:space="preserve">   </t>
    </r>
    <r>
      <rPr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 </t>
    </r>
    <r>
      <rPr>
        <sz val="10"/>
        <rFont val="GHEA Grapalat"/>
        <family val="3"/>
      </rPr>
      <t xml:space="preserve">                         </t>
    </r>
  </si>
  <si>
    <t>ՀՀ Լոռու  մարզի համայնքների  բյուջեների ծախսերի վերաբերյալ
(ըստ ծախսերի գործառնական  դասակարգման)30 սեպտեմբերի 2023 թվականի դրությամբ</t>
  </si>
  <si>
    <t>ՀՀ Լոռու մարզի համայնքների  բյուջեների ծախսերի վերաբերյալ
(ըստ ծախսերի տնտեսագիտական դասակարգման)   30սեպտեմբերի  2023 թվականի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</si>
</sst>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9">
    <font>
      <sz val="12"/>
      <name val="Times Armenian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12"/>
      <name val="Times Armenian"/>
      <family val="1"/>
    </font>
    <font>
      <b/>
      <sz val="8"/>
      <name val="Arial Armenian"/>
      <family val="2"/>
    </font>
    <font>
      <b/>
      <u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/>
      <sz val="10"/>
      <name val="Arial Armenian"/>
      <family val="2"/>
    </font>
    <font>
      <b/>
      <u/>
      <sz val="9"/>
      <name val="Arial Armenian"/>
      <family val="2"/>
    </font>
    <font>
      <u/>
      <sz val="9"/>
      <name val="Arial Armenian"/>
      <family val="2"/>
    </font>
    <font>
      <u/>
      <sz val="11"/>
      <name val="Arial Armenian"/>
      <family val="2"/>
    </font>
    <font>
      <b/>
      <u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sz val="10"/>
      <name val="Arial"/>
      <family val="2"/>
      <charset val="204"/>
    </font>
    <font>
      <b/>
      <sz val="11"/>
      <color indexed="8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sz val="11"/>
      <color indexed="10"/>
      <name val="Arial Armenian"/>
      <family val="2"/>
    </font>
    <font>
      <sz val="11"/>
      <color indexed="20"/>
      <name val="Arial Armenian"/>
      <family val="2"/>
    </font>
    <font>
      <sz val="11"/>
      <color indexed="17"/>
      <name val="Arial Armenian"/>
      <family val="2"/>
    </font>
    <font>
      <b/>
      <sz val="18"/>
      <color indexed="62"/>
      <name val="Cambria"/>
      <family val="2"/>
    </font>
    <font>
      <i/>
      <sz val="11"/>
      <color indexed="23"/>
      <name val="Arial Armenian"/>
      <family val="2"/>
    </font>
    <font>
      <b/>
      <sz val="15"/>
      <color indexed="62"/>
      <name val="Arial Armenian"/>
      <family val="2"/>
    </font>
    <font>
      <b/>
      <sz val="13"/>
      <color indexed="62"/>
      <name val="Arial Armenian"/>
      <family val="2"/>
    </font>
    <font>
      <b/>
      <sz val="11"/>
      <color indexed="62"/>
      <name val="Arial Armenian"/>
      <family val="2"/>
    </font>
    <font>
      <b/>
      <sz val="11"/>
      <color indexed="10"/>
      <name val="Arial Armenian"/>
      <family val="2"/>
    </font>
    <font>
      <sz val="11"/>
      <color indexed="19"/>
      <name val="Arial Armenian"/>
      <family val="2"/>
    </font>
    <font>
      <b/>
      <sz val="11"/>
      <color indexed="9"/>
      <name val="Arial Armenian"/>
      <family val="2"/>
    </font>
    <font>
      <sz val="11"/>
      <color indexed="9"/>
      <name val="Arial Armenian"/>
      <family val="2"/>
    </font>
    <font>
      <sz val="11"/>
      <color indexed="8"/>
      <name val="Arial Armenian"/>
      <family val="2"/>
    </font>
    <font>
      <sz val="11"/>
      <color theme="1"/>
      <name val="Calibri"/>
      <family val="2"/>
      <charset val="204"/>
      <scheme val="minor"/>
    </font>
    <font>
      <sz val="11"/>
      <color rgb="FFFF0000"/>
      <name val="Sylfaen"/>
      <family val="1"/>
    </font>
    <font>
      <sz val="9"/>
      <color rgb="FFFF0000"/>
      <name val="GHEA Grapalat"/>
      <family val="3"/>
    </font>
    <font>
      <sz val="10"/>
      <color rgb="FFFF0000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b/>
      <sz val="9"/>
      <name val="GHEA Grapalat"/>
      <family val="3"/>
    </font>
  </fonts>
  <fills count="3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">
    <xf numFmtId="0" fontId="0" fillId="0" borderId="0"/>
    <xf numFmtId="0" fontId="26" fillId="0" borderId="1" applyNumberFormat="0" applyFill="0" applyAlignment="0" applyProtection="0"/>
    <xf numFmtId="0" fontId="27" fillId="2" borderId="2" applyNumberFormat="0" applyAlignment="0" applyProtection="0"/>
    <xf numFmtId="0" fontId="28" fillId="3" borderId="3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2" borderId="0" applyNumberFormat="0" applyBorder="0" applyAlignment="0" applyProtection="0"/>
    <xf numFmtId="0" fontId="39" fillId="6" borderId="8" applyNumberFormat="0" applyAlignment="0" applyProtection="0"/>
    <xf numFmtId="0" fontId="25" fillId="7" borderId="9" applyNumberFormat="0" applyFont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7" borderId="0" applyNumberFormat="0" applyBorder="0" applyAlignment="0" applyProtection="0"/>
    <xf numFmtId="0" fontId="41" fillId="16" borderId="0" applyNumberFormat="0" applyBorder="0" applyAlignment="0" applyProtection="0"/>
    <xf numFmtId="0" fontId="41" fillId="5" borderId="0" applyNumberFormat="0" applyBorder="0" applyAlignment="0" applyProtection="0"/>
    <xf numFmtId="0" fontId="41" fillId="7" borderId="0" applyNumberFormat="0" applyBorder="0" applyAlignment="0" applyProtection="0"/>
    <xf numFmtId="0" fontId="41" fillId="5" borderId="0" applyNumberFormat="0" applyBorder="0" applyAlignment="0" applyProtection="0"/>
    <xf numFmtId="0" fontId="41" fillId="15" borderId="0" applyNumberFormat="0" applyBorder="0" applyAlignment="0" applyProtection="0"/>
    <xf numFmtId="0" fontId="41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5" borderId="0" applyNumberFormat="0" applyBorder="0" applyAlignment="0" applyProtection="0"/>
    <xf numFmtId="0" fontId="41" fillId="7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7" borderId="0" applyNumberFormat="0" applyBorder="0" applyAlignment="0" applyProtection="0"/>
    <xf numFmtId="0" fontId="40" fillId="5" borderId="0" applyNumberFormat="0" applyBorder="0" applyAlignment="0" applyProtection="0"/>
    <xf numFmtId="0" fontId="40" fillId="1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42" fillId="0" borderId="0"/>
  </cellStyleXfs>
  <cellXfs count="249">
    <xf numFmtId="0" fontId="0" fillId="0" borderId="0" xfId="0"/>
    <xf numFmtId="0" fontId="5" fillId="18" borderId="10" xfId="0" applyFont="1" applyFill="1" applyBorder="1" applyAlignment="1" applyProtection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Border="1"/>
    <xf numFmtId="0" fontId="4" fillId="18" borderId="10" xfId="0" applyFont="1" applyFill="1" applyBorder="1" applyAlignment="1" applyProtection="1">
      <alignment horizontal="center" vertical="center" wrapText="1"/>
    </xf>
    <xf numFmtId="0" fontId="5" fillId="19" borderId="10" xfId="0" applyFont="1" applyFill="1" applyBorder="1" applyAlignment="1" applyProtection="1">
      <alignment horizontal="center" vertical="center" wrapText="1"/>
    </xf>
    <xf numFmtId="0" fontId="4" fillId="19" borderId="10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 wrapText="1"/>
    </xf>
    <xf numFmtId="165" fontId="3" fillId="2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/>
    </xf>
    <xf numFmtId="165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21" borderId="10" xfId="0" applyNumberFormat="1" applyFont="1" applyFill="1" applyBorder="1" applyAlignment="1">
      <alignment horizontal="center" vertical="center" wrapText="1"/>
    </xf>
    <xf numFmtId="4" fontId="4" fillId="22" borderId="10" xfId="0" applyNumberFormat="1" applyFont="1" applyFill="1" applyBorder="1" applyAlignment="1">
      <alignment horizontal="center" vertical="center" wrapText="1"/>
    </xf>
    <xf numFmtId="4" fontId="5" fillId="21" borderId="10" xfId="0" applyNumberFormat="1" applyFont="1" applyFill="1" applyBorder="1" applyAlignment="1">
      <alignment horizontal="center" vertical="center" wrapText="1"/>
    </xf>
    <xf numFmtId="4" fontId="5" fillId="22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54" applyNumberFormat="1" applyFont="1" applyFill="1" applyBorder="1" applyAlignment="1">
      <alignment horizontal="right" vertical="center"/>
    </xf>
    <xf numFmtId="0" fontId="9" fillId="0" borderId="10" xfId="0" applyFont="1" applyBorder="1"/>
    <xf numFmtId="0" fontId="9" fillId="0" borderId="0" xfId="0" applyFont="1"/>
    <xf numFmtId="165" fontId="9" fillId="0" borderId="10" xfId="0" applyNumberFormat="1" applyFont="1" applyBorder="1"/>
    <xf numFmtId="164" fontId="3" fillId="0" borderId="10" xfId="0" applyNumberFormat="1" applyFont="1" applyBorder="1" applyAlignment="1">
      <alignment vertical="center" wrapText="1"/>
    </xf>
    <xf numFmtId="164" fontId="3" fillId="23" borderId="10" xfId="0" applyNumberFormat="1" applyFont="1" applyFill="1" applyBorder="1" applyAlignment="1">
      <alignment horizontal="right" vertical="center" wrapText="1"/>
    </xf>
    <xf numFmtId="164" fontId="3" fillId="23" borderId="1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protection locked="0"/>
    </xf>
    <xf numFmtId="0" fontId="23" fillId="0" borderId="0" xfId="0" applyFont="1" applyAlignment="1" applyProtection="1">
      <protection locked="0"/>
    </xf>
    <xf numFmtId="0" fontId="24" fillId="0" borderId="0" xfId="0" applyFont="1" applyProtection="1">
      <protection locked="0"/>
    </xf>
    <xf numFmtId="0" fontId="23" fillId="0" borderId="0" xfId="0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horizontal="right"/>
      <protection locked="0"/>
    </xf>
    <xf numFmtId="0" fontId="24" fillId="0" borderId="0" xfId="0" applyFont="1" applyBorder="1" applyProtection="1">
      <protection locked="0"/>
    </xf>
    <xf numFmtId="0" fontId="22" fillId="0" borderId="0" xfId="0" applyFont="1" applyProtection="1"/>
    <xf numFmtId="4" fontId="19" fillId="21" borderId="10" xfId="0" applyNumberFormat="1" applyFont="1" applyFill="1" applyBorder="1" applyAlignment="1" applyProtection="1">
      <alignment horizontal="center" vertical="center" wrapText="1"/>
    </xf>
    <xf numFmtId="14" fontId="23" fillId="0" borderId="0" xfId="0" applyNumberFormat="1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 wrapText="1"/>
    </xf>
    <xf numFmtId="165" fontId="19" fillId="0" borderId="10" xfId="0" applyNumberFormat="1" applyFont="1" applyBorder="1" applyAlignment="1" applyProtection="1">
      <alignment vertical="center" wrapText="1"/>
    </xf>
    <xf numFmtId="0" fontId="20" fillId="0" borderId="0" xfId="0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wrapText="1"/>
      <protection locked="0"/>
    </xf>
    <xf numFmtId="164" fontId="24" fillId="0" borderId="0" xfId="0" applyNumberFormat="1" applyFont="1" applyProtection="1">
      <protection locked="0"/>
    </xf>
    <xf numFmtId="0" fontId="24" fillId="0" borderId="12" xfId="0" applyFont="1" applyBorder="1" applyAlignment="1" applyProtection="1">
      <alignment vertical="center"/>
      <protection locked="0"/>
    </xf>
    <xf numFmtId="0" fontId="24" fillId="0" borderId="0" xfId="0" applyFont="1" applyProtection="1"/>
    <xf numFmtId="0" fontId="20" fillId="22" borderId="14" xfId="0" applyFont="1" applyFill="1" applyBorder="1" applyAlignment="1" applyProtection="1">
      <alignment vertical="center" wrapText="1"/>
    </xf>
    <xf numFmtId="0" fontId="20" fillId="23" borderId="13" xfId="0" applyFont="1" applyFill="1" applyBorder="1" applyAlignment="1" applyProtection="1">
      <alignment horizontal="center" vertical="center" wrapText="1"/>
    </xf>
    <xf numFmtId="0" fontId="20" fillId="22" borderId="16" xfId="0" applyFont="1" applyFill="1" applyBorder="1" applyAlignment="1" applyProtection="1">
      <alignment vertical="center" wrapText="1"/>
    </xf>
    <xf numFmtId="0" fontId="20" fillId="26" borderId="13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wrapText="1"/>
    </xf>
    <xf numFmtId="4" fontId="22" fillId="21" borderId="10" xfId="0" applyNumberFormat="1" applyFont="1" applyFill="1" applyBorder="1" applyAlignment="1" applyProtection="1">
      <alignment horizontal="center" vertical="center" wrapText="1"/>
    </xf>
    <xf numFmtId="0" fontId="22" fillId="18" borderId="10" xfId="0" applyFont="1" applyFill="1" applyBorder="1" applyAlignment="1" applyProtection="1">
      <alignment horizontal="center" vertical="center" wrapText="1"/>
    </xf>
    <xf numFmtId="0" fontId="19" fillId="20" borderId="10" xfId="0" applyFont="1" applyFill="1" applyBorder="1" applyAlignment="1" applyProtection="1">
      <alignment horizontal="center" vertical="center" wrapText="1"/>
    </xf>
    <xf numFmtId="0" fontId="19" fillId="26" borderId="10" xfId="0" applyFont="1" applyFill="1" applyBorder="1" applyAlignment="1" applyProtection="1">
      <alignment horizontal="center" vertical="center" wrapText="1"/>
      <protection locked="0"/>
    </xf>
    <xf numFmtId="165" fontId="19" fillId="0" borderId="10" xfId="54" applyNumberFormat="1" applyFont="1" applyFill="1" applyBorder="1" applyAlignment="1" applyProtection="1">
      <alignment horizontal="right" vertical="center"/>
    </xf>
    <xf numFmtId="0" fontId="22" fillId="0" borderId="0" xfId="0" applyFont="1" applyProtection="1">
      <protection locked="0"/>
    </xf>
    <xf numFmtId="4" fontId="24" fillId="0" borderId="0" xfId="0" applyNumberFormat="1" applyFont="1" applyAlignment="1" applyProtection="1">
      <alignment horizontal="right" vertical="center"/>
      <protection locked="0"/>
    </xf>
    <xf numFmtId="0" fontId="19" fillId="0" borderId="10" xfId="0" applyFont="1" applyBorder="1" applyProtection="1">
      <protection locked="0"/>
    </xf>
    <xf numFmtId="0" fontId="20" fillId="26" borderId="10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protection locked="0"/>
    </xf>
    <xf numFmtId="165" fontId="23" fillId="29" borderId="10" xfId="0" applyNumberFormat="1" applyFont="1" applyFill="1" applyBorder="1" applyAlignment="1">
      <alignment horizontal="left" vertical="center"/>
    </xf>
    <xf numFmtId="165" fontId="20" fillId="0" borderId="10" xfId="0" applyNumberFormat="1" applyFont="1" applyBorder="1" applyAlignment="1">
      <alignment horizontal="right" vertical="center" wrapText="1"/>
    </xf>
    <xf numFmtId="165" fontId="19" fillId="0" borderId="10" xfId="54" applyNumberFormat="1" applyFont="1" applyFill="1" applyBorder="1" applyAlignment="1">
      <alignment horizontal="right" vertical="center"/>
    </xf>
    <xf numFmtId="165" fontId="19" fillId="0" borderId="10" xfId="0" applyNumberFormat="1" applyFont="1" applyBorder="1" applyAlignment="1">
      <alignment horizontal="right" vertical="center" wrapText="1"/>
    </xf>
    <xf numFmtId="4" fontId="22" fillId="22" borderId="15" xfId="0" applyNumberFormat="1" applyFont="1" applyFill="1" applyBorder="1" applyAlignment="1" applyProtection="1">
      <alignment horizontal="center" vertical="center" wrapText="1"/>
    </xf>
    <xf numFmtId="4" fontId="44" fillId="0" borderId="0" xfId="0" applyNumberFormat="1" applyFont="1" applyBorder="1" applyAlignment="1" applyProtection="1">
      <alignment horizontal="center" vertical="center" wrapText="1"/>
    </xf>
    <xf numFmtId="4" fontId="22" fillId="22" borderId="14" xfId="0" applyNumberFormat="1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2" fillId="25" borderId="10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26" borderId="13" xfId="0" applyNumberFormat="1" applyFont="1" applyFill="1" applyBorder="1" applyAlignment="1" applyProtection="1">
      <alignment horizontal="center" vertical="center" wrapText="1"/>
    </xf>
    <xf numFmtId="4" fontId="47" fillId="21" borderId="10" xfId="0" applyNumberFormat="1" applyFont="1" applyFill="1" applyBorder="1" applyAlignment="1" applyProtection="1">
      <alignment horizontal="center" vertical="center" wrapText="1"/>
    </xf>
    <xf numFmtId="0" fontId="47" fillId="18" borderId="10" xfId="0" applyFont="1" applyFill="1" applyBorder="1" applyAlignment="1" applyProtection="1">
      <alignment horizontal="center" vertical="center" wrapText="1"/>
    </xf>
    <xf numFmtId="0" fontId="48" fillId="0" borderId="10" xfId="0" applyFont="1" applyBorder="1" applyAlignment="1" applyProtection="1">
      <alignment horizontal="center" vertical="center" wrapText="1"/>
    </xf>
    <xf numFmtId="165" fontId="48" fillId="0" borderId="10" xfId="54" applyNumberFormat="1" applyFont="1" applyFill="1" applyBorder="1" applyAlignment="1" applyProtection="1">
      <alignment horizontal="right" vertical="center"/>
    </xf>
    <xf numFmtId="165" fontId="22" fillId="0" borderId="0" xfId="0" applyNumberFormat="1" applyFont="1" applyProtection="1">
      <protection locked="0"/>
    </xf>
    <xf numFmtId="165" fontId="24" fillId="0" borderId="0" xfId="0" applyNumberFormat="1" applyFont="1" applyBorder="1" applyProtection="1">
      <protection locked="0"/>
    </xf>
    <xf numFmtId="165" fontId="20" fillId="0" borderId="0" xfId="0" applyNumberFormat="1" applyFont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23" borderId="19" xfId="0" applyFont="1" applyFill="1" applyBorder="1" applyAlignment="1" applyProtection="1">
      <alignment horizontal="center" vertical="center" wrapText="1"/>
    </xf>
    <xf numFmtId="0" fontId="3" fillId="23" borderId="13" xfId="0" applyFont="1" applyFill="1" applyBorder="1" applyAlignment="1" applyProtection="1">
      <alignment horizontal="center" vertical="center" wrapText="1"/>
    </xf>
    <xf numFmtId="0" fontId="3" fillId="23" borderId="20" xfId="0" applyFont="1" applyFill="1" applyBorder="1" applyAlignment="1" applyProtection="1">
      <alignment horizontal="center" vertical="center" wrapText="1"/>
    </xf>
    <xf numFmtId="0" fontId="3" fillId="23" borderId="17" xfId="0" applyFont="1" applyFill="1" applyBorder="1" applyAlignment="1" applyProtection="1">
      <alignment horizontal="center" vertical="center" wrapText="1"/>
    </xf>
    <xf numFmtId="0" fontId="3" fillId="23" borderId="12" xfId="0" applyFont="1" applyFill="1" applyBorder="1" applyAlignment="1" applyProtection="1">
      <alignment horizontal="center" vertical="center" wrapText="1"/>
    </xf>
    <xf numFmtId="0" fontId="3" fillId="23" borderId="18" xfId="0" applyFont="1" applyFill="1" applyBorder="1" applyAlignment="1" applyProtection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6" borderId="19" xfId="0" applyNumberFormat="1" applyFont="1" applyFill="1" applyBorder="1" applyAlignment="1" applyProtection="1">
      <alignment horizontal="center" vertical="center" wrapText="1"/>
    </xf>
    <xf numFmtId="0" fontId="7" fillId="26" borderId="13" xfId="0" applyNumberFormat="1" applyFont="1" applyFill="1" applyBorder="1" applyAlignment="1" applyProtection="1">
      <alignment horizontal="center" vertical="center" wrapText="1"/>
    </xf>
    <xf numFmtId="0" fontId="7" fillId="26" borderId="20" xfId="0" applyNumberFormat="1" applyFont="1" applyFill="1" applyBorder="1" applyAlignment="1" applyProtection="1">
      <alignment horizontal="center" vertical="center" wrapText="1"/>
    </xf>
    <xf numFmtId="0" fontId="7" fillId="26" borderId="21" xfId="0" applyNumberFormat="1" applyFont="1" applyFill="1" applyBorder="1" applyAlignment="1" applyProtection="1">
      <alignment horizontal="center" vertical="center" wrapText="1"/>
    </xf>
    <xf numFmtId="0" fontId="7" fillId="26" borderId="0" xfId="0" applyNumberFormat="1" applyFont="1" applyFill="1" applyBorder="1" applyAlignment="1" applyProtection="1">
      <alignment horizontal="center" vertical="center" wrapText="1"/>
    </xf>
    <xf numFmtId="0" fontId="7" fillId="26" borderId="22" xfId="0" applyNumberFormat="1" applyFont="1" applyFill="1" applyBorder="1" applyAlignment="1" applyProtection="1">
      <alignment horizontal="center" vertical="center" wrapText="1"/>
    </xf>
    <xf numFmtId="0" fontId="7" fillId="26" borderId="17" xfId="0" applyNumberFormat="1" applyFont="1" applyFill="1" applyBorder="1" applyAlignment="1" applyProtection="1">
      <alignment horizontal="center" vertical="center" wrapText="1"/>
    </xf>
    <xf numFmtId="0" fontId="7" fillId="26" borderId="12" xfId="0" applyNumberFormat="1" applyFont="1" applyFill="1" applyBorder="1" applyAlignment="1" applyProtection="1">
      <alignment horizontal="center" vertical="center" wrapText="1"/>
    </xf>
    <xf numFmtId="0" fontId="7" fillId="26" borderId="18" xfId="0" applyNumberFormat="1" applyFont="1" applyFill="1" applyBorder="1" applyAlignment="1" applyProtection="1">
      <alignment horizontal="center" vertical="center" wrapText="1"/>
    </xf>
    <xf numFmtId="0" fontId="3" fillId="27" borderId="19" xfId="0" applyFont="1" applyFill="1" applyBorder="1" applyAlignment="1" applyProtection="1">
      <alignment horizontal="left" vertical="center" wrapText="1"/>
    </xf>
    <xf numFmtId="0" fontId="3" fillId="27" borderId="13" xfId="0" applyFont="1" applyFill="1" applyBorder="1" applyAlignment="1" applyProtection="1">
      <alignment horizontal="left" vertical="center" wrapText="1"/>
    </xf>
    <xf numFmtId="0" fontId="3" fillId="27" borderId="20" xfId="0" applyFont="1" applyFill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22" borderId="16" xfId="0" applyFont="1" applyFill="1" applyBorder="1" applyAlignment="1" applyProtection="1">
      <alignment horizontal="left" vertical="center" wrapText="1"/>
    </xf>
    <xf numFmtId="0" fontId="3" fillId="22" borderId="14" xfId="0" applyFont="1" applyFill="1" applyBorder="1" applyAlignment="1" applyProtection="1">
      <alignment horizontal="left" vertical="center" wrapText="1"/>
    </xf>
    <xf numFmtId="0" fontId="3" fillId="22" borderId="15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2" borderId="10" xfId="0" applyFont="1" applyFill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26" borderId="19" xfId="0" applyFont="1" applyFill="1" applyBorder="1" applyAlignment="1" applyProtection="1">
      <alignment horizontal="center" vertical="center" wrapText="1"/>
    </xf>
    <xf numFmtId="0" fontId="3" fillId="26" borderId="13" xfId="0" applyFont="1" applyFill="1" applyBorder="1" applyAlignment="1" applyProtection="1">
      <alignment horizontal="center" vertical="center" wrapText="1"/>
    </xf>
    <xf numFmtId="0" fontId="3" fillId="26" borderId="20" xfId="0" applyFont="1" applyFill="1" applyBorder="1" applyAlignment="1" applyProtection="1">
      <alignment horizontal="center" vertical="center" wrapText="1"/>
    </xf>
    <xf numFmtId="0" fontId="3" fillId="26" borderId="17" xfId="0" applyFont="1" applyFill="1" applyBorder="1" applyAlignment="1" applyProtection="1">
      <alignment horizontal="center" vertical="center" wrapText="1"/>
    </xf>
    <xf numFmtId="0" fontId="3" fillId="26" borderId="12" xfId="0" applyFont="1" applyFill="1" applyBorder="1" applyAlignment="1" applyProtection="1">
      <alignment horizontal="center" vertical="center" wrapText="1"/>
    </xf>
    <xf numFmtId="0" fontId="3" fillId="26" borderId="18" xfId="0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20" fillId="22" borderId="10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/>
      <protection locked="0"/>
    </xf>
    <xf numFmtId="0" fontId="20" fillId="20" borderId="10" xfId="0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Border="1" applyAlignment="1" applyProtection="1">
      <alignment horizontal="center" vertical="center" wrapText="1"/>
    </xf>
    <xf numFmtId="4" fontId="19" fillId="0" borderId="16" xfId="0" applyNumberFormat="1" applyFont="1" applyBorder="1" applyAlignment="1" applyProtection="1">
      <alignment horizontal="center" vertical="center" wrapText="1"/>
    </xf>
    <xf numFmtId="4" fontId="19" fillId="0" borderId="14" xfId="0" applyNumberFormat="1" applyFont="1" applyBorder="1" applyAlignment="1" applyProtection="1">
      <alignment horizontal="center" vertical="center" wrapText="1"/>
    </xf>
    <xf numFmtId="4" fontId="19" fillId="0" borderId="15" xfId="0" applyNumberFormat="1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0" fillId="27" borderId="10" xfId="0" applyNumberFormat="1" applyFont="1" applyFill="1" applyBorder="1" applyAlignment="1" applyProtection="1">
      <alignment horizontal="center" vertical="center" wrapText="1"/>
    </xf>
    <xf numFmtId="4" fontId="19" fillId="20" borderId="16" xfId="0" applyNumberFormat="1" applyFont="1" applyFill="1" applyBorder="1" applyAlignment="1" applyProtection="1">
      <alignment horizontal="center" vertical="center" wrapText="1"/>
    </xf>
    <xf numFmtId="4" fontId="19" fillId="20" borderId="14" xfId="0" applyNumberFormat="1" applyFont="1" applyFill="1" applyBorder="1" applyAlignment="1" applyProtection="1">
      <alignment horizontal="center" vertical="center" wrapText="1"/>
    </xf>
    <xf numFmtId="4" fontId="19" fillId="20" borderId="15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wrapText="1"/>
      <protection locked="0"/>
    </xf>
    <xf numFmtId="0" fontId="20" fillId="0" borderId="10" xfId="0" applyFont="1" applyBorder="1" applyAlignment="1" applyProtection="1">
      <alignment horizontal="center" vertical="center" wrapText="1"/>
    </xf>
    <xf numFmtId="4" fontId="19" fillId="0" borderId="19" xfId="0" applyNumberFormat="1" applyFont="1" applyBorder="1" applyAlignment="1" applyProtection="1">
      <alignment horizontal="center" vertical="center" wrapText="1"/>
    </xf>
    <xf numFmtId="4" fontId="19" fillId="0" borderId="20" xfId="0" applyNumberFormat="1" applyFont="1" applyBorder="1" applyAlignment="1" applyProtection="1">
      <alignment horizontal="center" vertical="center" wrapText="1"/>
    </xf>
    <xf numFmtId="4" fontId="19" fillId="0" borderId="17" xfId="0" applyNumberFormat="1" applyFont="1" applyBorder="1" applyAlignment="1" applyProtection="1">
      <alignment horizontal="center" vertical="center" wrapText="1"/>
    </xf>
    <xf numFmtId="4" fontId="19" fillId="0" borderId="18" xfId="0" applyNumberFormat="1" applyFont="1" applyBorder="1" applyAlignment="1" applyProtection="1">
      <alignment horizontal="center" vertical="center" wrapText="1"/>
    </xf>
    <xf numFmtId="165" fontId="19" fillId="0" borderId="16" xfId="0" applyNumberFormat="1" applyFont="1" applyBorder="1" applyAlignment="1" applyProtection="1">
      <alignment horizontal="center"/>
      <protection locked="0"/>
    </xf>
    <xf numFmtId="165" fontId="19" fillId="0" borderId="15" xfId="0" applyNumberFormat="1" applyFont="1" applyBorder="1" applyAlignment="1" applyProtection="1">
      <alignment horizontal="center"/>
      <protection locked="0"/>
    </xf>
    <xf numFmtId="0" fontId="22" fillId="25" borderId="10" xfId="0" applyFont="1" applyFill="1" applyBorder="1" applyAlignment="1" applyProtection="1">
      <alignment horizontal="center" vertical="center" wrapText="1"/>
    </xf>
    <xf numFmtId="0" fontId="20" fillId="22" borderId="19" xfId="0" applyNumberFormat="1" applyFont="1" applyFill="1" applyBorder="1" applyAlignment="1" applyProtection="1">
      <alignment horizontal="center" vertical="center" wrapText="1"/>
    </xf>
    <xf numFmtId="0" fontId="20" fillId="22" borderId="13" xfId="0" applyNumberFormat="1" applyFont="1" applyFill="1" applyBorder="1" applyAlignment="1" applyProtection="1">
      <alignment horizontal="center" vertical="center" wrapText="1"/>
    </xf>
    <xf numFmtId="0" fontId="20" fillId="22" borderId="20" xfId="0" applyNumberFormat="1" applyFont="1" applyFill="1" applyBorder="1" applyAlignment="1" applyProtection="1">
      <alignment horizontal="center" vertical="center" wrapText="1"/>
    </xf>
    <xf numFmtId="0" fontId="20" fillId="22" borderId="21" xfId="0" applyNumberFormat="1" applyFont="1" applyFill="1" applyBorder="1" applyAlignment="1" applyProtection="1">
      <alignment horizontal="center" vertical="center" wrapText="1"/>
    </xf>
    <xf numFmtId="0" fontId="20" fillId="22" borderId="0" xfId="0" applyNumberFormat="1" applyFont="1" applyFill="1" applyBorder="1" applyAlignment="1" applyProtection="1">
      <alignment horizontal="center" vertical="center" wrapText="1"/>
    </xf>
    <xf numFmtId="0" fontId="20" fillId="22" borderId="22" xfId="0" applyNumberFormat="1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center" vertical="center" wrapText="1"/>
    </xf>
    <xf numFmtId="4" fontId="22" fillId="20" borderId="16" xfId="0" applyNumberFormat="1" applyFont="1" applyFill="1" applyBorder="1" applyAlignment="1" applyProtection="1">
      <alignment horizontal="center" vertical="center" wrapText="1"/>
    </xf>
    <xf numFmtId="4" fontId="22" fillId="20" borderId="14" xfId="0" applyNumberFormat="1" applyFont="1" applyFill="1" applyBorder="1" applyAlignment="1" applyProtection="1">
      <alignment horizontal="center" vertical="center" wrapText="1"/>
    </xf>
    <xf numFmtId="4" fontId="22" fillId="20" borderId="15" xfId="0" applyNumberFormat="1" applyFont="1" applyFill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20" borderId="16" xfId="0" applyFont="1" applyFill="1" applyBorder="1" applyAlignment="1" applyProtection="1">
      <alignment horizontal="center" vertical="center" wrapText="1"/>
    </xf>
    <xf numFmtId="0" fontId="19" fillId="20" borderId="15" xfId="0" applyFont="1" applyFill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 wrapText="1"/>
    </xf>
    <xf numFmtId="0" fontId="23" fillId="0" borderId="15" xfId="0" applyFont="1" applyBorder="1" applyAlignment="1" applyProtection="1">
      <alignment horizontal="center" vertical="center" wrapText="1"/>
    </xf>
    <xf numFmtId="4" fontId="44" fillId="0" borderId="19" xfId="0" applyNumberFormat="1" applyFont="1" applyBorder="1" applyAlignment="1" applyProtection="1">
      <alignment horizontal="center" vertical="center" wrapText="1"/>
    </xf>
    <xf numFmtId="4" fontId="44" fillId="0" borderId="20" xfId="0" applyNumberFormat="1" applyFont="1" applyBorder="1" applyAlignment="1" applyProtection="1">
      <alignment horizontal="center" vertical="center" wrapText="1"/>
    </xf>
    <xf numFmtId="4" fontId="44" fillId="0" borderId="17" xfId="0" applyNumberFormat="1" applyFont="1" applyBorder="1" applyAlignment="1" applyProtection="1">
      <alignment horizontal="center" vertical="center" wrapText="1"/>
    </xf>
    <xf numFmtId="4" fontId="44" fillId="0" borderId="18" xfId="0" applyNumberFormat="1" applyFont="1" applyBorder="1" applyAlignment="1" applyProtection="1">
      <alignment horizontal="center" vertical="center" wrapText="1"/>
    </xf>
    <xf numFmtId="0" fontId="43" fillId="29" borderId="16" xfId="0" applyFont="1" applyFill="1" applyBorder="1" applyAlignment="1">
      <alignment horizontal="center" wrapText="1"/>
    </xf>
    <xf numFmtId="0" fontId="43" fillId="29" borderId="15" xfId="0" applyFont="1" applyFill="1" applyBorder="1" applyAlignment="1">
      <alignment horizontal="center" wrapText="1"/>
    </xf>
    <xf numFmtId="4" fontId="22" fillId="22" borderId="16" xfId="0" applyNumberFormat="1" applyFont="1" applyFill="1" applyBorder="1" applyAlignment="1" applyProtection="1">
      <alignment horizontal="center" vertical="center" wrapText="1"/>
    </xf>
    <xf numFmtId="4" fontId="22" fillId="22" borderId="14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left" vertical="center" wrapText="1"/>
    </xf>
    <xf numFmtId="0" fontId="19" fillId="0" borderId="14" xfId="0" applyFont="1" applyBorder="1" applyAlignment="1" applyProtection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</xf>
    <xf numFmtId="4" fontId="19" fillId="28" borderId="16" xfId="0" applyNumberFormat="1" applyFont="1" applyFill="1" applyBorder="1" applyAlignment="1" applyProtection="1">
      <alignment horizontal="center" vertical="center" wrapText="1"/>
    </xf>
    <xf numFmtId="4" fontId="19" fillId="28" borderId="14" xfId="0" applyNumberFormat="1" applyFont="1" applyFill="1" applyBorder="1" applyAlignment="1" applyProtection="1">
      <alignment horizontal="center" vertical="center" wrapText="1"/>
    </xf>
    <xf numFmtId="0" fontId="20" fillId="22" borderId="16" xfId="0" applyNumberFormat="1" applyFont="1" applyFill="1" applyBorder="1" applyAlignment="1" applyProtection="1">
      <alignment horizontal="center" vertical="center" wrapText="1"/>
    </xf>
    <xf numFmtId="0" fontId="20" fillId="22" borderId="15" xfId="0" applyNumberFormat="1" applyFont="1" applyFill="1" applyBorder="1" applyAlignment="1" applyProtection="1">
      <alignment horizontal="center" vertical="center" wrapText="1"/>
    </xf>
    <xf numFmtId="0" fontId="20" fillId="22" borderId="10" xfId="0" applyFont="1" applyFill="1" applyBorder="1" applyAlignment="1" applyProtection="1">
      <alignment horizontal="center" vertical="center" wrapText="1"/>
    </xf>
    <xf numFmtId="0" fontId="19" fillId="22" borderId="10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2" fillId="0" borderId="10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5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  <protection locked="0"/>
    </xf>
    <xf numFmtId="0" fontId="46" fillId="26" borderId="16" xfId="0" applyNumberFormat="1" applyFont="1" applyFill="1" applyBorder="1" applyAlignment="1" applyProtection="1">
      <alignment horizontal="center" vertical="center" wrapText="1"/>
    </xf>
    <xf numFmtId="0" fontId="46" fillId="26" borderId="14" xfId="0" applyNumberFormat="1" applyFont="1" applyFill="1" applyBorder="1" applyAlignment="1" applyProtection="1">
      <alignment horizontal="center" vertical="center" wrapText="1"/>
    </xf>
    <xf numFmtId="0" fontId="46" fillId="26" borderId="15" xfId="0" applyNumberFormat="1" applyFont="1" applyFill="1" applyBorder="1" applyAlignment="1" applyProtection="1">
      <alignment horizontal="center" vertical="center" wrapText="1"/>
    </xf>
    <xf numFmtId="0" fontId="47" fillId="0" borderId="16" xfId="0" applyFont="1" applyFill="1" applyBorder="1" applyAlignment="1" applyProtection="1">
      <alignment horizontal="center" vertical="center" wrapText="1"/>
    </xf>
    <xf numFmtId="0" fontId="47" fillId="0" borderId="15" xfId="0" applyFont="1" applyFill="1" applyBorder="1" applyAlignment="1" applyProtection="1">
      <alignment horizontal="center" vertical="center" wrapText="1"/>
    </xf>
    <xf numFmtId="0" fontId="20" fillId="26" borderId="10" xfId="0" applyNumberFormat="1" applyFont="1" applyFill="1" applyBorder="1" applyAlignment="1" applyProtection="1">
      <alignment horizontal="center" vertical="center" wrapText="1"/>
    </xf>
    <xf numFmtId="0" fontId="20" fillId="26" borderId="19" xfId="0" applyNumberFormat="1" applyFont="1" applyFill="1" applyBorder="1" applyAlignment="1" applyProtection="1">
      <alignment horizontal="center" vertical="center" wrapText="1"/>
    </xf>
    <xf numFmtId="0" fontId="20" fillId="26" borderId="13" xfId="0" applyNumberFormat="1" applyFont="1" applyFill="1" applyBorder="1" applyAlignment="1" applyProtection="1">
      <alignment horizontal="center" vertical="center" wrapText="1"/>
    </xf>
    <xf numFmtId="0" fontId="20" fillId="26" borderId="20" xfId="0" applyNumberFormat="1" applyFont="1" applyFill="1" applyBorder="1" applyAlignment="1" applyProtection="1">
      <alignment horizontal="center" vertical="center" wrapText="1"/>
    </xf>
    <xf numFmtId="0" fontId="20" fillId="26" borderId="17" xfId="0" applyNumberFormat="1" applyFont="1" applyFill="1" applyBorder="1" applyAlignment="1" applyProtection="1">
      <alignment horizontal="center" vertical="center" wrapText="1"/>
    </xf>
    <xf numFmtId="0" fontId="20" fillId="26" borderId="12" xfId="0" applyNumberFormat="1" applyFont="1" applyFill="1" applyBorder="1" applyAlignment="1" applyProtection="1">
      <alignment horizontal="center" vertical="center" wrapText="1"/>
    </xf>
    <xf numFmtId="0" fontId="20" fillId="26" borderId="18" xfId="0" applyNumberFormat="1" applyFont="1" applyFill="1" applyBorder="1" applyAlignment="1" applyProtection="1">
      <alignment horizontal="center" vertical="center" wrapText="1"/>
    </xf>
    <xf numFmtId="0" fontId="20" fillId="22" borderId="16" xfId="0" applyFont="1" applyFill="1" applyBorder="1" applyAlignment="1" applyProtection="1">
      <alignment horizontal="center" vertical="center" wrapText="1"/>
    </xf>
    <xf numFmtId="0" fontId="20" fillId="22" borderId="14" xfId="0" applyFont="1" applyFill="1" applyBorder="1" applyAlignment="1" applyProtection="1">
      <alignment horizontal="center" vertical="center" wrapText="1"/>
    </xf>
    <xf numFmtId="0" fontId="20" fillId="22" borderId="15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26" borderId="16" xfId="0" applyNumberFormat="1" applyFont="1" applyFill="1" applyBorder="1" applyAlignment="1" applyProtection="1">
      <alignment horizontal="center" vertical="center" wrapText="1"/>
    </xf>
    <xf numFmtId="0" fontId="20" fillId="26" borderId="14" xfId="0" applyNumberFormat="1" applyFont="1" applyFill="1" applyBorder="1" applyAlignment="1" applyProtection="1">
      <alignment horizontal="center" vertical="center" wrapText="1"/>
    </xf>
    <xf numFmtId="0" fontId="20" fillId="26" borderId="15" xfId="0" applyNumberFormat="1" applyFont="1" applyFill="1" applyBorder="1" applyAlignment="1" applyProtection="1">
      <alignment horizontal="center" vertical="center" wrapText="1"/>
    </xf>
    <xf numFmtId="0" fontId="23" fillId="20" borderId="10" xfId="0" applyFont="1" applyFill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</xf>
    <xf numFmtId="0" fontId="20" fillId="26" borderId="21" xfId="0" applyNumberFormat="1" applyFont="1" applyFill="1" applyBorder="1" applyAlignment="1" applyProtection="1">
      <alignment horizontal="center" vertical="center" wrapText="1"/>
    </xf>
    <xf numFmtId="0" fontId="20" fillId="26" borderId="0" xfId="0" applyNumberFormat="1" applyFont="1" applyFill="1" applyBorder="1" applyAlignment="1" applyProtection="1">
      <alignment horizontal="center" vertical="center" wrapText="1"/>
    </xf>
    <xf numFmtId="0" fontId="20" fillId="26" borderId="22" xfId="0" applyNumberFormat="1" applyFont="1" applyFill="1" applyBorder="1" applyAlignment="1" applyProtection="1">
      <alignment horizontal="center" vertical="center" wrapText="1"/>
    </xf>
    <xf numFmtId="0" fontId="20" fillId="27" borderId="19" xfId="0" applyFont="1" applyFill="1" applyBorder="1" applyAlignment="1" applyProtection="1">
      <alignment horizontal="left" vertical="center" wrapText="1"/>
    </xf>
    <xf numFmtId="0" fontId="20" fillId="27" borderId="13" xfId="0" applyFont="1" applyFill="1" applyBorder="1" applyAlignment="1" applyProtection="1">
      <alignment horizontal="left" vertical="center" wrapText="1"/>
    </xf>
    <xf numFmtId="0" fontId="20" fillId="27" borderId="20" xfId="0" applyFont="1" applyFill="1" applyBorder="1" applyAlignment="1" applyProtection="1">
      <alignment horizontal="left" vertical="center" wrapText="1"/>
    </xf>
    <xf numFmtId="0" fontId="20" fillId="0" borderId="16" xfId="0" applyFont="1" applyBorder="1" applyAlignment="1" applyProtection="1">
      <alignment horizontal="left" vertical="center" wrapText="1"/>
    </xf>
    <xf numFmtId="0" fontId="20" fillId="0" borderId="14" xfId="0" applyFont="1" applyBorder="1" applyAlignment="1" applyProtection="1">
      <alignment horizontal="left" vertical="center" wrapText="1"/>
    </xf>
    <xf numFmtId="0" fontId="20" fillId="0" borderId="15" xfId="0" applyFont="1" applyBorder="1" applyAlignment="1" applyProtection="1">
      <alignment horizontal="left" vertical="center" wrapText="1"/>
    </xf>
  </cellXfs>
  <cellStyles count="57">
    <cellStyle name="????" xfId="1"/>
    <cellStyle name="???? " xfId="2"/>
    <cellStyle name="?????" xfId="3"/>
    <cellStyle name="????? ??????????????" xfId="4"/>
    <cellStyle name="??????" xfId="5"/>
    <cellStyle name="???????" xfId="6"/>
    <cellStyle name="????????" xfId="7"/>
    <cellStyle name="?????????" xfId="8"/>
    <cellStyle name="????????? ??????" xfId="9"/>
    <cellStyle name="????????? 1" xfId="10"/>
    <cellStyle name="????????? 2" xfId="11"/>
    <cellStyle name="????????? 3" xfId="12"/>
    <cellStyle name="????????? 4" xfId="13"/>
    <cellStyle name="??????????" xfId="14"/>
    <cellStyle name="???????????" xfId="15"/>
    <cellStyle name="??????????? ??????" xfId="16"/>
    <cellStyle name="??????????_Mutqer" xfId="17"/>
    <cellStyle name="??????1" xfId="18"/>
    <cellStyle name="??????2" xfId="19"/>
    <cellStyle name="??????3" xfId="20"/>
    <cellStyle name="??????4" xfId="21"/>
    <cellStyle name="??????5" xfId="22"/>
    <cellStyle name="??????6" xfId="23"/>
    <cellStyle name="20% - ??????1" xfId="24"/>
    <cellStyle name="20% - ??????2" xfId="25"/>
    <cellStyle name="20% - ??????3" xfId="26"/>
    <cellStyle name="20% - ??????4" xfId="27"/>
    <cellStyle name="20% - ??????5" xfId="28"/>
    <cellStyle name="20% - ??????6" xfId="29"/>
    <cellStyle name="40% - ??????1" xfId="30"/>
    <cellStyle name="40% - ??????2" xfId="31"/>
    <cellStyle name="40% - ??????3" xfId="32"/>
    <cellStyle name="40% - ??????4" xfId="33"/>
    <cellStyle name="40% - ??????5" xfId="34"/>
    <cellStyle name="40% - ??????6" xfId="35"/>
    <cellStyle name="60% - ??????1" xfId="36"/>
    <cellStyle name="60% - ??????2" xfId="37"/>
    <cellStyle name="60% - ??????3" xfId="38"/>
    <cellStyle name="60% - ??????4" xfId="39"/>
    <cellStyle name="60% - ??????5" xfId="40"/>
    <cellStyle name="60% - ??????6" xfId="41"/>
    <cellStyle name="Normal" xfId="0" builtinId="0"/>
    <cellStyle name="Normal 12 5" xfId="42"/>
    <cellStyle name="Normal 12 5 2" xfId="43"/>
    <cellStyle name="Normal 2 2" xfId="44"/>
    <cellStyle name="Normal 2 3" xfId="45"/>
    <cellStyle name="Normal 20 2" xfId="46"/>
    <cellStyle name="Normal 20 2 2" xfId="47"/>
    <cellStyle name="Normal 22 2" xfId="48"/>
    <cellStyle name="Normal 22 2 2" xfId="49"/>
    <cellStyle name="Normal 26 2" xfId="50"/>
    <cellStyle name="Normal 26 2 2" xfId="51"/>
    <cellStyle name="Normal 28 2" xfId="52"/>
    <cellStyle name="Normal 28 2 2" xfId="53"/>
    <cellStyle name="Normal_Sheet2" xfId="54"/>
    <cellStyle name="Обычный 2 2" xfId="55"/>
    <cellStyle name="Обычный 3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30"/>
  <sheetViews>
    <sheetView topLeftCell="B2" workbookViewId="0">
      <pane xSplit="2" ySplit="8" topLeftCell="D10" activePane="bottomRight" state="frozen"/>
      <selection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RowHeight="15"/>
  <cols>
    <col min="1" max="1" width="0.875" style="2" hidden="1" customWidth="1"/>
    <col min="2" max="2" width="3.875" style="2" customWidth="1"/>
    <col min="3" max="3" width="16.125" style="2" customWidth="1"/>
    <col min="4" max="4" width="9" style="2"/>
    <col min="5" max="5" width="9.75" style="2" customWidth="1"/>
    <col min="6" max="6" width="8.875" style="2" customWidth="1"/>
    <col min="7" max="7" width="9.125" style="2" customWidth="1"/>
    <col min="8" max="8" width="8.25" style="2" customWidth="1"/>
    <col min="9" max="9" width="9.125" style="2" customWidth="1"/>
    <col min="10" max="10" width="9.25" style="2" customWidth="1"/>
    <col min="11" max="12" width="9.375" style="2" customWidth="1"/>
    <col min="13" max="21" width="9.125" style="2" customWidth="1"/>
    <col min="22" max="22" width="8.75" style="2" customWidth="1"/>
    <col min="23" max="23" width="9.125" style="2" customWidth="1"/>
    <col min="24" max="24" width="8.625" style="2" customWidth="1"/>
    <col min="25" max="25" width="9.125" style="2" customWidth="1"/>
    <col min="26" max="26" width="8.375" style="2" customWidth="1"/>
    <col min="27" max="27" width="7.75" style="2" customWidth="1"/>
    <col min="28" max="28" width="8.375" style="2" customWidth="1"/>
    <col min="29" max="29" width="8.625" style="2" customWidth="1"/>
    <col min="30" max="30" width="9" style="2"/>
    <col min="31" max="31" width="10.5" style="2" customWidth="1"/>
    <col min="32" max="32" width="8.375" style="2" customWidth="1"/>
    <col min="33" max="34" width="7.75" style="2" customWidth="1"/>
    <col min="35" max="35" width="9.875" style="2" customWidth="1"/>
    <col min="36" max="36" width="7.375" style="2" customWidth="1"/>
    <col min="37" max="37" width="7.75" style="2" customWidth="1"/>
    <col min="38" max="39" width="7.875" style="2" customWidth="1"/>
    <col min="40" max="40" width="9.375" style="2" customWidth="1"/>
    <col min="41" max="45" width="9.25" style="2" customWidth="1"/>
    <col min="46" max="46" width="11.125" style="2" customWidth="1"/>
    <col min="47" max="69" width="9.25" style="2" customWidth="1"/>
    <col min="70" max="70" width="8.25" style="2" customWidth="1"/>
    <col min="71" max="71" width="9" style="2"/>
    <col min="72" max="72" width="8.75" style="2" customWidth="1"/>
    <col min="73" max="73" width="9.25" style="2" customWidth="1"/>
    <col min="74" max="74" width="7.75" style="2" customWidth="1"/>
    <col min="75" max="75" width="9" style="2"/>
    <col min="76" max="76" width="8.5" style="2" customWidth="1"/>
    <col min="77" max="93" width="9.25" style="2" customWidth="1"/>
    <col min="94" max="94" width="8.875" style="2" customWidth="1"/>
    <col min="95" max="95" width="9.125" style="2" customWidth="1"/>
    <col min="96" max="96" width="9.625" style="2" customWidth="1"/>
    <col min="97" max="97" width="8.875" style="2" customWidth="1"/>
    <col min="98" max="98" width="9.625" style="2" customWidth="1"/>
    <col min="99" max="99" width="8.625" style="2" customWidth="1"/>
    <col min="100" max="100" width="9.125" style="2" customWidth="1"/>
    <col min="101" max="101" width="8.875" style="2" customWidth="1"/>
    <col min="102" max="102" width="10.25" style="2" customWidth="1"/>
    <col min="103" max="103" width="9.875" style="2" customWidth="1"/>
    <col min="104" max="104" width="8.75" style="2" customWidth="1"/>
    <col min="105" max="105" width="8.5" style="2" customWidth="1"/>
    <col min="106" max="106" width="7.5" style="2" customWidth="1"/>
    <col min="107" max="108" width="7.875" style="2" customWidth="1"/>
    <col min="109" max="109" width="7.75" style="2" customWidth="1"/>
    <col min="110" max="110" width="9.625" style="2" customWidth="1"/>
    <col min="111" max="111" width="8.875" style="2" customWidth="1"/>
    <col min="112" max="112" width="7.875" style="2" customWidth="1"/>
    <col min="113" max="113" width="8.125" style="2" customWidth="1"/>
    <col min="114" max="115" width="7.5" style="2" customWidth="1"/>
    <col min="116" max="116" width="9.75" style="2" customWidth="1"/>
    <col min="117" max="16384" width="9" style="2"/>
  </cols>
  <sheetData>
    <row r="1" spans="2:117" ht="17.25" customHeight="1">
      <c r="B1" s="127" t="s">
        <v>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7" ht="25.5" customHeight="1">
      <c r="B2" s="128" t="s">
        <v>19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2:117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29" t="s">
        <v>6</v>
      </c>
      <c r="AK3" s="129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07" t="s">
        <v>4</v>
      </c>
      <c r="C4" s="130" t="s">
        <v>0</v>
      </c>
      <c r="D4" s="108" t="s">
        <v>20</v>
      </c>
      <c r="E4" s="109"/>
      <c r="F4" s="109"/>
      <c r="G4" s="109"/>
      <c r="H4" s="109"/>
      <c r="I4" s="110"/>
      <c r="J4" s="117" t="s">
        <v>34</v>
      </c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9"/>
    </row>
    <row r="5" spans="2:117" ht="16.5" customHeight="1">
      <c r="B5" s="107"/>
      <c r="C5" s="130"/>
      <c r="D5" s="111"/>
      <c r="E5" s="112"/>
      <c r="F5" s="112"/>
      <c r="G5" s="112"/>
      <c r="H5" s="112"/>
      <c r="I5" s="113"/>
      <c r="J5" s="100" t="s">
        <v>35</v>
      </c>
      <c r="K5" s="101"/>
      <c r="L5" s="101"/>
      <c r="M5" s="102"/>
      <c r="N5" s="131" t="s">
        <v>24</v>
      </c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3"/>
      <c r="AD5" s="100" t="s">
        <v>37</v>
      </c>
      <c r="AE5" s="101"/>
      <c r="AF5" s="101"/>
      <c r="AG5" s="102"/>
      <c r="AH5" s="100" t="s">
        <v>38</v>
      </c>
      <c r="AI5" s="101"/>
      <c r="AJ5" s="101"/>
      <c r="AK5" s="102"/>
      <c r="AL5" s="100" t="s">
        <v>39</v>
      </c>
      <c r="AM5" s="101"/>
      <c r="AN5" s="101"/>
      <c r="AO5" s="102"/>
      <c r="AP5" s="123" t="s">
        <v>33</v>
      </c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5"/>
      <c r="BR5" s="100" t="s">
        <v>42</v>
      </c>
      <c r="BS5" s="101"/>
      <c r="BT5" s="101"/>
      <c r="BU5" s="102"/>
      <c r="BV5" s="100" t="s">
        <v>43</v>
      </c>
      <c r="BW5" s="101"/>
      <c r="BX5" s="101"/>
      <c r="BY5" s="102"/>
      <c r="BZ5" s="135" t="s">
        <v>30</v>
      </c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99" t="s">
        <v>47</v>
      </c>
      <c r="CQ5" s="99"/>
      <c r="CR5" s="99"/>
      <c r="CS5" s="99"/>
      <c r="CT5" s="136" t="s">
        <v>9</v>
      </c>
      <c r="CU5" s="137"/>
      <c r="CV5" s="137"/>
      <c r="CW5" s="138"/>
      <c r="CX5" s="139" t="s">
        <v>18</v>
      </c>
      <c r="CY5" s="140"/>
      <c r="CZ5" s="140"/>
      <c r="DA5" s="141"/>
      <c r="DB5" s="139" t="s">
        <v>7</v>
      </c>
      <c r="DC5" s="140"/>
      <c r="DD5" s="140"/>
      <c r="DE5" s="141"/>
      <c r="DF5" s="139" t="s">
        <v>8</v>
      </c>
      <c r="DG5" s="140"/>
      <c r="DH5" s="140"/>
      <c r="DI5" s="140"/>
      <c r="DJ5" s="140"/>
      <c r="DK5" s="141"/>
      <c r="DL5" s="134" t="s">
        <v>32</v>
      </c>
      <c r="DM5" s="134"/>
    </row>
    <row r="6" spans="2:117" ht="105.75" customHeight="1">
      <c r="B6" s="107"/>
      <c r="C6" s="130"/>
      <c r="D6" s="114"/>
      <c r="E6" s="115"/>
      <c r="F6" s="115"/>
      <c r="G6" s="115"/>
      <c r="H6" s="115"/>
      <c r="I6" s="116"/>
      <c r="J6" s="103"/>
      <c r="K6" s="104"/>
      <c r="L6" s="104"/>
      <c r="M6" s="105"/>
      <c r="N6" s="120" t="s">
        <v>23</v>
      </c>
      <c r="O6" s="121"/>
      <c r="P6" s="121"/>
      <c r="Q6" s="122"/>
      <c r="R6" s="99" t="s">
        <v>22</v>
      </c>
      <c r="S6" s="99"/>
      <c r="T6" s="99"/>
      <c r="U6" s="99"/>
      <c r="V6" s="99" t="s">
        <v>36</v>
      </c>
      <c r="W6" s="99"/>
      <c r="X6" s="99"/>
      <c r="Y6" s="99"/>
      <c r="Z6" s="99" t="s">
        <v>21</v>
      </c>
      <c r="AA6" s="99"/>
      <c r="AB6" s="99"/>
      <c r="AC6" s="99"/>
      <c r="AD6" s="103"/>
      <c r="AE6" s="104"/>
      <c r="AF6" s="104"/>
      <c r="AG6" s="105"/>
      <c r="AH6" s="103"/>
      <c r="AI6" s="104"/>
      <c r="AJ6" s="104"/>
      <c r="AK6" s="105"/>
      <c r="AL6" s="103"/>
      <c r="AM6" s="104"/>
      <c r="AN6" s="104"/>
      <c r="AO6" s="105"/>
      <c r="AP6" s="90" t="s">
        <v>25</v>
      </c>
      <c r="AQ6" s="91"/>
      <c r="AR6" s="91"/>
      <c r="AS6" s="92"/>
      <c r="AT6" s="90" t="s">
        <v>26</v>
      </c>
      <c r="AU6" s="91"/>
      <c r="AV6" s="91"/>
      <c r="AW6" s="92"/>
      <c r="AX6" s="96" t="s">
        <v>27</v>
      </c>
      <c r="AY6" s="97"/>
      <c r="AZ6" s="97"/>
      <c r="BA6" s="98"/>
      <c r="BB6" s="96" t="s">
        <v>28</v>
      </c>
      <c r="BC6" s="97"/>
      <c r="BD6" s="97"/>
      <c r="BE6" s="98"/>
      <c r="BF6" s="126" t="s">
        <v>29</v>
      </c>
      <c r="BG6" s="126"/>
      <c r="BH6" s="126"/>
      <c r="BI6" s="126"/>
      <c r="BJ6" s="126" t="s">
        <v>40</v>
      </c>
      <c r="BK6" s="126"/>
      <c r="BL6" s="126"/>
      <c r="BM6" s="126"/>
      <c r="BN6" s="126" t="s">
        <v>41</v>
      </c>
      <c r="BO6" s="126"/>
      <c r="BP6" s="126"/>
      <c r="BQ6" s="126"/>
      <c r="BR6" s="103"/>
      <c r="BS6" s="104"/>
      <c r="BT6" s="104"/>
      <c r="BU6" s="105"/>
      <c r="BV6" s="103"/>
      <c r="BW6" s="104"/>
      <c r="BX6" s="104"/>
      <c r="BY6" s="105"/>
      <c r="BZ6" s="93" t="s">
        <v>44</v>
      </c>
      <c r="CA6" s="94"/>
      <c r="CB6" s="94"/>
      <c r="CC6" s="95"/>
      <c r="CD6" s="147" t="s">
        <v>45</v>
      </c>
      <c r="CE6" s="121"/>
      <c r="CF6" s="121"/>
      <c r="CG6" s="122"/>
      <c r="CH6" s="120" t="s">
        <v>46</v>
      </c>
      <c r="CI6" s="121"/>
      <c r="CJ6" s="121"/>
      <c r="CK6" s="122"/>
      <c r="CL6" s="120" t="s">
        <v>48</v>
      </c>
      <c r="CM6" s="121"/>
      <c r="CN6" s="121"/>
      <c r="CO6" s="122"/>
      <c r="CP6" s="99"/>
      <c r="CQ6" s="99"/>
      <c r="CR6" s="99"/>
      <c r="CS6" s="99"/>
      <c r="CT6" s="120"/>
      <c r="CU6" s="121"/>
      <c r="CV6" s="121"/>
      <c r="CW6" s="122"/>
      <c r="CX6" s="142"/>
      <c r="CY6" s="143"/>
      <c r="CZ6" s="143"/>
      <c r="DA6" s="144"/>
      <c r="DB6" s="142"/>
      <c r="DC6" s="143"/>
      <c r="DD6" s="143"/>
      <c r="DE6" s="144"/>
      <c r="DF6" s="142"/>
      <c r="DG6" s="143"/>
      <c r="DH6" s="143"/>
      <c r="DI6" s="143"/>
      <c r="DJ6" s="143"/>
      <c r="DK6" s="144"/>
      <c r="DL6" s="134"/>
      <c r="DM6" s="134"/>
    </row>
    <row r="7" spans="2:117" ht="25.5" customHeight="1">
      <c r="B7" s="107"/>
      <c r="C7" s="130"/>
      <c r="D7" s="89" t="s">
        <v>15</v>
      </c>
      <c r="E7" s="89"/>
      <c r="F7" s="89" t="s">
        <v>14</v>
      </c>
      <c r="G7" s="89"/>
      <c r="H7" s="89" t="s">
        <v>5</v>
      </c>
      <c r="I7" s="89"/>
      <c r="J7" s="89" t="s">
        <v>12</v>
      </c>
      <c r="K7" s="89"/>
      <c r="L7" s="89" t="s">
        <v>13</v>
      </c>
      <c r="M7" s="89"/>
      <c r="N7" s="89" t="s">
        <v>12</v>
      </c>
      <c r="O7" s="89"/>
      <c r="P7" s="89" t="s">
        <v>13</v>
      </c>
      <c r="Q7" s="89"/>
      <c r="R7" s="89" t="s">
        <v>12</v>
      </c>
      <c r="S7" s="89"/>
      <c r="T7" s="89" t="s">
        <v>13</v>
      </c>
      <c r="U7" s="89"/>
      <c r="V7" s="89" t="s">
        <v>12</v>
      </c>
      <c r="W7" s="89"/>
      <c r="X7" s="89" t="s">
        <v>13</v>
      </c>
      <c r="Y7" s="89"/>
      <c r="Z7" s="89" t="s">
        <v>12</v>
      </c>
      <c r="AA7" s="89"/>
      <c r="AB7" s="89" t="s">
        <v>13</v>
      </c>
      <c r="AC7" s="89"/>
      <c r="AD7" s="89" t="s">
        <v>12</v>
      </c>
      <c r="AE7" s="89"/>
      <c r="AF7" s="89" t="s">
        <v>13</v>
      </c>
      <c r="AG7" s="89"/>
      <c r="AH7" s="89" t="s">
        <v>12</v>
      </c>
      <c r="AI7" s="89"/>
      <c r="AJ7" s="89" t="s">
        <v>13</v>
      </c>
      <c r="AK7" s="89"/>
      <c r="AL7" s="89" t="s">
        <v>12</v>
      </c>
      <c r="AM7" s="89"/>
      <c r="AN7" s="89" t="s">
        <v>13</v>
      </c>
      <c r="AO7" s="89"/>
      <c r="AP7" s="89" t="s">
        <v>12</v>
      </c>
      <c r="AQ7" s="89"/>
      <c r="AR7" s="89" t="s">
        <v>13</v>
      </c>
      <c r="AS7" s="89"/>
      <c r="AT7" s="89" t="s">
        <v>12</v>
      </c>
      <c r="AU7" s="89"/>
      <c r="AV7" s="89" t="s">
        <v>13</v>
      </c>
      <c r="AW7" s="89"/>
      <c r="AX7" s="89" t="s">
        <v>12</v>
      </c>
      <c r="AY7" s="89"/>
      <c r="AZ7" s="89" t="s">
        <v>13</v>
      </c>
      <c r="BA7" s="89"/>
      <c r="BB7" s="89" t="s">
        <v>12</v>
      </c>
      <c r="BC7" s="89"/>
      <c r="BD7" s="89" t="s">
        <v>13</v>
      </c>
      <c r="BE7" s="89"/>
      <c r="BF7" s="89" t="s">
        <v>12</v>
      </c>
      <c r="BG7" s="89"/>
      <c r="BH7" s="89" t="s">
        <v>13</v>
      </c>
      <c r="BI7" s="89"/>
      <c r="BJ7" s="89" t="s">
        <v>12</v>
      </c>
      <c r="BK7" s="89"/>
      <c r="BL7" s="89" t="s">
        <v>13</v>
      </c>
      <c r="BM7" s="89"/>
      <c r="BN7" s="89" t="s">
        <v>12</v>
      </c>
      <c r="BO7" s="89"/>
      <c r="BP7" s="89" t="s">
        <v>13</v>
      </c>
      <c r="BQ7" s="89"/>
      <c r="BR7" s="89" t="s">
        <v>12</v>
      </c>
      <c r="BS7" s="89"/>
      <c r="BT7" s="89" t="s">
        <v>13</v>
      </c>
      <c r="BU7" s="89"/>
      <c r="BV7" s="89" t="s">
        <v>12</v>
      </c>
      <c r="BW7" s="89"/>
      <c r="BX7" s="89" t="s">
        <v>13</v>
      </c>
      <c r="BY7" s="89"/>
      <c r="BZ7" s="89" t="s">
        <v>12</v>
      </c>
      <c r="CA7" s="89"/>
      <c r="CB7" s="89" t="s">
        <v>13</v>
      </c>
      <c r="CC7" s="89"/>
      <c r="CD7" s="89" t="s">
        <v>12</v>
      </c>
      <c r="CE7" s="89"/>
      <c r="CF7" s="89" t="s">
        <v>13</v>
      </c>
      <c r="CG7" s="89"/>
      <c r="CH7" s="89" t="s">
        <v>12</v>
      </c>
      <c r="CI7" s="89"/>
      <c r="CJ7" s="89" t="s">
        <v>13</v>
      </c>
      <c r="CK7" s="89"/>
      <c r="CL7" s="89" t="s">
        <v>12</v>
      </c>
      <c r="CM7" s="89"/>
      <c r="CN7" s="89" t="s">
        <v>13</v>
      </c>
      <c r="CO7" s="89"/>
      <c r="CP7" s="89" t="s">
        <v>12</v>
      </c>
      <c r="CQ7" s="89"/>
      <c r="CR7" s="89" t="s">
        <v>13</v>
      </c>
      <c r="CS7" s="89"/>
      <c r="CT7" s="89" t="s">
        <v>12</v>
      </c>
      <c r="CU7" s="89"/>
      <c r="CV7" s="89" t="s">
        <v>13</v>
      </c>
      <c r="CW7" s="89"/>
      <c r="CX7" s="89" t="s">
        <v>12</v>
      </c>
      <c r="CY7" s="89"/>
      <c r="CZ7" s="89" t="s">
        <v>13</v>
      </c>
      <c r="DA7" s="89"/>
      <c r="DB7" s="89" t="s">
        <v>12</v>
      </c>
      <c r="DC7" s="89"/>
      <c r="DD7" s="89" t="s">
        <v>13</v>
      </c>
      <c r="DE7" s="89"/>
      <c r="DF7" s="145" t="s">
        <v>31</v>
      </c>
      <c r="DG7" s="146"/>
      <c r="DH7" s="89" t="s">
        <v>12</v>
      </c>
      <c r="DI7" s="89"/>
      <c r="DJ7" s="89" t="s">
        <v>13</v>
      </c>
      <c r="DK7" s="89"/>
      <c r="DL7" s="89" t="s">
        <v>13</v>
      </c>
      <c r="DM7" s="89"/>
    </row>
    <row r="8" spans="2:117" ht="48" customHeight="1">
      <c r="B8" s="107"/>
      <c r="C8" s="130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t="shared" ref="D10:D20" si="0">F10+H10-DL10</f>
        <v>0</v>
      </c>
      <c r="E10" s="27">
        <f t="shared" ref="E10:E20" si="1">G10+I10-DM10</f>
        <v>0</v>
      </c>
      <c r="F10" s="13">
        <f t="shared" ref="F10:G20" si="2">J10+AD10+AH10+AL10+BR10+BV10+CP10+CT10+CX10+DB10+DH10</f>
        <v>0</v>
      </c>
      <c r="G10" s="13">
        <f t="shared" si="2"/>
        <v>0</v>
      </c>
      <c r="H10" s="13">
        <f t="shared" ref="H10:H20" si="3">L10+AF10+AJ10+AN10+BT10+BX10+CR10+CV10+CZ10+DD10+DJ10</f>
        <v>0</v>
      </c>
      <c r="I10" s="13">
        <f t="shared" ref="I10:I20" si="4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t="shared" ref="DF11:DF20" si="5">DH11+DJ11-DL11</f>
        <v>0</v>
      </c>
      <c r="DG11" s="14">
        <f t="shared" ref="DG11:DG20" si="6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1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1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1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1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1:117" s="8" customFormat="1" ht="24.75" customHeight="1">
      <c r="B21" s="106" t="s">
        <v>1</v>
      </c>
      <c r="C21" s="106"/>
      <c r="D21" s="11">
        <f t="shared" ref="D21:CQ21" si="7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t="shared" ref="CR21:DK21" si="8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spans="1:117" ht="16.5" customHeight="1">
      <c r="A22" s="8"/>
    </row>
    <row r="23" spans="1:117" ht="16.5" customHeight="1">
      <c r="A23" s="8"/>
    </row>
    <row r="24" spans="1:117" ht="16.5" customHeight="1">
      <c r="A24" s="8"/>
    </row>
    <row r="25" spans="1:117" ht="16.5" customHeight="1">
      <c r="A25" s="8"/>
    </row>
    <row r="26" spans="1:117" ht="16.5" customHeight="1">
      <c r="A26" s="8"/>
    </row>
    <row r="27" spans="1:117" ht="16.5" customHeight="1">
      <c r="A27" s="8"/>
    </row>
    <row r="28" spans="1:117" ht="16.5" customHeight="1">
      <c r="A28" s="8"/>
    </row>
    <row r="29" spans="1:117" ht="16.5" customHeight="1">
      <c r="A29" s="8"/>
    </row>
    <row r="30" spans="1:117" ht="16.5" customHeight="1">
      <c r="A30" s="8"/>
    </row>
    <row r="31" spans="1:117" ht="16.5" customHeight="1">
      <c r="A31" s="8"/>
    </row>
    <row r="32" spans="1:117" ht="16.5" customHeight="1">
      <c r="A32" s="8"/>
    </row>
    <row r="33" spans="1:1" ht="16.5" customHeight="1">
      <c r="A33" s="8"/>
    </row>
    <row r="34" spans="1:1" ht="16.5" customHeight="1">
      <c r="A34" s="8"/>
    </row>
    <row r="35" spans="1:1" ht="16.5" customHeight="1">
      <c r="A35" s="8"/>
    </row>
    <row r="36" spans="1:1" ht="16.5" customHeight="1">
      <c r="A36" s="8"/>
    </row>
    <row r="37" spans="1:1" ht="16.5" customHeight="1">
      <c r="A37" s="8"/>
    </row>
    <row r="38" spans="1:1" ht="16.5" customHeight="1">
      <c r="A38" s="8"/>
    </row>
    <row r="39" spans="1:1" ht="16.5" customHeight="1">
      <c r="A39" s="8"/>
    </row>
    <row r="40" spans="1:1" ht="16.5" customHeight="1">
      <c r="A40" s="8"/>
    </row>
    <row r="41" spans="1:1" ht="16.5" customHeight="1">
      <c r="A41" s="8"/>
    </row>
    <row r="42" spans="1:1" ht="16.5" customHeight="1">
      <c r="A42" s="8"/>
    </row>
    <row r="43" spans="1:1" ht="16.5" customHeight="1">
      <c r="A43" s="8"/>
    </row>
    <row r="44" spans="1:1" ht="16.5" customHeight="1">
      <c r="A44" s="8"/>
    </row>
    <row r="45" spans="1:1" ht="16.5" customHeight="1">
      <c r="A45" s="8"/>
    </row>
    <row r="46" spans="1:1" ht="16.5" customHeight="1">
      <c r="A46" s="8"/>
    </row>
    <row r="47" spans="1:1" ht="16.5" customHeight="1">
      <c r="A47" s="8"/>
    </row>
    <row r="48" spans="1:1" ht="16.5" customHeight="1">
      <c r="A48" s="8"/>
    </row>
    <row r="49" spans="1:1" ht="16.5" customHeight="1">
      <c r="A49" s="8"/>
    </row>
    <row r="50" spans="1:1" ht="16.5" customHeight="1">
      <c r="A50" s="8"/>
    </row>
    <row r="51" spans="1:1" ht="16.5" customHeight="1">
      <c r="A51" s="8"/>
    </row>
    <row r="52" spans="1:1" ht="16.5" customHeight="1">
      <c r="A52" s="8"/>
    </row>
    <row r="53" spans="1:1" ht="16.5" customHeight="1">
      <c r="A53" s="8"/>
    </row>
    <row r="54" spans="1:1" ht="16.5" customHeight="1">
      <c r="A54" s="8"/>
    </row>
    <row r="55" spans="1:1" ht="16.5" customHeight="1">
      <c r="A55" s="8"/>
    </row>
    <row r="56" spans="1:1" ht="16.5" customHeight="1">
      <c r="A56" s="8"/>
    </row>
    <row r="57" spans="1:1" ht="16.5" customHeight="1">
      <c r="A57" s="8"/>
    </row>
    <row r="58" spans="1:1" ht="16.5" customHeight="1">
      <c r="A58" s="8"/>
    </row>
    <row r="59" spans="1:1" ht="16.5" customHeight="1">
      <c r="A59" s="8"/>
    </row>
    <row r="60" spans="1:1" ht="16.5" customHeight="1">
      <c r="A60" s="8"/>
    </row>
    <row r="61" spans="1:1" ht="16.5" customHeight="1">
      <c r="A61" s="8"/>
    </row>
    <row r="62" spans="1:1" ht="16.5" customHeight="1">
      <c r="A62" s="8"/>
    </row>
    <row r="63" spans="1:1" ht="16.5" customHeight="1">
      <c r="A63" s="8"/>
    </row>
    <row r="64" spans="1:1" ht="16.5" customHeight="1">
      <c r="A64" s="8"/>
    </row>
    <row r="65" spans="1:1" ht="16.5" customHeight="1">
      <c r="A65" s="8"/>
    </row>
    <row r="66" spans="1:1" ht="16.5" customHeight="1">
      <c r="A66" s="8"/>
    </row>
    <row r="67" spans="1:1" ht="16.5" customHeight="1">
      <c r="A67" s="8"/>
    </row>
    <row r="68" spans="1:1" ht="16.5" customHeight="1">
      <c r="A68" s="8"/>
    </row>
    <row r="69" spans="1:1" ht="16.5" customHeight="1">
      <c r="A69" s="8"/>
    </row>
    <row r="70" spans="1:1" ht="16.5" customHeight="1">
      <c r="A70" s="8"/>
    </row>
    <row r="71" spans="1:1" ht="16.5" customHeight="1">
      <c r="A71" s="8"/>
    </row>
    <row r="72" spans="1:1" ht="16.5" customHeight="1">
      <c r="A72" s="8"/>
    </row>
    <row r="73" spans="1:1" ht="16.5" customHeight="1">
      <c r="A73" s="8"/>
    </row>
    <row r="74" spans="1:1" ht="16.5" customHeight="1">
      <c r="A74" s="8"/>
    </row>
    <row r="75" spans="1:1" ht="16.5" customHeight="1">
      <c r="A75" s="8"/>
    </row>
    <row r="76" spans="1:1" ht="16.5" customHeight="1">
      <c r="A76" s="8"/>
    </row>
    <row r="77" spans="1:1" ht="16.5" customHeight="1">
      <c r="A77" s="8"/>
    </row>
    <row r="78" spans="1:1" ht="16.5" customHeight="1">
      <c r="A78" s="8"/>
    </row>
    <row r="79" spans="1:1" ht="16.5" customHeight="1">
      <c r="A79" s="8"/>
    </row>
    <row r="80" spans="1:1" ht="16.5" customHeight="1">
      <c r="A80" s="8"/>
    </row>
    <row r="81" spans="1:1" ht="16.5" customHeight="1">
      <c r="A81" s="8"/>
    </row>
    <row r="82" spans="1:1" ht="16.5" customHeight="1">
      <c r="A82" s="8"/>
    </row>
    <row r="83" spans="1:1" ht="16.5" customHeight="1">
      <c r="A83" s="8"/>
    </row>
    <row r="84" spans="1:1" ht="16.5" customHeight="1">
      <c r="A84" s="8"/>
    </row>
    <row r="85" spans="1:1" ht="16.5" customHeight="1">
      <c r="A85" s="8"/>
    </row>
    <row r="86" spans="1:1" ht="16.5" customHeight="1">
      <c r="A86" s="8"/>
    </row>
    <row r="87" spans="1:1" ht="16.5" customHeight="1">
      <c r="A87" s="8"/>
    </row>
    <row r="88" spans="1:1" ht="16.5" customHeight="1">
      <c r="A88" s="8"/>
    </row>
    <row r="89" spans="1:1" ht="16.5" customHeight="1">
      <c r="A89" s="8"/>
    </row>
    <row r="90" spans="1:1" ht="16.5" customHeight="1">
      <c r="A90" s="8"/>
    </row>
    <row r="91" spans="1:1" ht="16.5" customHeight="1">
      <c r="A91" s="8"/>
    </row>
    <row r="92" spans="1:1" ht="16.5" customHeight="1">
      <c r="A92" s="8"/>
    </row>
    <row r="93" spans="1:1" ht="16.5" customHeight="1">
      <c r="A93" s="8"/>
    </row>
    <row r="94" spans="1:1" ht="16.5" customHeight="1">
      <c r="A94" s="8"/>
    </row>
    <row r="95" spans="1:1" ht="16.5" customHeight="1">
      <c r="A95" s="8"/>
    </row>
    <row r="96" spans="1:1" ht="16.5" customHeight="1">
      <c r="A96" s="8"/>
    </row>
    <row r="97" spans="1:1" ht="16.5" customHeight="1">
      <c r="A97" s="8"/>
    </row>
    <row r="98" spans="1:1" ht="16.5" customHeight="1">
      <c r="A98" s="8"/>
    </row>
    <row r="99" spans="1:1" ht="16.5" customHeight="1">
      <c r="A99" s="8"/>
    </row>
    <row r="100" spans="1:1" ht="16.5" customHeight="1">
      <c r="A100" s="8"/>
    </row>
    <row r="101" spans="1:1" ht="16.5" customHeight="1">
      <c r="A101" s="8"/>
    </row>
    <row r="102" spans="1:1" ht="16.5" customHeight="1">
      <c r="A102" s="8"/>
    </row>
    <row r="103" spans="1:1" ht="16.5" customHeight="1">
      <c r="A103" s="8"/>
    </row>
    <row r="104" spans="1:1" ht="16.5" customHeight="1">
      <c r="A104" s="8"/>
    </row>
    <row r="105" spans="1:1" ht="16.5" customHeight="1">
      <c r="A105" s="8"/>
    </row>
    <row r="106" spans="1:1" ht="16.5" customHeight="1">
      <c r="A106" s="8"/>
    </row>
    <row r="107" spans="1:1" ht="16.5" customHeight="1">
      <c r="A107" s="8"/>
    </row>
    <row r="108" spans="1:1" ht="16.5" customHeight="1">
      <c r="A108" s="8"/>
    </row>
    <row r="109" spans="1:1" ht="16.5" customHeight="1">
      <c r="A109" s="8"/>
    </row>
    <row r="110" spans="1:1" ht="16.5" customHeight="1">
      <c r="A110" s="8"/>
    </row>
    <row r="111" spans="1:1" ht="16.5" customHeight="1">
      <c r="A111" s="8"/>
    </row>
    <row r="112" spans="1:1" ht="16.5" customHeight="1">
      <c r="A112" s="8"/>
    </row>
    <row r="113" spans="1:115" ht="16.5" customHeight="1">
      <c r="A113" s="8"/>
    </row>
    <row r="114" spans="1:115" ht="16.5" customHeight="1">
      <c r="A114" s="8"/>
    </row>
    <row r="115" spans="1:115" ht="16.5" customHeight="1">
      <c r="A115" s="8"/>
    </row>
    <row r="116" spans="1:115" ht="16.5" customHeight="1">
      <c r="A116" s="8"/>
    </row>
    <row r="117" spans="1:115" ht="16.5" customHeight="1">
      <c r="A117" s="8"/>
    </row>
    <row r="118" spans="1:115" ht="16.5" customHeight="1">
      <c r="A118" s="8"/>
    </row>
    <row r="119" spans="1:115" ht="16.5" customHeight="1">
      <c r="A119" s="8"/>
    </row>
    <row r="120" spans="1:115" ht="16.5" customHeight="1">
      <c r="A120" s="8"/>
    </row>
    <row r="121" spans="1:115" ht="16.5" customHeight="1">
      <c r="A121" s="8"/>
    </row>
    <row r="122" spans="1:115" ht="16.5" customHeight="1">
      <c r="A122" s="8"/>
    </row>
    <row r="123" spans="1:115" ht="16.5" customHeight="1">
      <c r="A123" s="8"/>
    </row>
    <row r="124" spans="1:115" ht="16.5" customHeight="1">
      <c r="A124" s="8"/>
    </row>
    <row r="125" spans="1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1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1:115" s="4" customForma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1:115" s="4" customForma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mergeCells count="95">
    <mergeCell ref="DD7:DE7"/>
    <mergeCell ref="DB7:DC7"/>
    <mergeCell ref="CZ7:DA7"/>
    <mergeCell ref="DL7:DM7"/>
    <mergeCell ref="BR5:BU6"/>
    <mergeCell ref="CT7:CU7"/>
    <mergeCell ref="CL7:CM7"/>
    <mergeCell ref="CN7:CO7"/>
    <mergeCell ref="CP5:CS6"/>
    <mergeCell ref="CP7:CQ7"/>
    <mergeCell ref="CD6:CG6"/>
    <mergeCell ref="BV5:BY6"/>
    <mergeCell ref="CR7:CS7"/>
    <mergeCell ref="BF6:BI6"/>
    <mergeCell ref="BJ6:BM6"/>
    <mergeCell ref="BF7:BG7"/>
    <mergeCell ref="DL5:DM6"/>
    <mergeCell ref="CF7:CG7"/>
    <mergeCell ref="BZ5:CO5"/>
    <mergeCell ref="BZ7:CA7"/>
    <mergeCell ref="DH7:DI7"/>
    <mergeCell ref="CT5:CW6"/>
    <mergeCell ref="CX5:DA6"/>
    <mergeCell ref="DB5:DE6"/>
    <mergeCell ref="DF5:DK6"/>
    <mergeCell ref="DF7:DG7"/>
    <mergeCell ref="DJ7:DK7"/>
    <mergeCell ref="CV7:CW7"/>
    <mergeCell ref="CX7:CY7"/>
    <mergeCell ref="Z7:AA7"/>
    <mergeCell ref="X7:Y7"/>
    <mergeCell ref="AL5:AO6"/>
    <mergeCell ref="AN7:AO7"/>
    <mergeCell ref="AB7:AC7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N5:AC5"/>
    <mergeCell ref="Z6:AC6"/>
    <mergeCell ref="N6:Q6"/>
    <mergeCell ref="R6:U6"/>
    <mergeCell ref="J5:M6"/>
    <mergeCell ref="AD5:AG6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CL6:CO6"/>
    <mergeCell ref="AP6:AS6"/>
    <mergeCell ref="AP5:BQ5"/>
    <mergeCell ref="BN6:BQ6"/>
    <mergeCell ref="CH6:CK6"/>
    <mergeCell ref="AP7:AQ7"/>
    <mergeCell ref="AZ7:BA7"/>
    <mergeCell ref="BH7:BI7"/>
    <mergeCell ref="BL7:BM7"/>
    <mergeCell ref="CJ7:CK7"/>
    <mergeCell ref="BN7:BO7"/>
    <mergeCell ref="CH7:CI7"/>
    <mergeCell ref="BJ7:BK7"/>
    <mergeCell ref="BT7:BU7"/>
    <mergeCell ref="BV7:BW7"/>
    <mergeCell ref="BD7:BE7"/>
    <mergeCell ref="BP7:BQ7"/>
    <mergeCell ref="CD7:CE7"/>
    <mergeCell ref="CB7:CC7"/>
    <mergeCell ref="J7:K7"/>
    <mergeCell ref="R7:S7"/>
    <mergeCell ref="AT6:AW6"/>
    <mergeCell ref="BZ6:CC6"/>
    <mergeCell ref="BB6:BE6"/>
    <mergeCell ref="BB7:BC7"/>
    <mergeCell ref="BX7:BY7"/>
    <mergeCell ref="AX7:AY7"/>
    <mergeCell ref="BR7:BS7"/>
    <mergeCell ref="AT7:AU7"/>
    <mergeCell ref="AV7:AW7"/>
    <mergeCell ref="AX6:BA6"/>
    <mergeCell ref="AL7:AM7"/>
    <mergeCell ref="AR7:AS7"/>
    <mergeCell ref="V6:Y6"/>
    <mergeCell ref="AH5:AK6"/>
  </mergeCells>
  <phoneticPr fontId="2" type="noConversion"/>
  <pageMargins left="0.18" right="0.19" top="0.23" bottom="0.2" header="0.17" footer="0.18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22"/>
  <sheetViews>
    <sheetView topLeftCell="BH1" zoomScale="96" zoomScaleNormal="96" workbookViewId="0">
      <selection activeCell="D25" sqref="D25"/>
    </sheetView>
  </sheetViews>
  <sheetFormatPr defaultRowHeight="17.25"/>
  <cols>
    <col min="1" max="1" width="3.625" style="40" customWidth="1"/>
    <col min="2" max="2" width="16.75" style="40" customWidth="1"/>
    <col min="3" max="3" width="13.75" style="40" customWidth="1"/>
    <col min="4" max="4" width="12.125" style="40" customWidth="1"/>
    <col min="5" max="5" width="13.375" style="40" customWidth="1"/>
    <col min="6" max="8" width="12.125" style="40" customWidth="1"/>
    <col min="9" max="9" width="12.875" style="40" customWidth="1"/>
    <col min="10" max="10" width="10.875" style="40" customWidth="1"/>
    <col min="11" max="11" width="8.875" style="40" customWidth="1"/>
    <col min="12" max="12" width="10" style="40" customWidth="1"/>
    <col min="13" max="13" width="12.125" style="40" customWidth="1"/>
    <col min="14" max="14" width="16.375" style="40" customWidth="1"/>
    <col min="15" max="15" width="12.875" style="40" customWidth="1"/>
    <col min="16" max="20" width="11.625" style="40" customWidth="1"/>
    <col min="21" max="21" width="12.375" style="40" customWidth="1"/>
    <col min="22" max="22" width="13" style="40" customWidth="1"/>
    <col min="23" max="25" width="11.625" style="40" customWidth="1"/>
    <col min="26" max="26" width="13.125" style="40" customWidth="1"/>
    <col min="27" max="27" width="12.625" style="40" customWidth="1"/>
    <col min="28" max="30" width="11.625" style="40" customWidth="1"/>
    <col min="31" max="31" width="12.75" style="40" customWidth="1"/>
    <col min="32" max="32" width="13.125" style="40" customWidth="1"/>
    <col min="33" max="33" width="9.5" style="40" customWidth="1"/>
    <col min="34" max="34" width="10.375" style="40" customWidth="1"/>
    <col min="35" max="35" width="11.5" style="40" customWidth="1"/>
    <col min="36" max="36" width="12.25" style="40" customWidth="1"/>
    <col min="37" max="37" width="11.375" style="40" customWidth="1"/>
    <col min="38" max="40" width="14" style="40" customWidth="1"/>
    <col min="41" max="41" width="9.125" style="40" customWidth="1"/>
    <col min="42" max="44" width="9.75" style="40" customWidth="1"/>
    <col min="45" max="45" width="10" style="40" customWidth="1"/>
    <col min="46" max="53" width="9.75" style="40" customWidth="1"/>
    <col min="54" max="54" width="8.75" style="40" customWidth="1"/>
    <col min="55" max="55" width="10.75" style="40" customWidth="1"/>
    <col min="56" max="56" width="11.5" style="40" customWidth="1"/>
    <col min="57" max="57" width="9.375" style="40" customWidth="1"/>
    <col min="58" max="58" width="8.125" style="40" customWidth="1"/>
    <col min="59" max="59" width="11.375" style="40" customWidth="1"/>
    <col min="60" max="60" width="10.625" style="40" customWidth="1"/>
    <col min="61" max="61" width="12.125" style="40" customWidth="1"/>
    <col min="62" max="62" width="11.75" style="40" customWidth="1"/>
    <col min="63" max="63" width="12.875" style="40" customWidth="1"/>
    <col min="64" max="64" width="11.125" style="40" customWidth="1"/>
    <col min="65" max="65" width="11.625" style="40" customWidth="1"/>
    <col min="66" max="67" width="15" style="40" customWidth="1"/>
    <col min="68" max="68" width="16" style="40" customWidth="1"/>
    <col min="69" max="16384" width="9" style="40"/>
  </cols>
  <sheetData>
    <row r="1" spans="1:73">
      <c r="A1" s="153" t="s">
        <v>97</v>
      </c>
      <c r="B1" s="153"/>
      <c r="C1" s="153"/>
      <c r="D1" s="153"/>
      <c r="E1" s="153"/>
      <c r="F1" s="153"/>
      <c r="G1" s="153"/>
      <c r="H1" s="153"/>
    </row>
    <row r="2" spans="1:73" ht="13.5" customHeight="1">
      <c r="A2" s="159" t="s">
        <v>146</v>
      </c>
      <c r="B2" s="159"/>
      <c r="C2" s="159"/>
      <c r="D2" s="159"/>
      <c r="E2" s="159"/>
      <c r="F2" s="159"/>
      <c r="G2" s="159"/>
      <c r="H2" s="159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  <c r="AJ2" s="3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</row>
    <row r="3" spans="1:73" ht="36.75" customHeight="1">
      <c r="A3" s="160"/>
      <c r="B3" s="160"/>
      <c r="C3" s="160"/>
      <c r="D3" s="160"/>
      <c r="E3" s="160"/>
      <c r="F3" s="160"/>
      <c r="G3" s="160"/>
      <c r="H3" s="160"/>
      <c r="I3" s="165" t="s">
        <v>93</v>
      </c>
      <c r="J3" s="165"/>
      <c r="K3" s="41"/>
      <c r="L3" s="41"/>
      <c r="M3" s="41"/>
      <c r="N3" s="41"/>
      <c r="O3" s="49"/>
      <c r="P3" s="48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</row>
    <row r="4" spans="1:73" s="46" customFormat="1" ht="15" customHeight="1">
      <c r="A4" s="173" t="s">
        <v>58</v>
      </c>
      <c r="B4" s="166" t="s">
        <v>57</v>
      </c>
      <c r="C4" s="174" t="s">
        <v>117</v>
      </c>
      <c r="D4" s="175"/>
      <c r="E4" s="175"/>
      <c r="F4" s="175"/>
      <c r="G4" s="175"/>
      <c r="H4" s="176"/>
      <c r="I4" s="181" t="s">
        <v>64</v>
      </c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3"/>
      <c r="BC4" s="203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77"/>
      <c r="BP4" s="75"/>
    </row>
    <row r="5" spans="1:73" s="46" customFormat="1" ht="60" customHeight="1">
      <c r="A5" s="173"/>
      <c r="B5" s="166"/>
      <c r="C5" s="177"/>
      <c r="D5" s="178"/>
      <c r="E5" s="178"/>
      <c r="F5" s="178"/>
      <c r="G5" s="178"/>
      <c r="H5" s="179"/>
      <c r="I5" s="162" t="s">
        <v>65</v>
      </c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4"/>
      <c r="BC5" s="208" t="s">
        <v>66</v>
      </c>
      <c r="BD5" s="209"/>
      <c r="BE5" s="209"/>
      <c r="BF5" s="209"/>
      <c r="BG5" s="209"/>
      <c r="BH5" s="209"/>
      <c r="BI5" s="155" t="s">
        <v>67</v>
      </c>
      <c r="BJ5" s="155"/>
      <c r="BK5" s="155"/>
      <c r="BL5" s="155"/>
      <c r="BM5" s="155"/>
      <c r="BN5" s="155"/>
      <c r="BO5" s="201" t="s">
        <v>110</v>
      </c>
      <c r="BP5" s="202"/>
    </row>
    <row r="6" spans="1:73" s="46" customFormat="1" ht="0.75" hidden="1" customHeight="1">
      <c r="A6" s="173"/>
      <c r="B6" s="166"/>
      <c r="C6" s="177"/>
      <c r="D6" s="178"/>
      <c r="E6" s="178"/>
      <c r="F6" s="178"/>
      <c r="G6" s="178"/>
      <c r="H6" s="179"/>
      <c r="I6" s="156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8"/>
      <c r="BC6" s="156"/>
      <c r="BD6" s="157"/>
      <c r="BE6" s="157"/>
      <c r="BF6" s="157"/>
      <c r="BG6" s="155" t="s">
        <v>111</v>
      </c>
      <c r="BH6" s="155"/>
      <c r="BI6" s="155" t="s">
        <v>118</v>
      </c>
      <c r="BJ6" s="155"/>
      <c r="BK6" s="155" t="s">
        <v>69</v>
      </c>
      <c r="BL6" s="155"/>
      <c r="BM6" s="155"/>
      <c r="BN6" s="155"/>
      <c r="BO6" s="76"/>
      <c r="BP6" s="76"/>
    </row>
    <row r="7" spans="1:73" s="46" customFormat="1" ht="15" customHeight="1">
      <c r="A7" s="173"/>
      <c r="B7" s="166"/>
      <c r="C7" s="177"/>
      <c r="D7" s="178"/>
      <c r="E7" s="178"/>
      <c r="F7" s="178"/>
      <c r="G7" s="178"/>
      <c r="H7" s="179"/>
      <c r="I7" s="155" t="s">
        <v>56</v>
      </c>
      <c r="J7" s="155"/>
      <c r="K7" s="155"/>
      <c r="L7" s="155"/>
      <c r="M7" s="184" t="s">
        <v>119</v>
      </c>
      <c r="N7" s="185"/>
      <c r="O7" s="205" t="s">
        <v>49</v>
      </c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7"/>
      <c r="AE7" s="190" t="s">
        <v>112</v>
      </c>
      <c r="AF7" s="191"/>
      <c r="AG7" s="190" t="s">
        <v>113</v>
      </c>
      <c r="AH7" s="191"/>
      <c r="AI7" s="148" t="s">
        <v>55</v>
      </c>
      <c r="AJ7" s="149"/>
      <c r="AK7" s="166" t="s">
        <v>120</v>
      </c>
      <c r="AL7" s="166"/>
      <c r="AM7" s="148" t="s">
        <v>55</v>
      </c>
      <c r="AN7" s="149"/>
      <c r="AO7" s="214" t="s">
        <v>121</v>
      </c>
      <c r="AP7" s="214"/>
      <c r="AQ7" s="194" t="s">
        <v>114</v>
      </c>
      <c r="AR7" s="195"/>
      <c r="AS7" s="195"/>
      <c r="AT7" s="195"/>
      <c r="AU7" s="195"/>
      <c r="AV7" s="196"/>
      <c r="AW7" s="148" t="s">
        <v>68</v>
      </c>
      <c r="AX7" s="180"/>
      <c r="AY7" s="180"/>
      <c r="AZ7" s="180"/>
      <c r="BA7" s="180"/>
      <c r="BB7" s="149"/>
      <c r="BC7" s="167" t="s">
        <v>122</v>
      </c>
      <c r="BD7" s="168"/>
      <c r="BE7" s="167" t="s">
        <v>123</v>
      </c>
      <c r="BF7" s="168"/>
      <c r="BG7" s="155"/>
      <c r="BH7" s="155"/>
      <c r="BI7" s="155"/>
      <c r="BJ7" s="155"/>
      <c r="BK7" s="155"/>
      <c r="BL7" s="155"/>
      <c r="BM7" s="155"/>
      <c r="BN7" s="155"/>
      <c r="BO7" s="197" t="s">
        <v>130</v>
      </c>
      <c r="BP7" s="198"/>
    </row>
    <row r="8" spans="1:73" s="46" customFormat="1" ht="102" customHeight="1">
      <c r="A8" s="173"/>
      <c r="B8" s="166"/>
      <c r="C8" s="152" t="s">
        <v>63</v>
      </c>
      <c r="D8" s="152"/>
      <c r="E8" s="161" t="s">
        <v>61</v>
      </c>
      <c r="F8" s="161"/>
      <c r="G8" s="154" t="s">
        <v>62</v>
      </c>
      <c r="H8" s="154"/>
      <c r="I8" s="166" t="s">
        <v>124</v>
      </c>
      <c r="J8" s="166"/>
      <c r="K8" s="166" t="s">
        <v>125</v>
      </c>
      <c r="L8" s="166"/>
      <c r="M8" s="186"/>
      <c r="N8" s="187"/>
      <c r="O8" s="148" t="s">
        <v>50</v>
      </c>
      <c r="P8" s="149"/>
      <c r="Q8" s="150" t="s">
        <v>115</v>
      </c>
      <c r="R8" s="151"/>
      <c r="S8" s="148" t="s">
        <v>51</v>
      </c>
      <c r="T8" s="149"/>
      <c r="U8" s="148" t="s">
        <v>52</v>
      </c>
      <c r="V8" s="149"/>
      <c r="W8" s="148" t="s">
        <v>53</v>
      </c>
      <c r="X8" s="149"/>
      <c r="Y8" s="188" t="s">
        <v>54</v>
      </c>
      <c r="Z8" s="189"/>
      <c r="AA8" s="148" t="s">
        <v>126</v>
      </c>
      <c r="AB8" s="149"/>
      <c r="AC8" s="148" t="s">
        <v>127</v>
      </c>
      <c r="AD8" s="149"/>
      <c r="AE8" s="192"/>
      <c r="AF8" s="193"/>
      <c r="AG8" s="192"/>
      <c r="AH8" s="193"/>
      <c r="AI8" s="150" t="s">
        <v>128</v>
      </c>
      <c r="AJ8" s="151"/>
      <c r="AK8" s="166"/>
      <c r="AL8" s="166"/>
      <c r="AM8" s="150" t="s">
        <v>116</v>
      </c>
      <c r="AN8" s="151"/>
      <c r="AO8" s="214"/>
      <c r="AP8" s="214"/>
      <c r="AQ8" s="152" t="s">
        <v>63</v>
      </c>
      <c r="AR8" s="152"/>
      <c r="AS8" s="152" t="s">
        <v>61</v>
      </c>
      <c r="AT8" s="152"/>
      <c r="AU8" s="152" t="s">
        <v>62</v>
      </c>
      <c r="AV8" s="152"/>
      <c r="AW8" s="152" t="s">
        <v>71</v>
      </c>
      <c r="AX8" s="152"/>
      <c r="AY8" s="210" t="s">
        <v>72</v>
      </c>
      <c r="AZ8" s="211"/>
      <c r="BA8" s="212" t="s">
        <v>73</v>
      </c>
      <c r="BB8" s="213"/>
      <c r="BC8" s="169"/>
      <c r="BD8" s="170"/>
      <c r="BE8" s="169"/>
      <c r="BF8" s="170"/>
      <c r="BG8" s="155"/>
      <c r="BH8" s="155"/>
      <c r="BI8" s="155"/>
      <c r="BJ8" s="155"/>
      <c r="BK8" s="155" t="s">
        <v>129</v>
      </c>
      <c r="BL8" s="155"/>
      <c r="BM8" s="155" t="s">
        <v>70</v>
      </c>
      <c r="BN8" s="155"/>
      <c r="BO8" s="199"/>
      <c r="BP8" s="200"/>
    </row>
    <row r="9" spans="1:73" s="46" customFormat="1" ht="30" customHeight="1">
      <c r="A9" s="173"/>
      <c r="B9" s="166"/>
      <c r="C9" s="47" t="s">
        <v>59</v>
      </c>
      <c r="D9" s="35" t="s">
        <v>60</v>
      </c>
      <c r="E9" s="47" t="s">
        <v>59</v>
      </c>
      <c r="F9" s="35" t="s">
        <v>60</v>
      </c>
      <c r="G9" s="47" t="s">
        <v>59</v>
      </c>
      <c r="H9" s="35" t="s">
        <v>60</v>
      </c>
      <c r="I9" s="47" t="s">
        <v>59</v>
      </c>
      <c r="J9" s="35" t="s">
        <v>60</v>
      </c>
      <c r="K9" s="47" t="s">
        <v>59</v>
      </c>
      <c r="L9" s="35" t="s">
        <v>60</v>
      </c>
      <c r="M9" s="47" t="s">
        <v>59</v>
      </c>
      <c r="N9" s="35" t="s">
        <v>60</v>
      </c>
      <c r="O9" s="47" t="s">
        <v>59</v>
      </c>
      <c r="P9" s="35" t="s">
        <v>60</v>
      </c>
      <c r="Q9" s="47" t="s">
        <v>59</v>
      </c>
      <c r="R9" s="35" t="s">
        <v>60</v>
      </c>
      <c r="S9" s="47" t="s">
        <v>59</v>
      </c>
      <c r="T9" s="35" t="s">
        <v>60</v>
      </c>
      <c r="U9" s="47" t="s">
        <v>59</v>
      </c>
      <c r="V9" s="35" t="s">
        <v>60</v>
      </c>
      <c r="W9" s="47" t="s">
        <v>59</v>
      </c>
      <c r="X9" s="35" t="s">
        <v>60</v>
      </c>
      <c r="Y9" s="47" t="s">
        <v>59</v>
      </c>
      <c r="Z9" s="35" t="s">
        <v>60</v>
      </c>
      <c r="AA9" s="47" t="s">
        <v>59</v>
      </c>
      <c r="AB9" s="35" t="s">
        <v>60</v>
      </c>
      <c r="AC9" s="47" t="s">
        <v>59</v>
      </c>
      <c r="AD9" s="35" t="s">
        <v>60</v>
      </c>
      <c r="AE9" s="47" t="s">
        <v>59</v>
      </c>
      <c r="AF9" s="35" t="s">
        <v>60</v>
      </c>
      <c r="AG9" s="47" t="s">
        <v>59</v>
      </c>
      <c r="AH9" s="35" t="s">
        <v>60</v>
      </c>
      <c r="AI9" s="47" t="s">
        <v>59</v>
      </c>
      <c r="AJ9" s="35" t="s">
        <v>60</v>
      </c>
      <c r="AK9" s="47" t="s">
        <v>59</v>
      </c>
      <c r="AL9" s="35" t="s">
        <v>60</v>
      </c>
      <c r="AM9" s="47" t="s">
        <v>59</v>
      </c>
      <c r="AN9" s="35" t="s">
        <v>60</v>
      </c>
      <c r="AO9" s="47" t="s">
        <v>59</v>
      </c>
      <c r="AP9" s="35" t="s">
        <v>60</v>
      </c>
      <c r="AQ9" s="47" t="s">
        <v>59</v>
      </c>
      <c r="AR9" s="35" t="s">
        <v>60</v>
      </c>
      <c r="AS9" s="47" t="s">
        <v>59</v>
      </c>
      <c r="AT9" s="35" t="s">
        <v>60</v>
      </c>
      <c r="AU9" s="47" t="s">
        <v>59</v>
      </c>
      <c r="AV9" s="35" t="s">
        <v>60</v>
      </c>
      <c r="AW9" s="47" t="s">
        <v>59</v>
      </c>
      <c r="AX9" s="35" t="s">
        <v>60</v>
      </c>
      <c r="AY9" s="47" t="s">
        <v>59</v>
      </c>
      <c r="AZ9" s="35" t="s">
        <v>60</v>
      </c>
      <c r="BA9" s="47" t="s">
        <v>59</v>
      </c>
      <c r="BB9" s="35" t="s">
        <v>60</v>
      </c>
      <c r="BC9" s="47" t="s">
        <v>59</v>
      </c>
      <c r="BD9" s="35" t="s">
        <v>60</v>
      </c>
      <c r="BE9" s="47" t="s">
        <v>59</v>
      </c>
      <c r="BF9" s="35" t="s">
        <v>60</v>
      </c>
      <c r="BG9" s="47" t="s">
        <v>59</v>
      </c>
      <c r="BH9" s="35" t="s">
        <v>60</v>
      </c>
      <c r="BI9" s="47" t="s">
        <v>59</v>
      </c>
      <c r="BJ9" s="35" t="s">
        <v>60</v>
      </c>
      <c r="BK9" s="47" t="s">
        <v>59</v>
      </c>
      <c r="BL9" s="35" t="s">
        <v>60</v>
      </c>
      <c r="BM9" s="47" t="s">
        <v>59</v>
      </c>
      <c r="BN9" s="35" t="s">
        <v>60</v>
      </c>
      <c r="BO9" s="47" t="s">
        <v>59</v>
      </c>
      <c r="BP9" s="35" t="s">
        <v>60</v>
      </c>
    </row>
    <row r="10" spans="1:73" s="46" customFormat="1" ht="10.5" customHeight="1">
      <c r="A10" s="79" t="s">
        <v>94</v>
      </c>
      <c r="B10" s="79">
        <v>1</v>
      </c>
      <c r="C10" s="79">
        <v>2</v>
      </c>
      <c r="D10" s="79">
        <v>3</v>
      </c>
      <c r="E10" s="79">
        <v>4</v>
      </c>
      <c r="F10" s="79">
        <v>5</v>
      </c>
      <c r="G10" s="79">
        <v>6</v>
      </c>
      <c r="H10" s="79">
        <v>7</v>
      </c>
      <c r="I10" s="79">
        <v>8</v>
      </c>
      <c r="J10" s="79">
        <v>9</v>
      </c>
      <c r="K10" s="79">
        <v>10</v>
      </c>
      <c r="L10" s="79">
        <v>11</v>
      </c>
      <c r="M10" s="79">
        <v>12</v>
      </c>
      <c r="N10" s="79">
        <v>13</v>
      </c>
      <c r="O10" s="79">
        <v>14</v>
      </c>
      <c r="P10" s="79">
        <v>15</v>
      </c>
      <c r="Q10" s="79">
        <v>16</v>
      </c>
      <c r="R10" s="79">
        <v>17</v>
      </c>
      <c r="S10" s="79">
        <v>18</v>
      </c>
      <c r="T10" s="79">
        <v>19</v>
      </c>
      <c r="U10" s="79">
        <v>20</v>
      </c>
      <c r="V10" s="79">
        <v>21</v>
      </c>
      <c r="W10" s="79">
        <v>22</v>
      </c>
      <c r="X10" s="79">
        <v>23</v>
      </c>
      <c r="Y10" s="79">
        <v>24</v>
      </c>
      <c r="Z10" s="79">
        <v>25</v>
      </c>
      <c r="AA10" s="79">
        <v>26</v>
      </c>
      <c r="AB10" s="79">
        <v>27</v>
      </c>
      <c r="AC10" s="79">
        <v>28</v>
      </c>
      <c r="AD10" s="79">
        <v>29</v>
      </c>
      <c r="AE10" s="79">
        <v>30</v>
      </c>
      <c r="AF10" s="79">
        <v>31</v>
      </c>
      <c r="AG10" s="79">
        <v>32</v>
      </c>
      <c r="AH10" s="79">
        <v>33</v>
      </c>
      <c r="AI10" s="79">
        <v>34</v>
      </c>
      <c r="AJ10" s="79">
        <v>35</v>
      </c>
      <c r="AK10" s="79">
        <v>36</v>
      </c>
      <c r="AL10" s="79">
        <v>37</v>
      </c>
      <c r="AM10" s="79">
        <v>38</v>
      </c>
      <c r="AN10" s="79">
        <v>39</v>
      </c>
      <c r="AO10" s="79">
        <v>40</v>
      </c>
      <c r="AP10" s="79">
        <v>41</v>
      </c>
      <c r="AQ10" s="79">
        <v>42</v>
      </c>
      <c r="AR10" s="79">
        <v>43</v>
      </c>
      <c r="AS10" s="79">
        <v>44</v>
      </c>
      <c r="AT10" s="79">
        <v>45</v>
      </c>
      <c r="AU10" s="79">
        <v>46</v>
      </c>
      <c r="AV10" s="79">
        <v>47</v>
      </c>
      <c r="AW10" s="79">
        <v>48</v>
      </c>
      <c r="AX10" s="79">
        <v>49</v>
      </c>
      <c r="AY10" s="79">
        <v>50</v>
      </c>
      <c r="AZ10" s="79">
        <v>51</v>
      </c>
      <c r="BA10" s="79">
        <v>52</v>
      </c>
      <c r="BB10" s="79">
        <v>53</v>
      </c>
      <c r="BC10" s="79">
        <v>54</v>
      </c>
      <c r="BD10" s="79">
        <v>55</v>
      </c>
      <c r="BE10" s="79">
        <v>56</v>
      </c>
      <c r="BF10" s="79">
        <v>57</v>
      </c>
      <c r="BG10" s="79">
        <v>58</v>
      </c>
      <c r="BH10" s="79">
        <v>59</v>
      </c>
      <c r="BI10" s="79">
        <v>60</v>
      </c>
      <c r="BJ10" s="79">
        <v>61</v>
      </c>
      <c r="BK10" s="79">
        <v>62</v>
      </c>
      <c r="BL10" s="79">
        <v>63</v>
      </c>
      <c r="BM10" s="79">
        <v>64</v>
      </c>
      <c r="BN10" s="79">
        <v>65</v>
      </c>
      <c r="BO10" s="79">
        <v>66</v>
      </c>
      <c r="BP10" s="79">
        <v>67</v>
      </c>
    </row>
    <row r="11" spans="1:73" s="44" customFormat="1" ht="18" customHeight="1">
      <c r="A11" s="68">
        <v>1</v>
      </c>
      <c r="B11" s="71" t="s">
        <v>98</v>
      </c>
      <c r="C11" s="72">
        <f>E11+G11-BA11</f>
        <v>6169637.4579999996</v>
      </c>
      <c r="D11" s="72">
        <f>F11+H11-BB11</f>
        <v>3305568.2762999996</v>
      </c>
      <c r="E11" s="72">
        <f>I11+K11+M11+AE11+AG11+AK11+AO11+AS11</f>
        <v>3547808.358</v>
      </c>
      <c r="F11" s="72">
        <f>J11+L11+N11+AF11+AH11+AL11+AP11+AT11</f>
        <v>2403186.4823999996</v>
      </c>
      <c r="G11" s="72">
        <f>AY11+BC11+BE11+BG11+BI11+BK11+BM11+AU11+BO11</f>
        <v>2621829.0999999996</v>
      </c>
      <c r="H11" s="72">
        <f>AZ11+BD11+BF11+BH11+BJ11+BL11+BN11+AV11+BP11</f>
        <v>902381.79390000005</v>
      </c>
      <c r="I11" s="50">
        <v>464027</v>
      </c>
      <c r="J11" s="50">
        <v>314563.61099999998</v>
      </c>
      <c r="K11" s="50">
        <v>0</v>
      </c>
      <c r="L11" s="50">
        <v>0</v>
      </c>
      <c r="M11" s="50">
        <v>961891.95799999998</v>
      </c>
      <c r="N11" s="50">
        <v>540465.86840000004</v>
      </c>
      <c r="O11" s="50">
        <v>146459.845</v>
      </c>
      <c r="P11" s="50">
        <v>94373.879499999995</v>
      </c>
      <c r="Q11" s="50">
        <v>363553.353</v>
      </c>
      <c r="R11" s="50">
        <v>226755.92569999999</v>
      </c>
      <c r="S11" s="50">
        <v>13888</v>
      </c>
      <c r="T11" s="50">
        <v>6835.5969999999998</v>
      </c>
      <c r="U11" s="50">
        <v>19890</v>
      </c>
      <c r="V11" s="50">
        <v>12563.066000000001</v>
      </c>
      <c r="W11" s="50">
        <v>190630.1</v>
      </c>
      <c r="X11" s="50">
        <v>67984.751000000004</v>
      </c>
      <c r="Y11" s="50">
        <v>163121.1</v>
      </c>
      <c r="Z11" s="50">
        <v>57591.999000000003</v>
      </c>
      <c r="AA11" s="50">
        <v>158907.9</v>
      </c>
      <c r="AB11" s="50">
        <v>91787.014599999995</v>
      </c>
      <c r="AC11" s="50">
        <v>55074.76</v>
      </c>
      <c r="AD11" s="50">
        <v>34911.731599999999</v>
      </c>
      <c r="AE11" s="50">
        <v>0</v>
      </c>
      <c r="AF11" s="50">
        <v>0</v>
      </c>
      <c r="AG11" s="50">
        <v>1926891</v>
      </c>
      <c r="AH11" s="50">
        <v>1418595.03</v>
      </c>
      <c r="AI11" s="50">
        <v>1926891</v>
      </c>
      <c r="AJ11" s="50">
        <v>1418595.03</v>
      </c>
      <c r="AK11" s="50">
        <v>105883</v>
      </c>
      <c r="AL11" s="50">
        <v>68065.62</v>
      </c>
      <c r="AM11" s="50">
        <v>71883</v>
      </c>
      <c r="AN11" s="50">
        <v>49865.62</v>
      </c>
      <c r="AO11" s="50">
        <v>52688.9</v>
      </c>
      <c r="AP11" s="50">
        <v>32650.799999999999</v>
      </c>
      <c r="AQ11" s="50">
        <v>36426.5</v>
      </c>
      <c r="AR11" s="50">
        <v>28845.553</v>
      </c>
      <c r="AS11" s="50">
        <v>36426.5</v>
      </c>
      <c r="AT11" s="50">
        <v>28845.553</v>
      </c>
      <c r="AU11" s="50">
        <v>0</v>
      </c>
      <c r="AV11" s="50">
        <v>0</v>
      </c>
      <c r="AW11" s="50">
        <v>0</v>
      </c>
      <c r="AX11" s="50"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3289093.4</v>
      </c>
      <c r="BD11" s="50">
        <v>816307.54989999998</v>
      </c>
      <c r="BE11" s="50">
        <v>315548</v>
      </c>
      <c r="BF11" s="50">
        <v>136768.834</v>
      </c>
      <c r="BG11" s="50">
        <v>0</v>
      </c>
      <c r="BH11" s="50">
        <v>0</v>
      </c>
      <c r="BI11" s="50">
        <v>-56497</v>
      </c>
      <c r="BJ11" s="50">
        <v>-13041.52</v>
      </c>
      <c r="BK11" s="50">
        <v>-926315.3</v>
      </c>
      <c r="BL11" s="50">
        <v>-37653.07</v>
      </c>
      <c r="BM11" s="50">
        <v>0</v>
      </c>
      <c r="BN11" s="50">
        <v>0</v>
      </c>
      <c r="BO11" s="50">
        <v>0</v>
      </c>
      <c r="BP11" s="50">
        <v>0</v>
      </c>
      <c r="BT11" s="88"/>
      <c r="BU11" s="88"/>
    </row>
    <row r="12" spans="1:73" s="44" customFormat="1" ht="18" customHeight="1">
      <c r="A12" s="68">
        <v>2</v>
      </c>
      <c r="B12" s="71" t="s">
        <v>99</v>
      </c>
      <c r="C12" s="72">
        <f t="shared" ref="C12:C21" si="0">E12+G12-BA12</f>
        <v>85214.431199999992</v>
      </c>
      <c r="D12" s="72">
        <f t="shared" ref="D12:D21" si="1">F12+H12-BB12</f>
        <v>62586.7304</v>
      </c>
      <c r="E12" s="72">
        <f t="shared" ref="E12:E21" si="2">I12+K12+M12+AE12+AG12+AK12+AO12+AS12</f>
        <v>46469.8</v>
      </c>
      <c r="F12" s="72">
        <f t="shared" ref="F12:F21" si="3">J12+L12+N12+AF12+AH12+AL12+AP12+AT12</f>
        <v>28481.8904</v>
      </c>
      <c r="G12" s="72">
        <f t="shared" ref="G12:G21" si="4">AY12+BC12+BE12+BG12+BI12+BK12+BM12+AU12+BO12</f>
        <v>38744.631199999996</v>
      </c>
      <c r="H12" s="72">
        <f t="shared" ref="H12:H21" si="5">AZ12+BD12+BF12+BH12+BJ12+BL12+BN12+AV12+BP12</f>
        <v>34104.839999999997</v>
      </c>
      <c r="I12" s="50">
        <v>24468</v>
      </c>
      <c r="J12" s="50">
        <v>16474.438999999998</v>
      </c>
      <c r="K12" s="50">
        <v>0</v>
      </c>
      <c r="L12" s="50">
        <v>0</v>
      </c>
      <c r="M12" s="50">
        <v>10853</v>
      </c>
      <c r="N12" s="50">
        <v>5197.0074000000004</v>
      </c>
      <c r="O12" s="50">
        <v>2160</v>
      </c>
      <c r="P12" s="50">
        <v>976.80560000000003</v>
      </c>
      <c r="Q12" s="50">
        <v>990</v>
      </c>
      <c r="R12" s="50">
        <v>480</v>
      </c>
      <c r="S12" s="50">
        <v>141</v>
      </c>
      <c r="T12" s="50">
        <v>92</v>
      </c>
      <c r="U12" s="50">
        <v>139</v>
      </c>
      <c r="V12" s="50">
        <v>75.8</v>
      </c>
      <c r="W12" s="50">
        <v>2775</v>
      </c>
      <c r="X12" s="50">
        <v>1029.69</v>
      </c>
      <c r="Y12" s="50">
        <v>2150</v>
      </c>
      <c r="Z12" s="50">
        <v>699.25</v>
      </c>
      <c r="AA12" s="50">
        <v>50</v>
      </c>
      <c r="AB12" s="50">
        <v>21</v>
      </c>
      <c r="AC12" s="50">
        <v>3475</v>
      </c>
      <c r="AD12" s="50">
        <v>2028.3828000000001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9460</v>
      </c>
      <c r="AL12" s="50">
        <v>6620.4440000000004</v>
      </c>
      <c r="AM12" s="50">
        <v>9460</v>
      </c>
      <c r="AN12" s="50">
        <v>6620.4440000000004</v>
      </c>
      <c r="AO12" s="50">
        <v>710</v>
      </c>
      <c r="AP12" s="50">
        <v>110</v>
      </c>
      <c r="AQ12" s="50">
        <v>978.8</v>
      </c>
      <c r="AR12" s="50">
        <v>80</v>
      </c>
      <c r="AS12" s="50">
        <v>978.8</v>
      </c>
      <c r="AT12" s="50">
        <v>80</v>
      </c>
      <c r="AU12" s="50">
        <v>0</v>
      </c>
      <c r="AV12" s="50">
        <v>0</v>
      </c>
      <c r="AW12" s="50">
        <v>658.8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v>39797.9</v>
      </c>
      <c r="BD12" s="50">
        <v>35717.811999999998</v>
      </c>
      <c r="BE12" s="50">
        <v>1650.0311999999999</v>
      </c>
      <c r="BF12" s="50">
        <v>1090.4000000000001</v>
      </c>
      <c r="BG12" s="50">
        <v>0</v>
      </c>
      <c r="BH12" s="50">
        <v>0</v>
      </c>
      <c r="BI12" s="50">
        <v>0</v>
      </c>
      <c r="BJ12" s="50">
        <v>0</v>
      </c>
      <c r="BK12" s="50">
        <v>-2703.3</v>
      </c>
      <c r="BL12" s="50">
        <v>-2703.3719999999998</v>
      </c>
      <c r="BM12" s="50">
        <v>0</v>
      </c>
      <c r="BN12" s="50">
        <v>0</v>
      </c>
      <c r="BO12" s="50">
        <v>0</v>
      </c>
      <c r="BP12" s="50">
        <v>0</v>
      </c>
      <c r="BT12" s="88"/>
      <c r="BU12" s="88"/>
    </row>
    <row r="13" spans="1:73" s="44" customFormat="1" ht="18" customHeight="1">
      <c r="A13" s="68">
        <v>3</v>
      </c>
      <c r="B13" s="71" t="s">
        <v>100</v>
      </c>
      <c r="C13" s="72">
        <f t="shared" si="0"/>
        <v>76767.014899999995</v>
      </c>
      <c r="D13" s="72">
        <f t="shared" si="1"/>
        <v>43518.837599999999</v>
      </c>
      <c r="E13" s="72">
        <f t="shared" si="2"/>
        <v>41964.600000000006</v>
      </c>
      <c r="F13" s="72">
        <f t="shared" si="3"/>
        <v>23153.067600000002</v>
      </c>
      <c r="G13" s="72">
        <f t="shared" si="4"/>
        <v>34802.414899999989</v>
      </c>
      <c r="H13" s="72">
        <f t="shared" si="5"/>
        <v>20365.77</v>
      </c>
      <c r="I13" s="50">
        <v>24400</v>
      </c>
      <c r="J13" s="50">
        <v>17510.359</v>
      </c>
      <c r="K13" s="50">
        <v>0</v>
      </c>
      <c r="L13" s="50">
        <v>0</v>
      </c>
      <c r="M13" s="50">
        <v>15024.3</v>
      </c>
      <c r="N13" s="50">
        <v>4942.7085999999999</v>
      </c>
      <c r="O13" s="50">
        <v>3760</v>
      </c>
      <c r="P13" s="50">
        <v>1083.2655999999999</v>
      </c>
      <c r="Q13" s="50">
        <v>1000</v>
      </c>
      <c r="R13" s="50">
        <v>664</v>
      </c>
      <c r="S13" s="50">
        <v>200</v>
      </c>
      <c r="T13" s="50">
        <v>102.5</v>
      </c>
      <c r="U13" s="50">
        <v>200</v>
      </c>
      <c r="V13" s="50">
        <v>92</v>
      </c>
      <c r="W13" s="50">
        <v>3620.3</v>
      </c>
      <c r="X13" s="50">
        <v>1071</v>
      </c>
      <c r="Y13" s="50">
        <v>2510</v>
      </c>
      <c r="Z13" s="50">
        <v>815</v>
      </c>
      <c r="AA13" s="50">
        <v>3300</v>
      </c>
      <c r="AB13" s="50">
        <v>677.45</v>
      </c>
      <c r="AC13" s="50">
        <v>1800</v>
      </c>
      <c r="AD13" s="50">
        <v>597.20000000000005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400</v>
      </c>
      <c r="AL13" s="50">
        <v>0</v>
      </c>
      <c r="AM13" s="50">
        <v>0</v>
      </c>
      <c r="AN13" s="50">
        <v>0</v>
      </c>
      <c r="AO13" s="50">
        <v>1200</v>
      </c>
      <c r="AP13" s="50">
        <v>700</v>
      </c>
      <c r="AQ13" s="50">
        <v>940.3</v>
      </c>
      <c r="AR13" s="50">
        <v>0</v>
      </c>
      <c r="AS13" s="50">
        <v>940.3</v>
      </c>
      <c r="AT13" s="50">
        <v>0</v>
      </c>
      <c r="AU13" s="50">
        <v>0</v>
      </c>
      <c r="AV13" s="50">
        <v>0</v>
      </c>
      <c r="AW13" s="50">
        <v>390.3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28402</v>
      </c>
      <c r="BD13" s="50">
        <v>20717.77</v>
      </c>
      <c r="BE13" s="50">
        <v>4600.4148999999998</v>
      </c>
      <c r="BF13" s="50">
        <v>200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-552</v>
      </c>
      <c r="BM13" s="50">
        <v>0</v>
      </c>
      <c r="BN13" s="50">
        <v>0</v>
      </c>
      <c r="BO13" s="50">
        <v>1799.9999999999854</v>
      </c>
      <c r="BP13" s="50">
        <v>0</v>
      </c>
      <c r="BT13" s="88"/>
      <c r="BU13" s="88"/>
    </row>
    <row r="14" spans="1:73" s="44" customFormat="1" ht="18" customHeight="1">
      <c r="A14" s="68">
        <v>4</v>
      </c>
      <c r="B14" s="71" t="s">
        <v>101</v>
      </c>
      <c r="C14" s="72">
        <f t="shared" si="0"/>
        <v>797245.58129999985</v>
      </c>
      <c r="D14" s="72">
        <f t="shared" si="1"/>
        <v>562726.62829999998</v>
      </c>
      <c r="E14" s="72">
        <f t="shared" si="2"/>
        <v>615108.93500000006</v>
      </c>
      <c r="F14" s="72">
        <f t="shared" si="3"/>
        <v>406570.65230000007</v>
      </c>
      <c r="G14" s="72">
        <f t="shared" si="4"/>
        <v>326307.36029999988</v>
      </c>
      <c r="H14" s="72">
        <f t="shared" si="5"/>
        <v>244076.88400000002</v>
      </c>
      <c r="I14" s="50">
        <v>167800</v>
      </c>
      <c r="J14" s="50">
        <v>116620.49800000001</v>
      </c>
      <c r="K14" s="50">
        <v>0</v>
      </c>
      <c r="L14" s="50">
        <v>0</v>
      </c>
      <c r="M14" s="50">
        <v>65292</v>
      </c>
      <c r="N14" s="50">
        <v>36926.327799999999</v>
      </c>
      <c r="O14" s="50">
        <v>16500</v>
      </c>
      <c r="P14" s="50">
        <v>13384.9301</v>
      </c>
      <c r="Q14" s="50">
        <v>300</v>
      </c>
      <c r="R14" s="50">
        <v>97.375500000000002</v>
      </c>
      <c r="S14" s="50">
        <v>2000</v>
      </c>
      <c r="T14" s="50">
        <v>1197.9212</v>
      </c>
      <c r="U14" s="50">
        <v>500</v>
      </c>
      <c r="V14" s="50">
        <v>383.1</v>
      </c>
      <c r="W14" s="50">
        <v>14802</v>
      </c>
      <c r="X14" s="50">
        <v>7484.9</v>
      </c>
      <c r="Y14" s="50">
        <v>9690</v>
      </c>
      <c r="Z14" s="50">
        <v>5964</v>
      </c>
      <c r="AA14" s="50">
        <v>5740</v>
      </c>
      <c r="AB14" s="50">
        <v>3376.3</v>
      </c>
      <c r="AC14" s="50">
        <v>21750</v>
      </c>
      <c r="AD14" s="50">
        <v>9124.3760000000002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206603.8</v>
      </c>
      <c r="AL14" s="50">
        <v>139998.1685</v>
      </c>
      <c r="AM14" s="50">
        <v>206353.8</v>
      </c>
      <c r="AN14" s="50">
        <v>139748.1685</v>
      </c>
      <c r="AO14" s="50">
        <v>24155.834999999999</v>
      </c>
      <c r="AP14" s="50">
        <v>22225.834999999999</v>
      </c>
      <c r="AQ14" s="50">
        <v>7086.5860000000002</v>
      </c>
      <c r="AR14" s="50">
        <v>2878.915</v>
      </c>
      <c r="AS14" s="50">
        <v>151257.29999999999</v>
      </c>
      <c r="AT14" s="50">
        <v>90799.823000000004</v>
      </c>
      <c r="AU14" s="50">
        <v>0</v>
      </c>
      <c r="AV14" s="50">
        <v>0</v>
      </c>
      <c r="AW14" s="50">
        <v>147084.29999999999</v>
      </c>
      <c r="AX14" s="50">
        <v>87920.907999999996</v>
      </c>
      <c r="AY14" s="50">
        <v>0</v>
      </c>
      <c r="AZ14" s="50">
        <v>0</v>
      </c>
      <c r="BA14" s="50">
        <v>144170.71400000001</v>
      </c>
      <c r="BB14" s="50">
        <v>87920.907999999996</v>
      </c>
      <c r="BC14" s="50">
        <v>337089.3603</v>
      </c>
      <c r="BD14" s="50">
        <v>253686.065</v>
      </c>
      <c r="BE14" s="50">
        <v>6292</v>
      </c>
      <c r="BF14" s="50">
        <v>3768.2</v>
      </c>
      <c r="BG14" s="50">
        <v>0</v>
      </c>
      <c r="BH14" s="50">
        <v>0</v>
      </c>
      <c r="BI14" s="50">
        <v>0</v>
      </c>
      <c r="BJ14" s="50">
        <v>-47.811</v>
      </c>
      <c r="BK14" s="50">
        <v>-20000</v>
      </c>
      <c r="BL14" s="50">
        <v>-13329.57</v>
      </c>
      <c r="BM14" s="50">
        <v>0</v>
      </c>
      <c r="BN14" s="50">
        <v>0</v>
      </c>
      <c r="BO14" s="50">
        <v>2925.9999999998836</v>
      </c>
      <c r="BP14" s="50">
        <v>0</v>
      </c>
      <c r="BT14" s="88"/>
      <c r="BU14" s="88"/>
    </row>
    <row r="15" spans="1:73" s="44" customFormat="1" ht="18" customHeight="1">
      <c r="A15" s="68">
        <v>5</v>
      </c>
      <c r="B15" s="71" t="s">
        <v>102</v>
      </c>
      <c r="C15" s="72">
        <f t="shared" si="0"/>
        <v>2643353.5906000002</v>
      </c>
      <c r="D15" s="72">
        <f t="shared" si="1"/>
        <v>1338436.6322000001</v>
      </c>
      <c r="E15" s="72">
        <f t="shared" si="2"/>
        <v>1816331.0719999997</v>
      </c>
      <c r="F15" s="72">
        <f t="shared" si="3"/>
        <v>1112534.966</v>
      </c>
      <c r="G15" s="72">
        <f t="shared" si="4"/>
        <v>1145022.5186000005</v>
      </c>
      <c r="H15" s="72">
        <f t="shared" si="5"/>
        <v>515901.66620000004</v>
      </c>
      <c r="I15" s="50">
        <v>401319.46399999998</v>
      </c>
      <c r="J15" s="50">
        <v>214433.39499999999</v>
      </c>
      <c r="K15" s="50">
        <v>0</v>
      </c>
      <c r="L15" s="50">
        <v>0</v>
      </c>
      <c r="M15" s="50">
        <v>456665.5</v>
      </c>
      <c r="N15" s="50">
        <v>188106.87700000001</v>
      </c>
      <c r="O15" s="50">
        <v>75175.3</v>
      </c>
      <c r="P15" s="50">
        <v>46715.747100000001</v>
      </c>
      <c r="Q15" s="50">
        <v>70953.5</v>
      </c>
      <c r="R15" s="50">
        <v>41489.242899999997</v>
      </c>
      <c r="S15" s="50">
        <v>6712.3</v>
      </c>
      <c r="T15" s="50">
        <v>4007.8708999999999</v>
      </c>
      <c r="U15" s="50">
        <v>4824</v>
      </c>
      <c r="V15" s="50">
        <v>1617.8910000000001</v>
      </c>
      <c r="W15" s="50">
        <v>77564.800000000003</v>
      </c>
      <c r="X15" s="50">
        <v>21108.272300000001</v>
      </c>
      <c r="Y15" s="50">
        <v>54583</v>
      </c>
      <c r="Z15" s="50">
        <v>16660.5792</v>
      </c>
      <c r="AA15" s="50">
        <v>118306</v>
      </c>
      <c r="AB15" s="50">
        <v>39197.356699999997</v>
      </c>
      <c r="AC15" s="50">
        <v>67499.399999999994</v>
      </c>
      <c r="AD15" s="50">
        <v>21677.999100000001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448488.65700000001</v>
      </c>
      <c r="AL15" s="50">
        <v>263883.897</v>
      </c>
      <c r="AM15" s="50">
        <v>445688.65700000001</v>
      </c>
      <c r="AN15" s="50">
        <v>263050.56400000001</v>
      </c>
      <c r="AO15" s="50">
        <v>172657.451</v>
      </c>
      <c r="AP15" s="50">
        <v>148290.451</v>
      </c>
      <c r="AQ15" s="50">
        <v>19200</v>
      </c>
      <c r="AR15" s="50">
        <v>7820.3459999999995</v>
      </c>
      <c r="AS15" s="50">
        <v>337200</v>
      </c>
      <c r="AT15" s="50">
        <v>297820.34600000002</v>
      </c>
      <c r="AU15" s="50">
        <v>0</v>
      </c>
      <c r="AV15" s="50">
        <v>0</v>
      </c>
      <c r="AW15" s="50">
        <v>318000</v>
      </c>
      <c r="AX15" s="50">
        <v>290000</v>
      </c>
      <c r="AY15" s="50">
        <v>0</v>
      </c>
      <c r="AZ15" s="50">
        <v>0</v>
      </c>
      <c r="BA15" s="50">
        <v>318000</v>
      </c>
      <c r="BB15" s="50">
        <v>290000</v>
      </c>
      <c r="BC15" s="50">
        <v>1094018.5186000001</v>
      </c>
      <c r="BD15" s="50">
        <v>485704.04869999998</v>
      </c>
      <c r="BE15" s="50">
        <v>73304</v>
      </c>
      <c r="BF15" s="50">
        <v>35749.694000000003</v>
      </c>
      <c r="BG15" s="50">
        <v>0</v>
      </c>
      <c r="BH15" s="50">
        <v>0</v>
      </c>
      <c r="BI15" s="50">
        <v>-25500</v>
      </c>
      <c r="BJ15" s="50">
        <v>-989.55</v>
      </c>
      <c r="BK15" s="50">
        <v>0</v>
      </c>
      <c r="BL15" s="50">
        <v>-7762.5264999999999</v>
      </c>
      <c r="BM15" s="50">
        <v>0</v>
      </c>
      <c r="BN15" s="50">
        <v>0</v>
      </c>
      <c r="BO15" s="50">
        <v>3200.0000000004657</v>
      </c>
      <c r="BP15" s="50">
        <v>3200</v>
      </c>
      <c r="BT15" s="88"/>
      <c r="BU15" s="88"/>
    </row>
    <row r="16" spans="1:73" s="44" customFormat="1" ht="18" customHeight="1">
      <c r="A16" s="68">
        <v>6</v>
      </c>
      <c r="B16" s="71" t="s">
        <v>103</v>
      </c>
      <c r="C16" s="72">
        <f t="shared" si="0"/>
        <v>2593457.9978</v>
      </c>
      <c r="D16" s="72">
        <f t="shared" si="1"/>
        <v>1208433.4103000001</v>
      </c>
      <c r="E16" s="72">
        <f t="shared" si="2"/>
        <v>1258725.2549999999</v>
      </c>
      <c r="F16" s="72">
        <f t="shared" si="3"/>
        <v>676341.10050000006</v>
      </c>
      <c r="G16" s="72">
        <f t="shared" si="4"/>
        <v>1334732.7427999999</v>
      </c>
      <c r="H16" s="72">
        <f t="shared" si="5"/>
        <v>532092.30979999993</v>
      </c>
      <c r="I16" s="50">
        <v>311592.65000000002</v>
      </c>
      <c r="J16" s="50">
        <v>175880.78200000001</v>
      </c>
      <c r="K16" s="50">
        <v>0</v>
      </c>
      <c r="L16" s="50">
        <v>0</v>
      </c>
      <c r="M16" s="50">
        <v>389936</v>
      </c>
      <c r="N16" s="50">
        <v>192905.42619999999</v>
      </c>
      <c r="O16" s="50">
        <v>58105</v>
      </c>
      <c r="P16" s="50">
        <v>34355.798999999999</v>
      </c>
      <c r="Q16" s="50">
        <v>131080</v>
      </c>
      <c r="R16" s="50">
        <v>86564.164199999999</v>
      </c>
      <c r="S16" s="50">
        <v>4120</v>
      </c>
      <c r="T16" s="50">
        <v>2863.0801999999999</v>
      </c>
      <c r="U16" s="50">
        <v>5000</v>
      </c>
      <c r="V16" s="50">
        <v>2758.6</v>
      </c>
      <c r="W16" s="50">
        <v>45750</v>
      </c>
      <c r="X16" s="50">
        <v>21986.912199999999</v>
      </c>
      <c r="Y16" s="50">
        <v>40550</v>
      </c>
      <c r="Z16" s="50">
        <v>19448.864000000001</v>
      </c>
      <c r="AA16" s="50">
        <v>34000</v>
      </c>
      <c r="AB16" s="50">
        <v>6398.2</v>
      </c>
      <c r="AC16" s="50">
        <v>60657</v>
      </c>
      <c r="AD16" s="50">
        <v>24451.142599999999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366096.35</v>
      </c>
      <c r="AL16" s="50">
        <v>199235.67800000001</v>
      </c>
      <c r="AM16" s="50">
        <v>365596.35</v>
      </c>
      <c r="AN16" s="50">
        <v>199145.67800000001</v>
      </c>
      <c r="AO16" s="50">
        <v>106859.255</v>
      </c>
      <c r="AP16" s="50">
        <v>105159.2543</v>
      </c>
      <c r="AQ16" s="50">
        <v>84241</v>
      </c>
      <c r="AR16" s="50">
        <v>3159.96</v>
      </c>
      <c r="AS16" s="50">
        <v>84241</v>
      </c>
      <c r="AT16" s="50">
        <v>3159.96</v>
      </c>
      <c r="AU16" s="50">
        <v>0</v>
      </c>
      <c r="AV16" s="50">
        <v>0</v>
      </c>
      <c r="AW16" s="50">
        <v>75441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1285581.7427999999</v>
      </c>
      <c r="BD16" s="50">
        <v>510130.15279999998</v>
      </c>
      <c r="BE16" s="50">
        <v>69151</v>
      </c>
      <c r="BF16" s="50">
        <v>43959.86</v>
      </c>
      <c r="BG16" s="50">
        <v>0</v>
      </c>
      <c r="BH16" s="50">
        <v>0</v>
      </c>
      <c r="BI16" s="50">
        <v>-5000</v>
      </c>
      <c r="BJ16" s="50">
        <v>-9294.3709999999992</v>
      </c>
      <c r="BK16" s="50">
        <v>-15000</v>
      </c>
      <c r="BL16" s="50">
        <v>-12703.332</v>
      </c>
      <c r="BM16" s="50">
        <v>0</v>
      </c>
      <c r="BN16" s="50">
        <v>0</v>
      </c>
      <c r="BO16" s="50">
        <v>0</v>
      </c>
      <c r="BP16" s="50">
        <v>0</v>
      </c>
      <c r="BT16" s="88"/>
      <c r="BU16" s="88"/>
    </row>
    <row r="17" spans="1:73" s="44" customFormat="1" ht="18" customHeight="1">
      <c r="A17" s="68">
        <v>7</v>
      </c>
      <c r="B17" s="71" t="s">
        <v>104</v>
      </c>
      <c r="C17" s="72">
        <f t="shared" si="0"/>
        <v>3933477.4438000005</v>
      </c>
      <c r="D17" s="72">
        <f t="shared" si="1"/>
        <v>1902405.9060000004</v>
      </c>
      <c r="E17" s="72">
        <f t="shared" si="2"/>
        <v>2059144.8959999997</v>
      </c>
      <c r="F17" s="72">
        <f t="shared" si="3"/>
        <v>1346788.2040000001</v>
      </c>
      <c r="G17" s="72">
        <f t="shared" si="4"/>
        <v>2174629.5478000003</v>
      </c>
      <c r="H17" s="72">
        <f t="shared" si="5"/>
        <v>785914.70200000005</v>
      </c>
      <c r="I17" s="50">
        <v>342538.7</v>
      </c>
      <c r="J17" s="50">
        <v>216079.80100000001</v>
      </c>
      <c r="K17" s="50">
        <v>0</v>
      </c>
      <c r="L17" s="50">
        <v>0</v>
      </c>
      <c r="M17" s="50">
        <v>166141.5</v>
      </c>
      <c r="N17" s="50">
        <v>83995.6397</v>
      </c>
      <c r="O17" s="50">
        <v>32860</v>
      </c>
      <c r="P17" s="50">
        <v>25912.253000000001</v>
      </c>
      <c r="Q17" s="50">
        <v>21600</v>
      </c>
      <c r="R17" s="50">
        <v>15731.4354</v>
      </c>
      <c r="S17" s="50">
        <v>4793.6000000000004</v>
      </c>
      <c r="T17" s="50">
        <v>2308.7970999999998</v>
      </c>
      <c r="U17" s="50">
        <v>4000</v>
      </c>
      <c r="V17" s="50">
        <v>830.00599999999997</v>
      </c>
      <c r="W17" s="50">
        <v>25834.9</v>
      </c>
      <c r="X17" s="50">
        <v>11466.736000000001</v>
      </c>
      <c r="Y17" s="50">
        <v>17639.900000000001</v>
      </c>
      <c r="Z17" s="50">
        <v>8281.1859999999997</v>
      </c>
      <c r="AA17" s="50">
        <v>11900</v>
      </c>
      <c r="AB17" s="50">
        <v>1955.6669999999999</v>
      </c>
      <c r="AC17" s="50">
        <v>52600</v>
      </c>
      <c r="AD17" s="50">
        <v>20933.254199999999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1089774.8999999999</v>
      </c>
      <c r="AL17" s="50">
        <v>711730.71400000004</v>
      </c>
      <c r="AM17" s="50">
        <v>1089774.8999999999</v>
      </c>
      <c r="AN17" s="50">
        <v>711730.71400000004</v>
      </c>
      <c r="AO17" s="50">
        <v>107438.196</v>
      </c>
      <c r="AP17" s="50">
        <v>101123.19530000001</v>
      </c>
      <c r="AQ17" s="50">
        <v>52954.6</v>
      </c>
      <c r="AR17" s="50">
        <v>3561.8539999999998</v>
      </c>
      <c r="AS17" s="50">
        <v>353251.6</v>
      </c>
      <c r="AT17" s="50">
        <v>233858.85399999999</v>
      </c>
      <c r="AU17" s="50">
        <v>0</v>
      </c>
      <c r="AV17" s="50">
        <v>0</v>
      </c>
      <c r="AW17" s="50">
        <v>344351.6</v>
      </c>
      <c r="AX17" s="50">
        <v>230297</v>
      </c>
      <c r="AY17" s="50">
        <v>0</v>
      </c>
      <c r="AZ17" s="50">
        <v>0</v>
      </c>
      <c r="BA17" s="50">
        <v>300297</v>
      </c>
      <c r="BB17" s="50">
        <v>230297</v>
      </c>
      <c r="BC17" s="50">
        <v>2194768.9478000002</v>
      </c>
      <c r="BD17" s="50">
        <v>774729.46380000003</v>
      </c>
      <c r="BE17" s="50">
        <v>92460.6</v>
      </c>
      <c r="BF17" s="50">
        <v>29169.18</v>
      </c>
      <c r="BG17" s="50">
        <v>0</v>
      </c>
      <c r="BH17" s="50">
        <v>0</v>
      </c>
      <c r="BI17" s="50">
        <v>-28000</v>
      </c>
      <c r="BJ17" s="50">
        <v>-163.65</v>
      </c>
      <c r="BK17" s="50">
        <v>-84600</v>
      </c>
      <c r="BL17" s="50">
        <v>-17820.291799999999</v>
      </c>
      <c r="BM17" s="50">
        <v>0</v>
      </c>
      <c r="BN17" s="50">
        <v>0</v>
      </c>
      <c r="BO17" s="50">
        <v>0</v>
      </c>
      <c r="BP17" s="50">
        <v>0</v>
      </c>
      <c r="BT17" s="88"/>
      <c r="BU17" s="88"/>
    </row>
    <row r="18" spans="1:73" s="44" customFormat="1" ht="19.5" customHeight="1">
      <c r="A18" s="68">
        <v>8</v>
      </c>
      <c r="B18" s="71" t="s">
        <v>105</v>
      </c>
      <c r="C18" s="72">
        <f t="shared" si="0"/>
        <v>515768.196</v>
      </c>
      <c r="D18" s="72">
        <f t="shared" si="1"/>
        <v>269344.68070000003</v>
      </c>
      <c r="E18" s="72">
        <f t="shared" si="2"/>
        <v>290175.58</v>
      </c>
      <c r="F18" s="72">
        <f t="shared" si="3"/>
        <v>172961.92030000003</v>
      </c>
      <c r="G18" s="72">
        <f t="shared" si="4"/>
        <v>271693.516</v>
      </c>
      <c r="H18" s="72">
        <f t="shared" si="5"/>
        <v>115851.36039999999</v>
      </c>
      <c r="I18" s="50">
        <v>85500</v>
      </c>
      <c r="J18" s="50">
        <v>54876.565999999999</v>
      </c>
      <c r="K18" s="50">
        <v>0</v>
      </c>
      <c r="L18" s="50">
        <v>0</v>
      </c>
      <c r="M18" s="50">
        <v>58672</v>
      </c>
      <c r="N18" s="50">
        <v>28264.989300000001</v>
      </c>
      <c r="O18" s="50">
        <v>9300</v>
      </c>
      <c r="P18" s="50">
        <v>4282.8499000000002</v>
      </c>
      <c r="Q18" s="50">
        <v>0</v>
      </c>
      <c r="R18" s="50">
        <v>0</v>
      </c>
      <c r="S18" s="50">
        <v>1800</v>
      </c>
      <c r="T18" s="50">
        <v>1332.731</v>
      </c>
      <c r="U18" s="50">
        <v>2000</v>
      </c>
      <c r="V18" s="50">
        <v>610.79999999999995</v>
      </c>
      <c r="W18" s="50">
        <v>9072</v>
      </c>
      <c r="X18" s="50">
        <v>4275.6099999999997</v>
      </c>
      <c r="Y18" s="50">
        <v>5872</v>
      </c>
      <c r="Z18" s="50">
        <v>2638</v>
      </c>
      <c r="AA18" s="50">
        <v>13350</v>
      </c>
      <c r="AB18" s="50">
        <v>4779.1000000000004</v>
      </c>
      <c r="AC18" s="50">
        <v>15700</v>
      </c>
      <c r="AD18" s="50">
        <v>8889.1650000000009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90674</v>
      </c>
      <c r="AL18" s="50">
        <v>65142.63</v>
      </c>
      <c r="AM18" s="50">
        <v>90224</v>
      </c>
      <c r="AN18" s="50">
        <v>64722.63</v>
      </c>
      <c r="AO18" s="50">
        <v>7335.6</v>
      </c>
      <c r="AP18" s="50">
        <v>4695.6000000000004</v>
      </c>
      <c r="AQ18" s="50">
        <v>1893.08</v>
      </c>
      <c r="AR18" s="50">
        <v>513.53499999999997</v>
      </c>
      <c r="AS18" s="50">
        <v>47993.98</v>
      </c>
      <c r="AT18" s="50">
        <v>19982.134999999998</v>
      </c>
      <c r="AU18" s="50">
        <v>0</v>
      </c>
      <c r="AV18" s="50">
        <v>0</v>
      </c>
      <c r="AW18" s="50">
        <v>46793.98</v>
      </c>
      <c r="AX18" s="50">
        <v>19468.599999999999</v>
      </c>
      <c r="AY18" s="50">
        <v>0</v>
      </c>
      <c r="AZ18" s="50">
        <v>0</v>
      </c>
      <c r="BA18" s="50">
        <v>46100.9</v>
      </c>
      <c r="BB18" s="50">
        <v>19468.599999999999</v>
      </c>
      <c r="BC18" s="50">
        <v>264049.06599999999</v>
      </c>
      <c r="BD18" s="50">
        <v>113013.356</v>
      </c>
      <c r="BE18" s="50">
        <v>47644.45</v>
      </c>
      <c r="BF18" s="50">
        <v>17534.150000000001</v>
      </c>
      <c r="BG18" s="50">
        <v>0</v>
      </c>
      <c r="BH18" s="50">
        <v>0</v>
      </c>
      <c r="BI18" s="50">
        <v>-20000</v>
      </c>
      <c r="BJ18" s="50">
        <v>-555</v>
      </c>
      <c r="BK18" s="50">
        <v>-20000</v>
      </c>
      <c r="BL18" s="50">
        <v>-14141.1456</v>
      </c>
      <c r="BM18" s="50">
        <v>0</v>
      </c>
      <c r="BN18" s="50">
        <v>0</v>
      </c>
      <c r="BO18" s="50">
        <v>0</v>
      </c>
      <c r="BP18" s="50">
        <v>0</v>
      </c>
      <c r="BT18" s="88"/>
      <c r="BU18" s="88"/>
    </row>
    <row r="19" spans="1:73" s="44" customFormat="1" ht="19.5" customHeight="1">
      <c r="A19" s="68">
        <v>9</v>
      </c>
      <c r="B19" s="71" t="s">
        <v>106</v>
      </c>
      <c r="C19" s="72">
        <f t="shared" si="0"/>
        <v>2676982.2781999996</v>
      </c>
      <c r="D19" s="72">
        <f t="shared" si="1"/>
        <v>743114.18669999996</v>
      </c>
      <c r="E19" s="72">
        <f t="shared" si="2"/>
        <v>767937.77119999996</v>
      </c>
      <c r="F19" s="72">
        <f t="shared" si="3"/>
        <v>469204.32130000001</v>
      </c>
      <c r="G19" s="72">
        <f t="shared" si="4"/>
        <v>1977236.7349999999</v>
      </c>
      <c r="H19" s="72">
        <f t="shared" si="5"/>
        <v>301909.86540000001</v>
      </c>
      <c r="I19" s="50">
        <v>151892.29999999999</v>
      </c>
      <c r="J19" s="50">
        <v>104291.185</v>
      </c>
      <c r="K19" s="50">
        <v>0</v>
      </c>
      <c r="L19" s="50">
        <v>0</v>
      </c>
      <c r="M19" s="50">
        <v>64692.854200000002</v>
      </c>
      <c r="N19" s="50">
        <v>32292.030299999999</v>
      </c>
      <c r="O19" s="50">
        <v>17374.555199999999</v>
      </c>
      <c r="P19" s="50">
        <v>11905.2138</v>
      </c>
      <c r="Q19" s="50">
        <v>1707.34</v>
      </c>
      <c r="R19" s="50">
        <v>193.66030000000001</v>
      </c>
      <c r="S19" s="50">
        <v>2459.5929999999998</v>
      </c>
      <c r="T19" s="50">
        <v>1688.6624999999999</v>
      </c>
      <c r="U19" s="50">
        <v>3144</v>
      </c>
      <c r="V19" s="50">
        <v>492.6</v>
      </c>
      <c r="W19" s="50">
        <v>14359.9</v>
      </c>
      <c r="X19" s="50">
        <v>5988.22</v>
      </c>
      <c r="Y19" s="50">
        <v>3014</v>
      </c>
      <c r="Z19" s="50">
        <v>1258</v>
      </c>
      <c r="AA19" s="50">
        <v>1970</v>
      </c>
      <c r="AB19" s="50">
        <v>522</v>
      </c>
      <c r="AC19" s="50">
        <v>15619</v>
      </c>
      <c r="AD19" s="50">
        <v>8061.3896999999997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431657.6</v>
      </c>
      <c r="AL19" s="50">
        <v>291417.67700000003</v>
      </c>
      <c r="AM19" s="50">
        <v>431657.6</v>
      </c>
      <c r="AN19" s="50">
        <v>291417.67700000003</v>
      </c>
      <c r="AO19" s="50">
        <v>11925.189</v>
      </c>
      <c r="AP19" s="50">
        <v>11425.189</v>
      </c>
      <c r="AQ19" s="50">
        <v>39577.599999999999</v>
      </c>
      <c r="AR19" s="50">
        <v>1778.24</v>
      </c>
      <c r="AS19" s="50">
        <v>107769.82799999999</v>
      </c>
      <c r="AT19" s="50">
        <v>29778.240000000002</v>
      </c>
      <c r="AU19" s="50">
        <v>0</v>
      </c>
      <c r="AV19" s="50">
        <v>0</v>
      </c>
      <c r="AW19" s="50">
        <v>104645.82799999999</v>
      </c>
      <c r="AX19" s="50">
        <v>28000</v>
      </c>
      <c r="AY19" s="50">
        <v>0</v>
      </c>
      <c r="AZ19" s="50">
        <v>0</v>
      </c>
      <c r="BA19" s="50">
        <v>68192.228000000003</v>
      </c>
      <c r="BB19" s="50">
        <v>28000</v>
      </c>
      <c r="BC19" s="50">
        <v>2451236.1157999998</v>
      </c>
      <c r="BD19" s="50">
        <v>388862.97240000003</v>
      </c>
      <c r="BE19" s="50">
        <v>107992.21920000001</v>
      </c>
      <c r="BF19" s="50">
        <v>23592.851999999999</v>
      </c>
      <c r="BG19" s="50">
        <v>0</v>
      </c>
      <c r="BH19" s="50">
        <v>0</v>
      </c>
      <c r="BI19" s="50">
        <v>0</v>
      </c>
      <c r="BJ19" s="50">
        <v>-57.95</v>
      </c>
      <c r="BK19" s="50">
        <v>-581991.6</v>
      </c>
      <c r="BL19" s="50">
        <v>-110488.00900000001</v>
      </c>
      <c r="BM19" s="50">
        <v>0</v>
      </c>
      <c r="BN19" s="50">
        <v>0</v>
      </c>
      <c r="BO19" s="50">
        <v>0</v>
      </c>
      <c r="BP19" s="50">
        <v>0</v>
      </c>
      <c r="BT19" s="88"/>
      <c r="BU19" s="88"/>
    </row>
    <row r="20" spans="1:73" s="44" customFormat="1" ht="19.5" customHeight="1">
      <c r="A20" s="68">
        <v>10</v>
      </c>
      <c r="B20" s="71" t="s">
        <v>107</v>
      </c>
      <c r="C20" s="72">
        <f t="shared" si="0"/>
        <v>663771.5</v>
      </c>
      <c r="D20" s="72">
        <f t="shared" si="1"/>
        <v>420240.23389999999</v>
      </c>
      <c r="E20" s="72">
        <f t="shared" si="2"/>
        <v>489075.9</v>
      </c>
      <c r="F20" s="72">
        <f t="shared" si="3"/>
        <v>366420.06839999999</v>
      </c>
      <c r="G20" s="72">
        <f t="shared" si="4"/>
        <v>198695.59999999998</v>
      </c>
      <c r="H20" s="72">
        <f t="shared" si="5"/>
        <v>77820.165500000003</v>
      </c>
      <c r="I20" s="50">
        <v>81503.001000000004</v>
      </c>
      <c r="J20" s="50">
        <v>60148.338000000003</v>
      </c>
      <c r="K20" s="50">
        <v>0</v>
      </c>
      <c r="L20" s="50">
        <v>0</v>
      </c>
      <c r="M20" s="50">
        <v>58389.8</v>
      </c>
      <c r="N20" s="50">
        <v>36477.831400000003</v>
      </c>
      <c r="O20" s="50">
        <v>13676.7</v>
      </c>
      <c r="P20" s="50">
        <v>8342.6604000000007</v>
      </c>
      <c r="Q20" s="50">
        <v>176.3</v>
      </c>
      <c r="R20" s="50">
        <v>58.1614</v>
      </c>
      <c r="S20" s="50">
        <v>1834.2</v>
      </c>
      <c r="T20" s="50">
        <v>1240.3646000000001</v>
      </c>
      <c r="U20" s="50">
        <v>200</v>
      </c>
      <c r="V20" s="50">
        <v>43.6</v>
      </c>
      <c r="W20" s="50">
        <v>6089</v>
      </c>
      <c r="X20" s="50">
        <v>3614.47</v>
      </c>
      <c r="Y20" s="50">
        <v>2701</v>
      </c>
      <c r="Z20" s="50">
        <v>1538.72</v>
      </c>
      <c r="AA20" s="50">
        <v>4875.6000000000004</v>
      </c>
      <c r="AB20" s="50">
        <v>3382.7</v>
      </c>
      <c r="AC20" s="50">
        <v>15465</v>
      </c>
      <c r="AD20" s="50">
        <v>7265.875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159397.51500000001</v>
      </c>
      <c r="AL20" s="50">
        <v>90975.414999999994</v>
      </c>
      <c r="AM20" s="50">
        <v>159397.51500000001</v>
      </c>
      <c r="AN20" s="50">
        <v>90975.414999999994</v>
      </c>
      <c r="AO20" s="50">
        <v>153367.18400000001</v>
      </c>
      <c r="AP20" s="50">
        <v>151137.18400000001</v>
      </c>
      <c r="AQ20" s="50">
        <v>12418.4</v>
      </c>
      <c r="AR20" s="50">
        <v>3681.3</v>
      </c>
      <c r="AS20" s="50">
        <v>36418.400000000001</v>
      </c>
      <c r="AT20" s="50">
        <v>27681.3</v>
      </c>
      <c r="AU20" s="50">
        <v>0</v>
      </c>
      <c r="AV20" s="50">
        <v>0</v>
      </c>
      <c r="AW20" s="50">
        <v>31343.4</v>
      </c>
      <c r="AX20" s="50">
        <v>24000</v>
      </c>
      <c r="AY20" s="50">
        <v>0</v>
      </c>
      <c r="AZ20" s="50">
        <v>0</v>
      </c>
      <c r="BA20" s="50">
        <v>24000</v>
      </c>
      <c r="BB20" s="50">
        <v>24000</v>
      </c>
      <c r="BC20" s="50">
        <v>254825.60000000001</v>
      </c>
      <c r="BD20" s="50">
        <v>116882.209</v>
      </c>
      <c r="BE20" s="50">
        <v>13870</v>
      </c>
      <c r="BF20" s="50">
        <v>4295.2</v>
      </c>
      <c r="BG20" s="50">
        <v>0</v>
      </c>
      <c r="BH20" s="50">
        <v>0</v>
      </c>
      <c r="BI20" s="50">
        <v>0</v>
      </c>
      <c r="BJ20" s="50">
        <v>-147.114</v>
      </c>
      <c r="BK20" s="50">
        <v>-70000</v>
      </c>
      <c r="BL20" s="50">
        <v>-43210.129500000003</v>
      </c>
      <c r="BM20" s="50">
        <v>0</v>
      </c>
      <c r="BN20" s="50">
        <v>0</v>
      </c>
      <c r="BO20" s="50">
        <v>0</v>
      </c>
      <c r="BP20" s="50">
        <v>0</v>
      </c>
      <c r="BT20" s="88"/>
      <c r="BU20" s="88"/>
    </row>
    <row r="21" spans="1:73" s="44" customFormat="1" ht="19.5" customHeight="1">
      <c r="A21" s="68">
        <v>11</v>
      </c>
      <c r="B21" s="71" t="s">
        <v>108</v>
      </c>
      <c r="C21" s="72">
        <f t="shared" si="0"/>
        <v>635693.70030000003</v>
      </c>
      <c r="D21" s="72">
        <f t="shared" si="1"/>
        <v>366458.41489999997</v>
      </c>
      <c r="E21" s="72">
        <f t="shared" si="2"/>
        <v>396836.16</v>
      </c>
      <c r="F21" s="72">
        <f t="shared" si="3"/>
        <v>293124.4607</v>
      </c>
      <c r="G21" s="72">
        <f t="shared" si="4"/>
        <v>287341.90000000002</v>
      </c>
      <c r="H21" s="72">
        <f t="shared" si="5"/>
        <v>118333.95420000001</v>
      </c>
      <c r="I21" s="50">
        <v>84203</v>
      </c>
      <c r="J21" s="50">
        <v>54648.732000000004</v>
      </c>
      <c r="K21" s="50">
        <v>0</v>
      </c>
      <c r="L21" s="50">
        <v>0</v>
      </c>
      <c r="M21" s="50">
        <v>93450</v>
      </c>
      <c r="N21" s="50">
        <v>39464.544699999999</v>
      </c>
      <c r="O21" s="50">
        <v>8000</v>
      </c>
      <c r="P21" s="50">
        <v>4405.6678000000002</v>
      </c>
      <c r="Q21" s="50">
        <v>12000</v>
      </c>
      <c r="R21" s="50">
        <v>5117.6328999999996</v>
      </c>
      <c r="S21" s="50">
        <v>2000</v>
      </c>
      <c r="T21" s="50">
        <v>1201.42</v>
      </c>
      <c r="U21" s="50">
        <v>900</v>
      </c>
      <c r="V21" s="50">
        <v>328.31200000000001</v>
      </c>
      <c r="W21" s="50">
        <v>18000</v>
      </c>
      <c r="X21" s="50">
        <v>4021.2550000000001</v>
      </c>
      <c r="Y21" s="50">
        <v>14200</v>
      </c>
      <c r="Z21" s="50">
        <v>3157.0749999999998</v>
      </c>
      <c r="AA21" s="50">
        <v>1600</v>
      </c>
      <c r="AB21" s="50">
        <v>79</v>
      </c>
      <c r="AC21" s="50">
        <v>41580</v>
      </c>
      <c r="AD21" s="50">
        <v>20688.2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13398</v>
      </c>
      <c r="AL21" s="50">
        <v>5490.5780000000004</v>
      </c>
      <c r="AM21" s="50">
        <v>9398</v>
      </c>
      <c r="AN21" s="50">
        <v>5490.5780000000004</v>
      </c>
      <c r="AO21" s="50">
        <v>152640.79999999999</v>
      </c>
      <c r="AP21" s="50">
        <v>147970.796</v>
      </c>
      <c r="AQ21" s="50">
        <v>4660.0002999999997</v>
      </c>
      <c r="AR21" s="50">
        <v>549.80999999999995</v>
      </c>
      <c r="AS21" s="50">
        <v>53144.36</v>
      </c>
      <c r="AT21" s="50">
        <v>45549.81</v>
      </c>
      <c r="AU21" s="50">
        <v>0</v>
      </c>
      <c r="AV21" s="50">
        <v>0</v>
      </c>
      <c r="AW21" s="50">
        <v>50784.36</v>
      </c>
      <c r="AX21" s="50">
        <v>45000</v>
      </c>
      <c r="AY21" s="50">
        <v>0</v>
      </c>
      <c r="AZ21" s="50">
        <v>0</v>
      </c>
      <c r="BA21" s="50">
        <v>48484.359700000001</v>
      </c>
      <c r="BB21" s="50">
        <v>45000</v>
      </c>
      <c r="BC21" s="50">
        <v>295870</v>
      </c>
      <c r="BD21" s="50">
        <v>115470.3962</v>
      </c>
      <c r="BE21" s="50">
        <v>30177</v>
      </c>
      <c r="BF21" s="50">
        <v>14133.7</v>
      </c>
      <c r="BG21" s="50">
        <v>0</v>
      </c>
      <c r="BH21" s="50">
        <v>0</v>
      </c>
      <c r="BI21" s="50">
        <v>-38705.1</v>
      </c>
      <c r="BJ21" s="50">
        <v>0</v>
      </c>
      <c r="BK21" s="50">
        <v>0</v>
      </c>
      <c r="BL21" s="50">
        <v>-11270.142</v>
      </c>
      <c r="BM21" s="50">
        <v>0</v>
      </c>
      <c r="BN21" s="50">
        <v>0</v>
      </c>
      <c r="BO21" s="50">
        <v>0</v>
      </c>
      <c r="BP21" s="50">
        <v>0</v>
      </c>
      <c r="BT21" s="88"/>
      <c r="BU21" s="88"/>
    </row>
    <row r="22" spans="1:73" ht="16.5" customHeight="1">
      <c r="A22" s="171" t="s">
        <v>95</v>
      </c>
      <c r="B22" s="172"/>
      <c r="C22" s="50">
        <f>SUM(C11:C21)</f>
        <v>20791369.1921</v>
      </c>
      <c r="D22" s="50">
        <f t="shared" ref="D22:H22" si="6">SUM(D11:D21)</f>
        <v>10222833.9373</v>
      </c>
      <c r="E22" s="50">
        <f t="shared" si="6"/>
        <v>11329578.327199999</v>
      </c>
      <c r="F22" s="50">
        <f t="shared" si="6"/>
        <v>7298767.1338999998</v>
      </c>
      <c r="G22" s="50">
        <f t="shared" si="6"/>
        <v>10411036.0666</v>
      </c>
      <c r="H22" s="50">
        <f t="shared" si="6"/>
        <v>3648753.3114000005</v>
      </c>
      <c r="I22" s="50">
        <f t="shared" ref="I22:BN22" si="7">SUM(I11:I21)</f>
        <v>2139244.1150000002</v>
      </c>
      <c r="J22" s="50">
        <f t="shared" si="7"/>
        <v>1345527.7060000002</v>
      </c>
      <c r="K22" s="50">
        <f t="shared" si="7"/>
        <v>0</v>
      </c>
      <c r="L22" s="50">
        <f t="shared" si="7"/>
        <v>0</v>
      </c>
      <c r="M22" s="50">
        <f t="shared" si="7"/>
        <v>2341008.9121999997</v>
      </c>
      <c r="N22" s="50">
        <f t="shared" si="7"/>
        <v>1189039.2508</v>
      </c>
      <c r="O22" s="50">
        <f t="shared" si="7"/>
        <v>383371.40020000003</v>
      </c>
      <c r="P22" s="50">
        <f t="shared" si="7"/>
        <v>245739.07179999998</v>
      </c>
      <c r="Q22" s="50">
        <f t="shared" si="7"/>
        <v>603360.49300000002</v>
      </c>
      <c r="R22" s="50">
        <f t="shared" si="7"/>
        <v>377151.59830000001</v>
      </c>
      <c r="S22" s="50">
        <f t="shared" si="7"/>
        <v>39948.692999999999</v>
      </c>
      <c r="T22" s="50">
        <f t="shared" si="7"/>
        <v>22870.944499999998</v>
      </c>
      <c r="U22" s="50">
        <f t="shared" si="7"/>
        <v>40797</v>
      </c>
      <c r="V22" s="50">
        <f t="shared" si="7"/>
        <v>19795.774999999998</v>
      </c>
      <c r="W22" s="50">
        <f t="shared" si="7"/>
        <v>408498.00000000006</v>
      </c>
      <c r="X22" s="50">
        <f t="shared" si="7"/>
        <v>150031.81649999999</v>
      </c>
      <c r="Y22" s="50">
        <f t="shared" si="7"/>
        <v>316031</v>
      </c>
      <c r="Z22" s="50">
        <f t="shared" si="7"/>
        <v>118052.6732</v>
      </c>
      <c r="AA22" s="50">
        <f t="shared" si="7"/>
        <v>353999.5</v>
      </c>
      <c r="AB22" s="50">
        <f t="shared" si="7"/>
        <v>152175.78830000001</v>
      </c>
      <c r="AC22" s="50">
        <f t="shared" si="7"/>
        <v>351220.16000000003</v>
      </c>
      <c r="AD22" s="50">
        <f t="shared" si="7"/>
        <v>158628.71600000001</v>
      </c>
      <c r="AE22" s="50">
        <f t="shared" si="7"/>
        <v>0</v>
      </c>
      <c r="AF22" s="50">
        <f t="shared" si="7"/>
        <v>0</v>
      </c>
      <c r="AG22" s="50">
        <f t="shared" si="7"/>
        <v>1926891</v>
      </c>
      <c r="AH22" s="50">
        <f t="shared" si="7"/>
        <v>1418595.03</v>
      </c>
      <c r="AI22" s="50">
        <f t="shared" si="7"/>
        <v>1926891</v>
      </c>
      <c r="AJ22" s="50">
        <f t="shared" si="7"/>
        <v>1418595.03</v>
      </c>
      <c r="AK22" s="50">
        <f t="shared" si="7"/>
        <v>2921833.8220000002</v>
      </c>
      <c r="AL22" s="50">
        <f t="shared" si="7"/>
        <v>1842560.8214999998</v>
      </c>
      <c r="AM22" s="50">
        <f t="shared" si="7"/>
        <v>2879433.8220000002</v>
      </c>
      <c r="AN22" s="50">
        <f t="shared" si="7"/>
        <v>1822767.4885000002</v>
      </c>
      <c r="AO22" s="50">
        <f t="shared" si="7"/>
        <v>790978.40999999992</v>
      </c>
      <c r="AP22" s="50">
        <f t="shared" si="7"/>
        <v>725488.30460000003</v>
      </c>
      <c r="AQ22" s="50">
        <f t="shared" si="7"/>
        <v>260376.86629999999</v>
      </c>
      <c r="AR22" s="50">
        <f t="shared" si="7"/>
        <v>52869.512999999999</v>
      </c>
      <c r="AS22" s="50">
        <f t="shared" si="7"/>
        <v>1209622.068</v>
      </c>
      <c r="AT22" s="50">
        <f t="shared" si="7"/>
        <v>777556.02100000018</v>
      </c>
      <c r="AU22" s="50">
        <f t="shared" si="7"/>
        <v>0</v>
      </c>
      <c r="AV22" s="50">
        <f t="shared" si="7"/>
        <v>0</v>
      </c>
      <c r="AW22" s="50">
        <f t="shared" si="7"/>
        <v>1119493.568</v>
      </c>
      <c r="AX22" s="50">
        <f t="shared" si="7"/>
        <v>724686.50800000003</v>
      </c>
      <c r="AY22" s="50">
        <f t="shared" si="7"/>
        <v>0</v>
      </c>
      <c r="AZ22" s="50">
        <f t="shared" si="7"/>
        <v>0</v>
      </c>
      <c r="BA22" s="50">
        <f t="shared" si="7"/>
        <v>949245.20170000009</v>
      </c>
      <c r="BB22" s="50">
        <f t="shared" si="7"/>
        <v>724686.50800000003</v>
      </c>
      <c r="BC22" s="50">
        <f t="shared" si="7"/>
        <v>11534732.6513</v>
      </c>
      <c r="BD22" s="50">
        <f t="shared" si="7"/>
        <v>3631221.7957999995</v>
      </c>
      <c r="BE22" s="50">
        <f t="shared" si="7"/>
        <v>762689.71530000004</v>
      </c>
      <c r="BF22" s="50">
        <f t="shared" si="7"/>
        <v>310262.07000000007</v>
      </c>
      <c r="BG22" s="50">
        <f t="shared" si="7"/>
        <v>0</v>
      </c>
      <c r="BH22" s="50">
        <f t="shared" si="7"/>
        <v>0</v>
      </c>
      <c r="BI22" s="50">
        <f t="shared" si="7"/>
        <v>-173702.1</v>
      </c>
      <c r="BJ22" s="50">
        <f t="shared" si="7"/>
        <v>-24296.966000000004</v>
      </c>
      <c r="BK22" s="50">
        <f t="shared" si="7"/>
        <v>-1720610.2000000002</v>
      </c>
      <c r="BL22" s="50">
        <f t="shared" si="7"/>
        <v>-271633.58840000001</v>
      </c>
      <c r="BM22" s="50">
        <f t="shared" si="7"/>
        <v>0</v>
      </c>
      <c r="BN22" s="50">
        <f t="shared" si="7"/>
        <v>0</v>
      </c>
      <c r="BO22" s="50">
        <f>SUM(BO11:BO21)</f>
        <v>7926.0000000003347</v>
      </c>
      <c r="BP22" s="50">
        <f>SUM(BP11:BP21)</f>
        <v>3200</v>
      </c>
      <c r="BT22" s="88"/>
      <c r="BU22" s="88"/>
    </row>
  </sheetData>
  <protectedRanges>
    <protectedRange sqref="AS11:BP21" name="Range3"/>
    <protectedRange sqref="A22" name="Range1"/>
    <protectedRange sqref="I11:AP21" name="Range2"/>
  </protectedRanges>
  <mergeCells count="55">
    <mergeCell ref="BO7:BP8"/>
    <mergeCell ref="BO5:BP5"/>
    <mergeCell ref="BC4:BN4"/>
    <mergeCell ref="BM8:BN8"/>
    <mergeCell ref="U8:V8"/>
    <mergeCell ref="O7:AD7"/>
    <mergeCell ref="AM8:AN8"/>
    <mergeCell ref="AQ8:AR8"/>
    <mergeCell ref="AM7:AN7"/>
    <mergeCell ref="BC5:BH5"/>
    <mergeCell ref="BI5:BN5"/>
    <mergeCell ref="AY8:AZ8"/>
    <mergeCell ref="BA8:BB8"/>
    <mergeCell ref="AI7:AJ7"/>
    <mergeCell ref="BK8:BL8"/>
    <mergeCell ref="AO7:AP8"/>
    <mergeCell ref="BG6:BH8"/>
    <mergeCell ref="AS8:AT8"/>
    <mergeCell ref="AW8:AX8"/>
    <mergeCell ref="BK6:BN7"/>
    <mergeCell ref="AQ7:AV7"/>
    <mergeCell ref="BI6:BJ8"/>
    <mergeCell ref="BC6:BF6"/>
    <mergeCell ref="AI8:AJ8"/>
    <mergeCell ref="BC7:BD8"/>
    <mergeCell ref="BE7:BF8"/>
    <mergeCell ref="A22:B22"/>
    <mergeCell ref="A4:A9"/>
    <mergeCell ref="B4:B9"/>
    <mergeCell ref="C4:H7"/>
    <mergeCell ref="AW7:BB7"/>
    <mergeCell ref="I4:BB4"/>
    <mergeCell ref="M7:N8"/>
    <mergeCell ref="I8:J8"/>
    <mergeCell ref="K8:L8"/>
    <mergeCell ref="Y8:Z8"/>
    <mergeCell ref="AE7:AF8"/>
    <mergeCell ref="AC8:AD8"/>
    <mergeCell ref="AG7:AH8"/>
    <mergeCell ref="S8:T8"/>
    <mergeCell ref="Q8:R8"/>
    <mergeCell ref="AU8:AV8"/>
    <mergeCell ref="A1:H1"/>
    <mergeCell ref="G8:H8"/>
    <mergeCell ref="AA8:AB8"/>
    <mergeCell ref="I7:L7"/>
    <mergeCell ref="I6:BB6"/>
    <mergeCell ref="A2:H3"/>
    <mergeCell ref="C8:D8"/>
    <mergeCell ref="E8:F8"/>
    <mergeCell ref="I5:BB5"/>
    <mergeCell ref="O8:P8"/>
    <mergeCell ref="W8:X8"/>
    <mergeCell ref="I3:J3"/>
    <mergeCell ref="AK7:AL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Z66"/>
  <sheetViews>
    <sheetView tabSelected="1" topLeftCell="B1" workbookViewId="0">
      <selection activeCell="B1" sqref="B1:I3"/>
    </sheetView>
  </sheetViews>
  <sheetFormatPr defaultRowHeight="17.25"/>
  <cols>
    <col min="1" max="1" width="0.875" style="40" hidden="1" customWidth="1"/>
    <col min="2" max="2" width="4" style="40" customWidth="1"/>
    <col min="3" max="3" width="19.875" style="40" customWidth="1"/>
    <col min="4" max="4" width="14.25" style="40" customWidth="1"/>
    <col min="5" max="5" width="16.875" style="40" customWidth="1"/>
    <col min="6" max="6" width="13.375" style="40" customWidth="1"/>
    <col min="7" max="7" width="11.5" style="40" customWidth="1"/>
    <col min="8" max="8" width="11.875" style="40" customWidth="1"/>
    <col min="9" max="9" width="10.75" style="40" customWidth="1"/>
    <col min="10" max="10" width="11.375" style="40" customWidth="1"/>
    <col min="11" max="11" width="9.375" style="40" customWidth="1"/>
    <col min="12" max="12" width="11.25" style="40" customWidth="1"/>
    <col min="13" max="13" width="9.125" style="40" customWidth="1"/>
    <col min="14" max="14" width="12.125" style="40" customWidth="1"/>
    <col min="15" max="15" width="11.25" style="40" customWidth="1"/>
    <col min="16" max="16" width="11.375" style="40" customWidth="1"/>
    <col min="17" max="17" width="9.875" style="40" customWidth="1"/>
    <col min="18" max="18" width="10.25" style="40" customWidth="1"/>
    <col min="19" max="19" width="9" style="40"/>
    <col min="20" max="21" width="9.875" style="40" customWidth="1"/>
    <col min="22" max="22" width="9" style="40"/>
    <col min="23" max="23" width="10.5" style="40" customWidth="1"/>
    <col min="24" max="24" width="8.375" style="40" customWidth="1"/>
    <col min="25" max="25" width="7.75" style="40" customWidth="1"/>
    <col min="26" max="26" width="8.625" style="40" customWidth="1"/>
    <col min="27" max="27" width="9.875" style="40" customWidth="1"/>
    <col min="28" max="28" width="7.375" style="40" customWidth="1"/>
    <col min="29" max="29" width="7.75" style="40" customWidth="1"/>
    <col min="30" max="30" width="10.5" style="40" customWidth="1"/>
    <col min="31" max="31" width="7.875" style="40" customWidth="1"/>
    <col min="32" max="32" width="9.5" style="40" customWidth="1"/>
    <col min="33" max="33" width="8.125" style="40" customWidth="1"/>
    <col min="34" max="34" width="8" style="40" customWidth="1"/>
    <col min="35" max="37" width="8.125" style="40" customWidth="1"/>
    <col min="38" max="39" width="8.375" style="40" customWidth="1"/>
    <col min="40" max="40" width="7.75" style="40" customWidth="1"/>
    <col min="41" max="41" width="7.875" style="40" customWidth="1"/>
    <col min="42" max="42" width="8.125" style="40" customWidth="1"/>
    <col min="43" max="43" width="9.25" style="40" customWidth="1"/>
    <col min="44" max="44" width="8.375" style="40" customWidth="1"/>
    <col min="45" max="45" width="9.25" style="40" customWidth="1"/>
    <col min="46" max="46" width="10.125" style="40" customWidth="1"/>
    <col min="47" max="47" width="9.25" style="40" customWidth="1"/>
    <col min="48" max="48" width="11.5" style="40" customWidth="1"/>
    <col min="49" max="51" width="9.25" style="40" customWidth="1"/>
    <col min="52" max="52" width="10.75" style="40" customWidth="1"/>
    <col min="53" max="53" width="9.25" style="40" customWidth="1"/>
    <col min="54" max="54" width="9.625" style="40" customWidth="1"/>
    <col min="55" max="55" width="9.25" style="40" customWidth="1"/>
    <col min="56" max="56" width="8.75" style="40" customWidth="1"/>
    <col min="57" max="60" width="9.25" style="40" customWidth="1"/>
    <col min="61" max="65" width="7.625" style="40" customWidth="1"/>
    <col min="66" max="66" width="9.375" style="40" customWidth="1"/>
    <col min="67" max="67" width="9" style="40"/>
    <col min="68" max="68" width="9.25" style="40" customWidth="1"/>
    <col min="69" max="69" width="7.875" style="40" customWidth="1"/>
    <col min="70" max="70" width="9.25" style="40" customWidth="1"/>
    <col min="71" max="71" width="8.25" style="40" customWidth="1"/>
    <col min="72" max="72" width="8.625" style="40" customWidth="1"/>
    <col min="73" max="73" width="9.25" style="40" customWidth="1"/>
    <col min="74" max="74" width="11.125" style="40" customWidth="1"/>
    <col min="75" max="75" width="8.375" style="40" customWidth="1"/>
    <col min="76" max="76" width="10.625" style="40" customWidth="1"/>
    <col min="77" max="81" width="9.125" style="40" customWidth="1"/>
    <col min="82" max="82" width="10.25" style="40" customWidth="1"/>
    <col min="83" max="83" width="7.625" style="40" customWidth="1"/>
    <col min="84" max="84" width="9.25" style="40" customWidth="1"/>
    <col min="85" max="85" width="9.75" style="40" customWidth="1"/>
    <col min="86" max="86" width="11.25" style="40" customWidth="1"/>
    <col min="87" max="87" width="9.625" style="40" customWidth="1"/>
    <col min="88" max="88" width="9.875" style="40" customWidth="1"/>
    <col min="89" max="89" width="7.5" style="40" customWidth="1"/>
    <col min="90" max="90" width="10.125" style="40" customWidth="1"/>
    <col min="91" max="91" width="8" style="40" customWidth="1"/>
    <col min="92" max="92" width="8.75" style="40" customWidth="1"/>
    <col min="93" max="93" width="8.875" style="40" customWidth="1"/>
    <col min="94" max="94" width="10.625" style="40" customWidth="1"/>
    <col min="95" max="95" width="8.625" style="40" customWidth="1"/>
    <col min="96" max="96" width="9.375" style="40" customWidth="1"/>
    <col min="97" max="97" width="8.875" style="40" customWidth="1"/>
    <col min="98" max="98" width="11.375" style="40" customWidth="1"/>
    <col min="99" max="103" width="8.875" style="40" customWidth="1"/>
    <col min="104" max="104" width="10.625" style="40" customWidth="1"/>
    <col min="105" max="105" width="8.875" style="40" customWidth="1"/>
    <col min="106" max="106" width="11.375" style="40" customWidth="1"/>
    <col min="107" max="107" width="8.5" style="40" customWidth="1"/>
    <col min="108" max="108" width="8.75" style="40" customWidth="1"/>
    <col min="109" max="109" width="8.5" style="40" customWidth="1"/>
    <col min="110" max="110" width="11.5" style="40" customWidth="1"/>
    <col min="111" max="111" width="11.125" style="40" customWidth="1"/>
    <col min="112" max="112" width="8.5" style="40" customWidth="1"/>
    <col min="113" max="113" width="9.625" style="40" customWidth="1"/>
    <col min="114" max="114" width="10.625" style="40" customWidth="1"/>
    <col min="115" max="115" width="9.5" style="40" customWidth="1"/>
    <col min="116" max="116" width="7.875" style="40" customWidth="1"/>
    <col min="117" max="117" width="6.875" style="40" customWidth="1"/>
    <col min="118" max="118" width="9.25" style="40" customWidth="1"/>
    <col min="119" max="121" width="9.5" style="40" customWidth="1"/>
    <col min="122" max="122" width="7.5" style="40" customWidth="1"/>
    <col min="123" max="123" width="7.625" style="40" customWidth="1"/>
    <col min="124" max="124" width="11" style="40" customWidth="1"/>
    <col min="125" max="125" width="10.875" style="40" customWidth="1"/>
    <col min="126" max="126" width="3.125" style="40" customWidth="1"/>
    <col min="127" max="16384" width="9" style="40"/>
  </cols>
  <sheetData>
    <row r="1" spans="1:130" ht="17.25" customHeight="1">
      <c r="A1" s="40" t="s">
        <v>92</v>
      </c>
      <c r="B1" s="218" t="s">
        <v>97</v>
      </c>
      <c r="C1" s="218"/>
      <c r="D1" s="218"/>
      <c r="E1" s="218"/>
      <c r="F1" s="218"/>
      <c r="G1" s="218"/>
      <c r="H1" s="218"/>
      <c r="I1" s="218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</row>
    <row r="2" spans="1:130" ht="25.5" customHeight="1">
      <c r="B2" s="51"/>
      <c r="C2" s="234" t="s">
        <v>145</v>
      </c>
      <c r="D2" s="234"/>
      <c r="E2" s="234"/>
      <c r="F2" s="234"/>
      <c r="G2" s="234"/>
      <c r="H2" s="234"/>
      <c r="I2" s="234"/>
      <c r="L2" s="51"/>
      <c r="M2" s="51"/>
      <c r="N2" s="51"/>
      <c r="O2" s="51"/>
      <c r="P2" s="51"/>
      <c r="Q2" s="51"/>
      <c r="R2" s="80"/>
      <c r="S2" s="80"/>
      <c r="T2" s="80"/>
      <c r="U2" s="80"/>
      <c r="V2" s="51"/>
      <c r="W2" s="51"/>
      <c r="X2" s="51"/>
      <c r="Y2" s="51"/>
      <c r="Z2" s="51"/>
      <c r="AA2" s="51"/>
      <c r="AB2" s="51"/>
      <c r="AC2" s="51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52"/>
      <c r="DK2" s="52"/>
      <c r="DL2" s="52"/>
      <c r="DM2" s="52"/>
      <c r="DN2" s="52"/>
      <c r="DO2" s="52"/>
      <c r="DP2" s="52"/>
      <c r="DQ2" s="52"/>
      <c r="DR2" s="52"/>
      <c r="DS2" s="52"/>
    </row>
    <row r="3" spans="1:130" ht="13.5" customHeight="1">
      <c r="B3" s="80"/>
      <c r="D3" s="53"/>
      <c r="E3" s="53"/>
      <c r="F3" s="53"/>
      <c r="G3" s="54"/>
      <c r="H3" s="54"/>
      <c r="I3" s="54"/>
      <c r="J3" s="159" t="s">
        <v>93</v>
      </c>
      <c r="K3" s="159"/>
      <c r="L3" s="80"/>
      <c r="M3" s="80"/>
      <c r="N3" s="80"/>
      <c r="O3" s="80"/>
      <c r="P3" s="80"/>
      <c r="Q3" s="80"/>
      <c r="R3" s="80"/>
      <c r="S3" s="80"/>
      <c r="T3" s="80"/>
      <c r="U3" s="80"/>
      <c r="V3" s="51"/>
      <c r="W3" s="51"/>
      <c r="X3" s="51"/>
      <c r="Y3" s="51"/>
      <c r="Z3" s="51"/>
      <c r="AA3" s="51"/>
      <c r="AB3" s="51"/>
      <c r="AC3" s="51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52"/>
      <c r="DK3" s="52"/>
      <c r="DL3" s="52"/>
      <c r="DM3" s="52"/>
      <c r="DN3" s="52"/>
      <c r="DO3" s="52"/>
      <c r="DP3" s="52"/>
      <c r="DQ3" s="52"/>
      <c r="DR3" s="52"/>
      <c r="DS3" s="52"/>
    </row>
    <row r="4" spans="1:130" s="55" customFormat="1" ht="12.75" customHeight="1">
      <c r="B4" s="238" t="s">
        <v>58</v>
      </c>
      <c r="C4" s="239" t="s">
        <v>57</v>
      </c>
      <c r="D4" s="225" t="s">
        <v>74</v>
      </c>
      <c r="E4" s="226"/>
      <c r="F4" s="226"/>
      <c r="G4" s="226"/>
      <c r="H4" s="226"/>
      <c r="I4" s="227"/>
      <c r="J4" s="243" t="s">
        <v>75</v>
      </c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4"/>
      <c r="DU4" s="245"/>
    </row>
    <row r="5" spans="1:130" s="55" customFormat="1" ht="15.75" customHeight="1">
      <c r="B5" s="238"/>
      <c r="C5" s="239"/>
      <c r="D5" s="240"/>
      <c r="E5" s="241"/>
      <c r="F5" s="241"/>
      <c r="G5" s="241"/>
      <c r="H5" s="241"/>
      <c r="I5" s="242"/>
      <c r="J5" s="225" t="s">
        <v>132</v>
      </c>
      <c r="K5" s="226"/>
      <c r="L5" s="226"/>
      <c r="M5" s="226"/>
      <c r="N5" s="246" t="s">
        <v>76</v>
      </c>
      <c r="O5" s="247"/>
      <c r="P5" s="247"/>
      <c r="Q5" s="247"/>
      <c r="R5" s="247"/>
      <c r="S5" s="247"/>
      <c r="T5" s="247"/>
      <c r="U5" s="248"/>
      <c r="V5" s="225" t="s">
        <v>133</v>
      </c>
      <c r="W5" s="226"/>
      <c r="X5" s="226"/>
      <c r="Y5" s="227"/>
      <c r="Z5" s="225" t="s">
        <v>134</v>
      </c>
      <c r="AA5" s="226"/>
      <c r="AB5" s="226"/>
      <c r="AC5" s="227"/>
      <c r="AD5" s="225" t="s">
        <v>135</v>
      </c>
      <c r="AE5" s="226"/>
      <c r="AF5" s="226"/>
      <c r="AG5" s="227"/>
      <c r="AH5" s="231" t="s">
        <v>75</v>
      </c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3"/>
      <c r="BB5" s="225" t="s">
        <v>136</v>
      </c>
      <c r="BC5" s="226"/>
      <c r="BD5" s="226"/>
      <c r="BE5" s="227"/>
      <c r="BF5" s="57" t="s">
        <v>55</v>
      </c>
      <c r="BG5" s="57"/>
      <c r="BH5" s="57"/>
      <c r="BI5" s="57"/>
      <c r="BJ5" s="57"/>
      <c r="BK5" s="57"/>
      <c r="BL5" s="57"/>
      <c r="BM5" s="57"/>
      <c r="BN5" s="225" t="s">
        <v>137</v>
      </c>
      <c r="BO5" s="226"/>
      <c r="BP5" s="226"/>
      <c r="BQ5" s="227"/>
      <c r="BR5" s="58" t="s">
        <v>77</v>
      </c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232"/>
      <c r="CG5" s="232"/>
      <c r="CH5" s="232"/>
      <c r="CI5" s="232"/>
      <c r="CJ5" s="232"/>
      <c r="CK5" s="233"/>
      <c r="CL5" s="225" t="s">
        <v>138</v>
      </c>
      <c r="CM5" s="226"/>
      <c r="CN5" s="226"/>
      <c r="CO5" s="227"/>
      <c r="CP5" s="225" t="s">
        <v>139</v>
      </c>
      <c r="CQ5" s="226"/>
      <c r="CR5" s="226"/>
      <c r="CS5" s="227"/>
      <c r="CT5" s="81" t="s">
        <v>77</v>
      </c>
      <c r="CU5" s="81"/>
      <c r="CV5" s="81"/>
      <c r="CW5" s="81"/>
      <c r="CX5" s="81"/>
      <c r="CY5" s="81"/>
      <c r="CZ5" s="81"/>
      <c r="DA5" s="81"/>
      <c r="DB5" s="225" t="s">
        <v>140</v>
      </c>
      <c r="DC5" s="226"/>
      <c r="DD5" s="226"/>
      <c r="DE5" s="227"/>
      <c r="DF5" s="59" t="s">
        <v>77</v>
      </c>
      <c r="DG5" s="59"/>
      <c r="DH5" s="59"/>
      <c r="DI5" s="59"/>
      <c r="DJ5" s="225" t="s">
        <v>141</v>
      </c>
      <c r="DK5" s="226"/>
      <c r="DL5" s="226"/>
      <c r="DM5" s="227"/>
      <c r="DN5" s="225" t="s">
        <v>142</v>
      </c>
      <c r="DO5" s="226"/>
      <c r="DP5" s="226"/>
      <c r="DQ5" s="226"/>
      <c r="DR5" s="226"/>
      <c r="DS5" s="227"/>
      <c r="DT5" s="166" t="s">
        <v>73</v>
      </c>
      <c r="DU5" s="166"/>
    </row>
    <row r="6" spans="1:130" s="55" customFormat="1" ht="58.5" customHeight="1">
      <c r="B6" s="238"/>
      <c r="C6" s="239"/>
      <c r="D6" s="228"/>
      <c r="E6" s="229"/>
      <c r="F6" s="229"/>
      <c r="G6" s="229"/>
      <c r="H6" s="229"/>
      <c r="I6" s="230"/>
      <c r="J6" s="240"/>
      <c r="K6" s="241"/>
      <c r="L6" s="241"/>
      <c r="M6" s="241"/>
      <c r="N6" s="225" t="s">
        <v>78</v>
      </c>
      <c r="O6" s="226"/>
      <c r="P6" s="226"/>
      <c r="Q6" s="226"/>
      <c r="R6" s="225" t="s">
        <v>79</v>
      </c>
      <c r="S6" s="226"/>
      <c r="T6" s="226"/>
      <c r="U6" s="226"/>
      <c r="V6" s="228"/>
      <c r="W6" s="229"/>
      <c r="X6" s="229"/>
      <c r="Y6" s="230"/>
      <c r="Z6" s="228"/>
      <c r="AA6" s="229"/>
      <c r="AB6" s="229"/>
      <c r="AC6" s="230"/>
      <c r="AD6" s="228"/>
      <c r="AE6" s="229"/>
      <c r="AF6" s="229"/>
      <c r="AG6" s="230"/>
      <c r="AH6" s="219" t="s">
        <v>96</v>
      </c>
      <c r="AI6" s="220"/>
      <c r="AJ6" s="220"/>
      <c r="AK6" s="221"/>
      <c r="AL6" s="225" t="s">
        <v>80</v>
      </c>
      <c r="AM6" s="226"/>
      <c r="AN6" s="226"/>
      <c r="AO6" s="226"/>
      <c r="AP6" s="225" t="s">
        <v>81</v>
      </c>
      <c r="AQ6" s="226"/>
      <c r="AR6" s="226"/>
      <c r="AS6" s="226"/>
      <c r="AT6" s="225" t="s">
        <v>131</v>
      </c>
      <c r="AU6" s="226"/>
      <c r="AV6" s="226"/>
      <c r="AW6" s="226"/>
      <c r="AX6" s="225" t="s">
        <v>143</v>
      </c>
      <c r="AY6" s="226"/>
      <c r="AZ6" s="226"/>
      <c r="BA6" s="226"/>
      <c r="BB6" s="228"/>
      <c r="BC6" s="229"/>
      <c r="BD6" s="229"/>
      <c r="BE6" s="230"/>
      <c r="BF6" s="224" t="s">
        <v>82</v>
      </c>
      <c r="BG6" s="224"/>
      <c r="BH6" s="224"/>
      <c r="BI6" s="224"/>
      <c r="BJ6" s="235" t="s">
        <v>83</v>
      </c>
      <c r="BK6" s="236"/>
      <c r="BL6" s="236"/>
      <c r="BM6" s="237"/>
      <c r="BN6" s="228"/>
      <c r="BO6" s="229"/>
      <c r="BP6" s="229"/>
      <c r="BQ6" s="230"/>
      <c r="BR6" s="225" t="s">
        <v>84</v>
      </c>
      <c r="BS6" s="226"/>
      <c r="BT6" s="226"/>
      <c r="BU6" s="226"/>
      <c r="BV6" s="225" t="s">
        <v>85</v>
      </c>
      <c r="BW6" s="226"/>
      <c r="BX6" s="226"/>
      <c r="BY6" s="226"/>
      <c r="BZ6" s="224" t="s">
        <v>109</v>
      </c>
      <c r="CA6" s="224"/>
      <c r="CB6" s="224"/>
      <c r="CC6" s="224"/>
      <c r="CD6" s="225" t="s">
        <v>86</v>
      </c>
      <c r="CE6" s="226"/>
      <c r="CF6" s="226"/>
      <c r="CG6" s="226"/>
      <c r="CH6" s="225" t="s">
        <v>87</v>
      </c>
      <c r="CI6" s="226"/>
      <c r="CJ6" s="226"/>
      <c r="CK6" s="226"/>
      <c r="CL6" s="228"/>
      <c r="CM6" s="229"/>
      <c r="CN6" s="229"/>
      <c r="CO6" s="230"/>
      <c r="CP6" s="228"/>
      <c r="CQ6" s="229"/>
      <c r="CR6" s="229"/>
      <c r="CS6" s="230"/>
      <c r="CT6" s="224" t="s">
        <v>88</v>
      </c>
      <c r="CU6" s="224"/>
      <c r="CV6" s="224"/>
      <c r="CW6" s="224"/>
      <c r="CX6" s="224" t="s">
        <v>89</v>
      </c>
      <c r="CY6" s="224"/>
      <c r="CZ6" s="224"/>
      <c r="DA6" s="224"/>
      <c r="DB6" s="228"/>
      <c r="DC6" s="229"/>
      <c r="DD6" s="229"/>
      <c r="DE6" s="230"/>
      <c r="DF6" s="225" t="s">
        <v>90</v>
      </c>
      <c r="DG6" s="226"/>
      <c r="DH6" s="226"/>
      <c r="DI6" s="227"/>
      <c r="DJ6" s="228"/>
      <c r="DK6" s="229"/>
      <c r="DL6" s="229"/>
      <c r="DM6" s="230"/>
      <c r="DN6" s="228"/>
      <c r="DO6" s="229"/>
      <c r="DP6" s="229"/>
      <c r="DQ6" s="229"/>
      <c r="DR6" s="229"/>
      <c r="DS6" s="230"/>
      <c r="DT6" s="166"/>
      <c r="DU6" s="166"/>
      <c r="DV6" s="60"/>
    </row>
    <row r="7" spans="1:130" s="55" customFormat="1" ht="21" customHeight="1">
      <c r="B7" s="238"/>
      <c r="C7" s="239"/>
      <c r="D7" s="216" t="s">
        <v>144</v>
      </c>
      <c r="E7" s="217"/>
      <c r="F7" s="215" t="s">
        <v>61</v>
      </c>
      <c r="G7" s="215"/>
      <c r="H7" s="215" t="s">
        <v>62</v>
      </c>
      <c r="I7" s="215"/>
      <c r="J7" s="215" t="s">
        <v>61</v>
      </c>
      <c r="K7" s="215"/>
      <c r="L7" s="215" t="s">
        <v>62</v>
      </c>
      <c r="M7" s="215"/>
      <c r="N7" s="215" t="s">
        <v>61</v>
      </c>
      <c r="O7" s="215"/>
      <c r="P7" s="215" t="s">
        <v>62</v>
      </c>
      <c r="Q7" s="215"/>
      <c r="R7" s="215" t="s">
        <v>61</v>
      </c>
      <c r="S7" s="215"/>
      <c r="T7" s="215" t="s">
        <v>62</v>
      </c>
      <c r="U7" s="215"/>
      <c r="V7" s="215" t="s">
        <v>61</v>
      </c>
      <c r="W7" s="215"/>
      <c r="X7" s="215" t="s">
        <v>62</v>
      </c>
      <c r="Y7" s="215"/>
      <c r="Z7" s="215" t="s">
        <v>61</v>
      </c>
      <c r="AA7" s="215"/>
      <c r="AB7" s="215" t="s">
        <v>62</v>
      </c>
      <c r="AC7" s="215"/>
      <c r="AD7" s="215" t="s">
        <v>61</v>
      </c>
      <c r="AE7" s="215"/>
      <c r="AF7" s="215" t="s">
        <v>62</v>
      </c>
      <c r="AG7" s="215"/>
      <c r="AH7" s="222" t="s">
        <v>61</v>
      </c>
      <c r="AI7" s="223"/>
      <c r="AJ7" s="222" t="s">
        <v>62</v>
      </c>
      <c r="AK7" s="223"/>
      <c r="AL7" s="215" t="s">
        <v>61</v>
      </c>
      <c r="AM7" s="215"/>
      <c r="AN7" s="215" t="s">
        <v>62</v>
      </c>
      <c r="AO7" s="215"/>
      <c r="AP7" s="215" t="s">
        <v>61</v>
      </c>
      <c r="AQ7" s="215"/>
      <c r="AR7" s="215" t="s">
        <v>62</v>
      </c>
      <c r="AS7" s="215"/>
      <c r="AT7" s="215" t="s">
        <v>61</v>
      </c>
      <c r="AU7" s="215"/>
      <c r="AV7" s="215" t="s">
        <v>62</v>
      </c>
      <c r="AW7" s="215"/>
      <c r="AX7" s="215" t="s">
        <v>61</v>
      </c>
      <c r="AY7" s="215"/>
      <c r="AZ7" s="215" t="s">
        <v>62</v>
      </c>
      <c r="BA7" s="215"/>
      <c r="BB7" s="215" t="s">
        <v>61</v>
      </c>
      <c r="BC7" s="215"/>
      <c r="BD7" s="215" t="s">
        <v>62</v>
      </c>
      <c r="BE7" s="215"/>
      <c r="BF7" s="215" t="s">
        <v>61</v>
      </c>
      <c r="BG7" s="215"/>
      <c r="BH7" s="215" t="s">
        <v>62</v>
      </c>
      <c r="BI7" s="215"/>
      <c r="BJ7" s="215" t="s">
        <v>61</v>
      </c>
      <c r="BK7" s="215"/>
      <c r="BL7" s="215" t="s">
        <v>62</v>
      </c>
      <c r="BM7" s="215"/>
      <c r="BN7" s="215" t="s">
        <v>61</v>
      </c>
      <c r="BO7" s="215"/>
      <c r="BP7" s="215" t="s">
        <v>62</v>
      </c>
      <c r="BQ7" s="215"/>
      <c r="BR7" s="215" t="s">
        <v>61</v>
      </c>
      <c r="BS7" s="215"/>
      <c r="BT7" s="215" t="s">
        <v>62</v>
      </c>
      <c r="BU7" s="215"/>
      <c r="BV7" s="215" t="s">
        <v>61</v>
      </c>
      <c r="BW7" s="215"/>
      <c r="BX7" s="215" t="s">
        <v>62</v>
      </c>
      <c r="BY7" s="215"/>
      <c r="BZ7" s="215" t="s">
        <v>61</v>
      </c>
      <c r="CA7" s="215"/>
      <c r="CB7" s="215" t="s">
        <v>62</v>
      </c>
      <c r="CC7" s="215"/>
      <c r="CD7" s="215" t="s">
        <v>61</v>
      </c>
      <c r="CE7" s="215"/>
      <c r="CF7" s="215" t="s">
        <v>62</v>
      </c>
      <c r="CG7" s="215"/>
      <c r="CH7" s="215" t="s">
        <v>61</v>
      </c>
      <c r="CI7" s="215"/>
      <c r="CJ7" s="215" t="s">
        <v>62</v>
      </c>
      <c r="CK7" s="215"/>
      <c r="CL7" s="215" t="s">
        <v>61</v>
      </c>
      <c r="CM7" s="215"/>
      <c r="CN7" s="215" t="s">
        <v>62</v>
      </c>
      <c r="CO7" s="215"/>
      <c r="CP7" s="215" t="s">
        <v>61</v>
      </c>
      <c r="CQ7" s="215"/>
      <c r="CR7" s="215" t="s">
        <v>62</v>
      </c>
      <c r="CS7" s="215"/>
      <c r="CT7" s="215" t="s">
        <v>61</v>
      </c>
      <c r="CU7" s="215"/>
      <c r="CV7" s="215" t="s">
        <v>62</v>
      </c>
      <c r="CW7" s="215"/>
      <c r="CX7" s="215" t="s">
        <v>61</v>
      </c>
      <c r="CY7" s="215"/>
      <c r="CZ7" s="215" t="s">
        <v>62</v>
      </c>
      <c r="DA7" s="215"/>
      <c r="DB7" s="215" t="s">
        <v>61</v>
      </c>
      <c r="DC7" s="215"/>
      <c r="DD7" s="215" t="s">
        <v>62</v>
      </c>
      <c r="DE7" s="215"/>
      <c r="DF7" s="215" t="s">
        <v>61</v>
      </c>
      <c r="DG7" s="215"/>
      <c r="DH7" s="215" t="s">
        <v>62</v>
      </c>
      <c r="DI7" s="215"/>
      <c r="DJ7" s="215" t="s">
        <v>61</v>
      </c>
      <c r="DK7" s="215"/>
      <c r="DL7" s="215" t="s">
        <v>62</v>
      </c>
      <c r="DM7" s="215"/>
      <c r="DN7" s="216" t="s">
        <v>91</v>
      </c>
      <c r="DO7" s="217"/>
      <c r="DP7" s="215" t="s">
        <v>61</v>
      </c>
      <c r="DQ7" s="215"/>
      <c r="DR7" s="215" t="s">
        <v>62</v>
      </c>
      <c r="DS7" s="215"/>
      <c r="DT7" s="215" t="s">
        <v>62</v>
      </c>
      <c r="DU7" s="215"/>
    </row>
    <row r="8" spans="1:130" s="55" customFormat="1" ht="32.25" customHeight="1">
      <c r="B8" s="238"/>
      <c r="C8" s="239"/>
      <c r="D8" s="61" t="s">
        <v>59</v>
      </c>
      <c r="E8" s="62" t="s">
        <v>60</v>
      </c>
      <c r="F8" s="61" t="s">
        <v>59</v>
      </c>
      <c r="G8" s="62" t="s">
        <v>60</v>
      </c>
      <c r="H8" s="61" t="s">
        <v>59</v>
      </c>
      <c r="I8" s="62" t="s">
        <v>60</v>
      </c>
      <c r="J8" s="61" t="s">
        <v>59</v>
      </c>
      <c r="K8" s="62" t="s">
        <v>60</v>
      </c>
      <c r="L8" s="61" t="s">
        <v>59</v>
      </c>
      <c r="M8" s="62" t="s">
        <v>60</v>
      </c>
      <c r="N8" s="61" t="s">
        <v>59</v>
      </c>
      <c r="O8" s="62" t="s">
        <v>60</v>
      </c>
      <c r="P8" s="61" t="s">
        <v>59</v>
      </c>
      <c r="Q8" s="62" t="s">
        <v>60</v>
      </c>
      <c r="R8" s="61" t="s">
        <v>59</v>
      </c>
      <c r="S8" s="62" t="s">
        <v>60</v>
      </c>
      <c r="T8" s="61" t="s">
        <v>59</v>
      </c>
      <c r="U8" s="62" t="s">
        <v>60</v>
      </c>
      <c r="V8" s="61" t="s">
        <v>59</v>
      </c>
      <c r="W8" s="62" t="s">
        <v>60</v>
      </c>
      <c r="X8" s="61" t="s">
        <v>59</v>
      </c>
      <c r="Y8" s="62" t="s">
        <v>60</v>
      </c>
      <c r="Z8" s="61" t="s">
        <v>59</v>
      </c>
      <c r="AA8" s="62" t="s">
        <v>60</v>
      </c>
      <c r="AB8" s="61" t="s">
        <v>59</v>
      </c>
      <c r="AC8" s="62" t="s">
        <v>60</v>
      </c>
      <c r="AD8" s="61" t="s">
        <v>59</v>
      </c>
      <c r="AE8" s="62" t="s">
        <v>60</v>
      </c>
      <c r="AF8" s="61" t="s">
        <v>59</v>
      </c>
      <c r="AG8" s="62" t="s">
        <v>60</v>
      </c>
      <c r="AH8" s="82" t="s">
        <v>59</v>
      </c>
      <c r="AI8" s="83" t="s">
        <v>60</v>
      </c>
      <c r="AJ8" s="82" t="s">
        <v>59</v>
      </c>
      <c r="AK8" s="83" t="s">
        <v>60</v>
      </c>
      <c r="AL8" s="61" t="s">
        <v>59</v>
      </c>
      <c r="AM8" s="62" t="s">
        <v>60</v>
      </c>
      <c r="AN8" s="61" t="s">
        <v>59</v>
      </c>
      <c r="AO8" s="62" t="s">
        <v>60</v>
      </c>
      <c r="AP8" s="61" t="s">
        <v>59</v>
      </c>
      <c r="AQ8" s="62" t="s">
        <v>60</v>
      </c>
      <c r="AR8" s="61" t="s">
        <v>59</v>
      </c>
      <c r="AS8" s="62" t="s">
        <v>60</v>
      </c>
      <c r="AT8" s="61" t="s">
        <v>59</v>
      </c>
      <c r="AU8" s="62" t="s">
        <v>60</v>
      </c>
      <c r="AV8" s="61" t="s">
        <v>59</v>
      </c>
      <c r="AW8" s="62" t="s">
        <v>60</v>
      </c>
      <c r="AX8" s="61" t="s">
        <v>59</v>
      </c>
      <c r="AY8" s="62" t="s">
        <v>60</v>
      </c>
      <c r="AZ8" s="61" t="s">
        <v>59</v>
      </c>
      <c r="BA8" s="62" t="s">
        <v>60</v>
      </c>
      <c r="BB8" s="61" t="s">
        <v>59</v>
      </c>
      <c r="BC8" s="62" t="s">
        <v>60</v>
      </c>
      <c r="BD8" s="61" t="s">
        <v>59</v>
      </c>
      <c r="BE8" s="62" t="s">
        <v>60</v>
      </c>
      <c r="BF8" s="61" t="s">
        <v>59</v>
      </c>
      <c r="BG8" s="62" t="s">
        <v>60</v>
      </c>
      <c r="BH8" s="61" t="s">
        <v>59</v>
      </c>
      <c r="BI8" s="62" t="s">
        <v>60</v>
      </c>
      <c r="BJ8" s="61" t="s">
        <v>59</v>
      </c>
      <c r="BK8" s="62" t="s">
        <v>60</v>
      </c>
      <c r="BL8" s="61" t="s">
        <v>59</v>
      </c>
      <c r="BM8" s="62" t="s">
        <v>60</v>
      </c>
      <c r="BN8" s="61" t="s">
        <v>59</v>
      </c>
      <c r="BO8" s="62" t="s">
        <v>60</v>
      </c>
      <c r="BP8" s="61" t="s">
        <v>59</v>
      </c>
      <c r="BQ8" s="62" t="s">
        <v>60</v>
      </c>
      <c r="BR8" s="61" t="s">
        <v>59</v>
      </c>
      <c r="BS8" s="62" t="s">
        <v>60</v>
      </c>
      <c r="BT8" s="61" t="s">
        <v>59</v>
      </c>
      <c r="BU8" s="62" t="s">
        <v>60</v>
      </c>
      <c r="BV8" s="61" t="s">
        <v>59</v>
      </c>
      <c r="BW8" s="62" t="s">
        <v>60</v>
      </c>
      <c r="BX8" s="61" t="s">
        <v>59</v>
      </c>
      <c r="BY8" s="62" t="s">
        <v>60</v>
      </c>
      <c r="BZ8" s="61" t="s">
        <v>59</v>
      </c>
      <c r="CA8" s="62" t="s">
        <v>60</v>
      </c>
      <c r="CB8" s="61" t="s">
        <v>59</v>
      </c>
      <c r="CC8" s="62" t="s">
        <v>60</v>
      </c>
      <c r="CD8" s="61" t="s">
        <v>59</v>
      </c>
      <c r="CE8" s="62" t="s">
        <v>60</v>
      </c>
      <c r="CF8" s="61" t="s">
        <v>59</v>
      </c>
      <c r="CG8" s="62" t="s">
        <v>60</v>
      </c>
      <c r="CH8" s="61" t="s">
        <v>59</v>
      </c>
      <c r="CI8" s="62" t="s">
        <v>60</v>
      </c>
      <c r="CJ8" s="61" t="s">
        <v>59</v>
      </c>
      <c r="CK8" s="62" t="s">
        <v>60</v>
      </c>
      <c r="CL8" s="61" t="s">
        <v>59</v>
      </c>
      <c r="CM8" s="62" t="s">
        <v>60</v>
      </c>
      <c r="CN8" s="61" t="s">
        <v>59</v>
      </c>
      <c r="CO8" s="62" t="s">
        <v>60</v>
      </c>
      <c r="CP8" s="61" t="s">
        <v>59</v>
      </c>
      <c r="CQ8" s="62" t="s">
        <v>60</v>
      </c>
      <c r="CR8" s="61" t="s">
        <v>59</v>
      </c>
      <c r="CS8" s="62" t="s">
        <v>60</v>
      </c>
      <c r="CT8" s="61" t="s">
        <v>59</v>
      </c>
      <c r="CU8" s="62" t="s">
        <v>60</v>
      </c>
      <c r="CV8" s="61" t="s">
        <v>59</v>
      </c>
      <c r="CW8" s="62" t="s">
        <v>60</v>
      </c>
      <c r="CX8" s="61" t="s">
        <v>59</v>
      </c>
      <c r="CY8" s="62" t="s">
        <v>60</v>
      </c>
      <c r="CZ8" s="61" t="s">
        <v>59</v>
      </c>
      <c r="DA8" s="62" t="s">
        <v>60</v>
      </c>
      <c r="DB8" s="61" t="s">
        <v>59</v>
      </c>
      <c r="DC8" s="62" t="s">
        <v>60</v>
      </c>
      <c r="DD8" s="61" t="s">
        <v>59</v>
      </c>
      <c r="DE8" s="62" t="s">
        <v>60</v>
      </c>
      <c r="DF8" s="61" t="s">
        <v>59</v>
      </c>
      <c r="DG8" s="62" t="s">
        <v>60</v>
      </c>
      <c r="DH8" s="61" t="s">
        <v>59</v>
      </c>
      <c r="DI8" s="62" t="s">
        <v>60</v>
      </c>
      <c r="DJ8" s="61" t="s">
        <v>59</v>
      </c>
      <c r="DK8" s="62" t="s">
        <v>60</v>
      </c>
      <c r="DL8" s="61" t="s">
        <v>59</v>
      </c>
      <c r="DM8" s="62" t="s">
        <v>60</v>
      </c>
      <c r="DN8" s="61" t="s">
        <v>59</v>
      </c>
      <c r="DO8" s="62" t="s">
        <v>60</v>
      </c>
      <c r="DP8" s="61" t="s">
        <v>59</v>
      </c>
      <c r="DQ8" s="62" t="s">
        <v>60</v>
      </c>
      <c r="DR8" s="61" t="s">
        <v>59</v>
      </c>
      <c r="DS8" s="62" t="s">
        <v>60</v>
      </c>
      <c r="DT8" s="61" t="s">
        <v>59</v>
      </c>
      <c r="DU8" s="62" t="s">
        <v>60</v>
      </c>
    </row>
    <row r="9" spans="1:130" s="55" customFormat="1" ht="15" customHeight="1">
      <c r="B9" s="63" t="s">
        <v>94</v>
      </c>
      <c r="C9" s="78">
        <v>1</v>
      </c>
      <c r="D9" s="78">
        <f>C9+1</f>
        <v>2</v>
      </c>
      <c r="E9" s="78">
        <f t="shared" ref="E9:AE9" si="0">D9+1</f>
        <v>3</v>
      </c>
      <c r="F9" s="78">
        <f t="shared" si="0"/>
        <v>4</v>
      </c>
      <c r="G9" s="78">
        <f t="shared" si="0"/>
        <v>5</v>
      </c>
      <c r="H9" s="78">
        <f t="shared" si="0"/>
        <v>6</v>
      </c>
      <c r="I9" s="78">
        <f t="shared" si="0"/>
        <v>7</v>
      </c>
      <c r="J9" s="78">
        <f t="shared" si="0"/>
        <v>8</v>
      </c>
      <c r="K9" s="78">
        <f t="shared" si="0"/>
        <v>9</v>
      </c>
      <c r="L9" s="78">
        <f t="shared" si="0"/>
        <v>10</v>
      </c>
      <c r="M9" s="78">
        <f t="shared" si="0"/>
        <v>11</v>
      </c>
      <c r="N9" s="78">
        <f t="shared" si="0"/>
        <v>12</v>
      </c>
      <c r="O9" s="78">
        <f t="shared" si="0"/>
        <v>13</v>
      </c>
      <c r="P9" s="78">
        <f t="shared" si="0"/>
        <v>14</v>
      </c>
      <c r="Q9" s="78">
        <f t="shared" si="0"/>
        <v>15</v>
      </c>
      <c r="R9" s="78">
        <f t="shared" si="0"/>
        <v>16</v>
      </c>
      <c r="S9" s="78">
        <f t="shared" si="0"/>
        <v>17</v>
      </c>
      <c r="T9" s="78">
        <f t="shared" si="0"/>
        <v>18</v>
      </c>
      <c r="U9" s="78">
        <f t="shared" si="0"/>
        <v>19</v>
      </c>
      <c r="V9" s="78">
        <f t="shared" si="0"/>
        <v>20</v>
      </c>
      <c r="W9" s="78">
        <f t="shared" si="0"/>
        <v>21</v>
      </c>
      <c r="X9" s="78">
        <f t="shared" si="0"/>
        <v>22</v>
      </c>
      <c r="Y9" s="78">
        <f t="shared" si="0"/>
        <v>23</v>
      </c>
      <c r="Z9" s="78">
        <f t="shared" si="0"/>
        <v>24</v>
      </c>
      <c r="AA9" s="78">
        <f t="shared" si="0"/>
        <v>25</v>
      </c>
      <c r="AB9" s="78">
        <f t="shared" si="0"/>
        <v>26</v>
      </c>
      <c r="AC9" s="78">
        <f t="shared" si="0"/>
        <v>27</v>
      </c>
      <c r="AD9" s="78">
        <f t="shared" si="0"/>
        <v>28</v>
      </c>
      <c r="AE9" s="78">
        <f t="shared" si="0"/>
        <v>29</v>
      </c>
      <c r="AF9" s="78">
        <f t="shared" ref="AF9" si="1">AE9+1</f>
        <v>30</v>
      </c>
      <c r="AG9" s="78">
        <f t="shared" ref="AG9" si="2">AF9+1</f>
        <v>31</v>
      </c>
      <c r="AH9" s="84">
        <f t="shared" ref="AH9" si="3">AG9+1</f>
        <v>32</v>
      </c>
      <c r="AI9" s="84">
        <f t="shared" ref="AI9" si="4">AH9+1</f>
        <v>33</v>
      </c>
      <c r="AJ9" s="84">
        <f t="shared" ref="AJ9" si="5">AI9+1</f>
        <v>34</v>
      </c>
      <c r="AK9" s="84">
        <f t="shared" ref="AK9" si="6">AJ9+1</f>
        <v>35</v>
      </c>
      <c r="AL9" s="78">
        <f t="shared" ref="AL9" si="7">AK9+1</f>
        <v>36</v>
      </c>
      <c r="AM9" s="78">
        <f t="shared" ref="AM9" si="8">AL9+1</f>
        <v>37</v>
      </c>
      <c r="AN9" s="78">
        <f t="shared" ref="AN9" si="9">AM9+1</f>
        <v>38</v>
      </c>
      <c r="AO9" s="78">
        <f t="shared" ref="AO9" si="10">AN9+1</f>
        <v>39</v>
      </c>
      <c r="AP9" s="78">
        <f t="shared" ref="AP9" si="11">AO9+1</f>
        <v>40</v>
      </c>
      <c r="AQ9" s="78">
        <f t="shared" ref="AQ9" si="12">AP9+1</f>
        <v>41</v>
      </c>
      <c r="AR9" s="78">
        <f t="shared" ref="AR9" si="13">AQ9+1</f>
        <v>42</v>
      </c>
      <c r="AS9" s="78">
        <f t="shared" ref="AS9" si="14">AR9+1</f>
        <v>43</v>
      </c>
      <c r="AT9" s="78">
        <f t="shared" ref="AT9" si="15">AS9+1</f>
        <v>44</v>
      </c>
      <c r="AU9" s="78">
        <f t="shared" ref="AU9" si="16">AT9+1</f>
        <v>45</v>
      </c>
      <c r="AV9" s="78">
        <f t="shared" ref="AV9" si="17">AU9+1</f>
        <v>46</v>
      </c>
      <c r="AW9" s="78">
        <f t="shared" ref="AW9" si="18">AV9+1</f>
        <v>47</v>
      </c>
      <c r="AX9" s="78">
        <f t="shared" ref="AX9" si="19">AW9+1</f>
        <v>48</v>
      </c>
      <c r="AY9" s="78">
        <f t="shared" ref="AY9" si="20">AX9+1</f>
        <v>49</v>
      </c>
      <c r="AZ9" s="78">
        <f t="shared" ref="AZ9" si="21">AY9+1</f>
        <v>50</v>
      </c>
      <c r="BA9" s="78">
        <f t="shared" ref="BA9" si="22">AZ9+1</f>
        <v>51</v>
      </c>
      <c r="BB9" s="78">
        <f t="shared" ref="BB9" si="23">BA9+1</f>
        <v>52</v>
      </c>
      <c r="BC9" s="78">
        <f t="shared" ref="BC9" si="24">BB9+1</f>
        <v>53</v>
      </c>
      <c r="BD9" s="78">
        <f t="shared" ref="BD9" si="25">BC9+1</f>
        <v>54</v>
      </c>
      <c r="BE9" s="78">
        <f t="shared" ref="BE9" si="26">BD9+1</f>
        <v>55</v>
      </c>
      <c r="BF9" s="78">
        <f t="shared" ref="BF9" si="27">BE9+1</f>
        <v>56</v>
      </c>
      <c r="BG9" s="78">
        <f t="shared" ref="BG9" si="28">BF9+1</f>
        <v>57</v>
      </c>
      <c r="BH9" s="78">
        <f t="shared" ref="BH9" si="29">BG9+1</f>
        <v>58</v>
      </c>
      <c r="BI9" s="78">
        <f t="shared" ref="BI9" si="30">BH9+1</f>
        <v>59</v>
      </c>
      <c r="BJ9" s="78">
        <f t="shared" ref="BJ9" si="31">BI9+1</f>
        <v>60</v>
      </c>
      <c r="BK9" s="78">
        <f t="shared" ref="BK9" si="32">BJ9+1</f>
        <v>61</v>
      </c>
      <c r="BL9" s="78">
        <f t="shared" ref="BL9" si="33">BK9+1</f>
        <v>62</v>
      </c>
      <c r="BM9" s="78">
        <f t="shared" ref="BM9" si="34">BL9+1</f>
        <v>63</v>
      </c>
      <c r="BN9" s="78">
        <f t="shared" ref="BN9" si="35">BM9+1</f>
        <v>64</v>
      </c>
      <c r="BO9" s="78">
        <f t="shared" ref="BO9" si="36">BN9+1</f>
        <v>65</v>
      </c>
      <c r="BP9" s="78">
        <f t="shared" ref="BP9" si="37">BO9+1</f>
        <v>66</v>
      </c>
      <c r="BQ9" s="78">
        <f t="shared" ref="BQ9" si="38">BP9+1</f>
        <v>67</v>
      </c>
      <c r="BR9" s="78">
        <f t="shared" ref="BR9" si="39">BQ9+1</f>
        <v>68</v>
      </c>
      <c r="BS9" s="78">
        <f t="shared" ref="BS9" si="40">BR9+1</f>
        <v>69</v>
      </c>
      <c r="BT9" s="78">
        <f t="shared" ref="BT9" si="41">BS9+1</f>
        <v>70</v>
      </c>
      <c r="BU9" s="78">
        <f t="shared" ref="BU9" si="42">BT9+1</f>
        <v>71</v>
      </c>
      <c r="BV9" s="78">
        <f t="shared" ref="BV9" si="43">BU9+1</f>
        <v>72</v>
      </c>
      <c r="BW9" s="78">
        <f t="shared" ref="BW9" si="44">BV9+1</f>
        <v>73</v>
      </c>
      <c r="BX9" s="78">
        <f t="shared" ref="BX9" si="45">BW9+1</f>
        <v>74</v>
      </c>
      <c r="BY9" s="78">
        <f t="shared" ref="BY9" si="46">BX9+1</f>
        <v>75</v>
      </c>
      <c r="BZ9" s="78">
        <f t="shared" ref="BZ9" si="47">BY9+1</f>
        <v>76</v>
      </c>
      <c r="CA9" s="78">
        <f t="shared" ref="CA9" si="48">BZ9+1</f>
        <v>77</v>
      </c>
      <c r="CB9" s="78">
        <f t="shared" ref="CB9" si="49">CA9+1</f>
        <v>78</v>
      </c>
      <c r="CC9" s="78">
        <f t="shared" ref="CC9" si="50">CB9+1</f>
        <v>79</v>
      </c>
      <c r="CD9" s="78">
        <f t="shared" ref="CD9" si="51">CC9+1</f>
        <v>80</v>
      </c>
      <c r="CE9" s="78">
        <f t="shared" ref="CE9" si="52">CD9+1</f>
        <v>81</v>
      </c>
      <c r="CF9" s="78">
        <f t="shared" ref="CF9" si="53">CE9+1</f>
        <v>82</v>
      </c>
      <c r="CG9" s="78">
        <f t="shared" ref="CG9" si="54">CF9+1</f>
        <v>83</v>
      </c>
      <c r="CH9" s="78">
        <f t="shared" ref="CH9" si="55">CG9+1</f>
        <v>84</v>
      </c>
      <c r="CI9" s="78">
        <f t="shared" ref="CI9" si="56">CH9+1</f>
        <v>85</v>
      </c>
      <c r="CJ9" s="78">
        <f t="shared" ref="CJ9" si="57">CI9+1</f>
        <v>86</v>
      </c>
      <c r="CK9" s="78">
        <f t="shared" ref="CK9" si="58">CJ9+1</f>
        <v>87</v>
      </c>
      <c r="CL9" s="78">
        <f t="shared" ref="CL9" si="59">CK9+1</f>
        <v>88</v>
      </c>
      <c r="CM9" s="78">
        <f t="shared" ref="CM9" si="60">CL9+1</f>
        <v>89</v>
      </c>
      <c r="CN9" s="78">
        <f t="shared" ref="CN9" si="61">CM9+1</f>
        <v>90</v>
      </c>
      <c r="CO9" s="78">
        <f t="shared" ref="CO9" si="62">CN9+1</f>
        <v>91</v>
      </c>
      <c r="CP9" s="78">
        <f t="shared" ref="CP9" si="63">CO9+1</f>
        <v>92</v>
      </c>
      <c r="CQ9" s="78">
        <f t="shared" ref="CQ9" si="64">CP9+1</f>
        <v>93</v>
      </c>
      <c r="CR9" s="78">
        <f t="shared" ref="CR9" si="65">CQ9+1</f>
        <v>94</v>
      </c>
      <c r="CS9" s="78">
        <f t="shared" ref="CS9" si="66">CR9+1</f>
        <v>95</v>
      </c>
      <c r="CT9" s="78">
        <f t="shared" ref="CT9" si="67">CS9+1</f>
        <v>96</v>
      </c>
      <c r="CU9" s="78">
        <f t="shared" ref="CU9" si="68">CT9+1</f>
        <v>97</v>
      </c>
      <c r="CV9" s="78">
        <f t="shared" ref="CV9" si="69">CU9+1</f>
        <v>98</v>
      </c>
      <c r="CW9" s="78">
        <f t="shared" ref="CW9" si="70">CV9+1</f>
        <v>99</v>
      </c>
      <c r="CX9" s="78">
        <f t="shared" ref="CX9" si="71">CW9+1</f>
        <v>100</v>
      </c>
      <c r="CY9" s="78">
        <f t="shared" ref="CY9" si="72">CX9+1</f>
        <v>101</v>
      </c>
      <c r="CZ9" s="78">
        <f t="shared" ref="CZ9" si="73">CY9+1</f>
        <v>102</v>
      </c>
      <c r="DA9" s="78">
        <f t="shared" ref="DA9" si="74">CZ9+1</f>
        <v>103</v>
      </c>
      <c r="DB9" s="78">
        <f t="shared" ref="DB9" si="75">DA9+1</f>
        <v>104</v>
      </c>
      <c r="DC9" s="78">
        <f t="shared" ref="DC9" si="76">DB9+1</f>
        <v>105</v>
      </c>
      <c r="DD9" s="78">
        <f t="shared" ref="DD9" si="77">DC9+1</f>
        <v>106</v>
      </c>
      <c r="DE9" s="78">
        <f t="shared" ref="DE9" si="78">DD9+1</f>
        <v>107</v>
      </c>
      <c r="DF9" s="78">
        <f t="shared" ref="DF9" si="79">DE9+1</f>
        <v>108</v>
      </c>
      <c r="DG9" s="78">
        <f t="shared" ref="DG9" si="80">DF9+1</f>
        <v>109</v>
      </c>
      <c r="DH9" s="78">
        <f t="shared" ref="DH9" si="81">DG9+1</f>
        <v>110</v>
      </c>
      <c r="DI9" s="78">
        <f t="shared" ref="DI9" si="82">DH9+1</f>
        <v>111</v>
      </c>
      <c r="DJ9" s="78">
        <f t="shared" ref="DJ9" si="83">DI9+1</f>
        <v>112</v>
      </c>
      <c r="DK9" s="78">
        <f t="shared" ref="DK9" si="84">DJ9+1</f>
        <v>113</v>
      </c>
      <c r="DL9" s="78">
        <f t="shared" ref="DL9" si="85">DK9+1</f>
        <v>114</v>
      </c>
      <c r="DM9" s="78">
        <f t="shared" ref="DM9" si="86">DL9+1</f>
        <v>115</v>
      </c>
      <c r="DN9" s="78">
        <f t="shared" ref="DN9" si="87">DM9+1</f>
        <v>116</v>
      </c>
      <c r="DO9" s="78">
        <f t="shared" ref="DO9" si="88">DN9+1</f>
        <v>117</v>
      </c>
      <c r="DP9" s="78">
        <f t="shared" ref="DP9" si="89">DO9+1</f>
        <v>118</v>
      </c>
      <c r="DQ9" s="78">
        <f t="shared" ref="DQ9" si="90">DP9+1</f>
        <v>119</v>
      </c>
      <c r="DR9" s="78">
        <f t="shared" ref="DR9" si="91">DQ9+1</f>
        <v>120</v>
      </c>
      <c r="DS9" s="78">
        <f t="shared" ref="DS9" si="92">DR9+1</f>
        <v>121</v>
      </c>
      <c r="DT9" s="78">
        <f t="shared" ref="DT9" si="93">DS9+1</f>
        <v>122</v>
      </c>
      <c r="DU9" s="78">
        <f t="shared" ref="DU9" si="94">DT9+1</f>
        <v>123</v>
      </c>
    </row>
    <row r="10" spans="1:130" s="66" customFormat="1" ht="14.25" customHeight="1">
      <c r="B10" s="68">
        <v>1</v>
      </c>
      <c r="C10" s="71" t="s">
        <v>98</v>
      </c>
      <c r="D10" s="73">
        <f>F10+H10-DT10</f>
        <v>6169637.4580000006</v>
      </c>
      <c r="E10" s="73">
        <f>G10+I10-DU10</f>
        <v>3305568.2763</v>
      </c>
      <c r="F10" s="74">
        <f>J10+V10+Z10+AD10+BB10+BN10+CL10+CP10+DB10+DJ10+DP10</f>
        <v>3547808.358</v>
      </c>
      <c r="G10" s="74">
        <f>K10+W10+AA10+AE10+BC10+BO10+CM10+CQ10+DC10+DK10+DQ10</f>
        <v>2403186.4824000001</v>
      </c>
      <c r="H10" s="74">
        <f>L10+X10+AB10+AF10+BD10+BP10+CN10+CR10+DD10+DL10+DR10</f>
        <v>2621829.1</v>
      </c>
      <c r="I10" s="74">
        <f>M10+Y10+AC10+AG10+BE10+BQ10+CO10+CS10+DE10+DM10+DS10</f>
        <v>902381.79389999993</v>
      </c>
      <c r="J10" s="65">
        <v>840573.071</v>
      </c>
      <c r="K10" s="65">
        <v>549820.53009999997</v>
      </c>
      <c r="L10" s="65">
        <v>34000</v>
      </c>
      <c r="M10" s="65">
        <v>3469.42</v>
      </c>
      <c r="N10" s="65">
        <v>584497.27099999995</v>
      </c>
      <c r="O10" s="65">
        <v>365313.47489999997</v>
      </c>
      <c r="P10" s="65">
        <v>31000</v>
      </c>
      <c r="Q10" s="65">
        <v>3469.42</v>
      </c>
      <c r="R10" s="65">
        <v>10650.5</v>
      </c>
      <c r="S10" s="65">
        <v>6128.2731999999996</v>
      </c>
      <c r="T10" s="65">
        <v>3000</v>
      </c>
      <c r="U10" s="65">
        <v>0</v>
      </c>
      <c r="V10" s="65">
        <v>500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  <c r="AD10" s="65">
        <v>145236</v>
      </c>
      <c r="AE10" s="65">
        <v>93273.842600000004</v>
      </c>
      <c r="AF10" s="65">
        <v>780271.7</v>
      </c>
      <c r="AG10" s="65">
        <v>526480.01139999996</v>
      </c>
      <c r="AH10" s="85"/>
      <c r="AI10" s="85"/>
      <c r="AJ10" s="85"/>
      <c r="AK10" s="85"/>
      <c r="AL10" s="65">
        <v>3636</v>
      </c>
      <c r="AM10" s="65">
        <v>1726.088</v>
      </c>
      <c r="AN10" s="65">
        <v>0</v>
      </c>
      <c r="AO10" s="65">
        <v>0</v>
      </c>
      <c r="AP10" s="65">
        <v>0</v>
      </c>
      <c r="AQ10" s="65">
        <v>0</v>
      </c>
      <c r="AR10" s="65">
        <v>0</v>
      </c>
      <c r="AS10" s="65">
        <v>0</v>
      </c>
      <c r="AT10" s="65">
        <v>141600</v>
      </c>
      <c r="AU10" s="65">
        <v>91547.7546</v>
      </c>
      <c r="AV10" s="65">
        <v>1751084</v>
      </c>
      <c r="AW10" s="65">
        <v>577174.60140000004</v>
      </c>
      <c r="AX10" s="65">
        <v>0</v>
      </c>
      <c r="AY10" s="65">
        <v>0</v>
      </c>
      <c r="AZ10" s="65">
        <v>-982812.3</v>
      </c>
      <c r="BA10" s="65">
        <v>-50694.59</v>
      </c>
      <c r="BB10" s="65">
        <v>408611.353</v>
      </c>
      <c r="BC10" s="65">
        <v>236986.26250000001</v>
      </c>
      <c r="BD10" s="65">
        <v>268848</v>
      </c>
      <c r="BE10" s="65">
        <v>124719.414</v>
      </c>
      <c r="BF10" s="65">
        <v>360423.353</v>
      </c>
      <c r="BG10" s="65">
        <v>223329.8125</v>
      </c>
      <c r="BH10" s="65">
        <v>241548</v>
      </c>
      <c r="BI10" s="65">
        <v>124719.414</v>
      </c>
      <c r="BJ10" s="65">
        <v>0</v>
      </c>
      <c r="BK10" s="65">
        <v>0</v>
      </c>
      <c r="BL10" s="65">
        <v>0</v>
      </c>
      <c r="BM10" s="65">
        <v>0</v>
      </c>
      <c r="BN10" s="65">
        <v>204268.63399999999</v>
      </c>
      <c r="BO10" s="65">
        <v>119719.7552</v>
      </c>
      <c r="BP10" s="65">
        <v>585687.4</v>
      </c>
      <c r="BQ10" s="65">
        <v>61933.1633</v>
      </c>
      <c r="BR10" s="65">
        <v>13087.9</v>
      </c>
      <c r="BS10" s="65">
        <v>1835.9580000000001</v>
      </c>
      <c r="BT10" s="65">
        <v>226624.4</v>
      </c>
      <c r="BU10" s="65">
        <v>28339.6423</v>
      </c>
      <c r="BV10" s="65">
        <v>34000</v>
      </c>
      <c r="BW10" s="65">
        <v>18200</v>
      </c>
      <c r="BX10" s="65">
        <v>0</v>
      </c>
      <c r="BY10" s="65">
        <v>0</v>
      </c>
      <c r="BZ10" s="65">
        <v>17000</v>
      </c>
      <c r="CA10" s="65">
        <v>12741.1</v>
      </c>
      <c r="CB10" s="65">
        <v>7000</v>
      </c>
      <c r="CC10" s="65">
        <v>978.4</v>
      </c>
      <c r="CD10" s="65">
        <v>140180.734</v>
      </c>
      <c r="CE10" s="65">
        <v>86942.697199999995</v>
      </c>
      <c r="CF10" s="65">
        <v>194063</v>
      </c>
      <c r="CG10" s="65">
        <v>0</v>
      </c>
      <c r="CH10" s="65">
        <v>0</v>
      </c>
      <c r="CI10" s="65">
        <v>0</v>
      </c>
      <c r="CJ10" s="65">
        <v>123000</v>
      </c>
      <c r="CK10" s="65">
        <v>24035.120999999999</v>
      </c>
      <c r="CL10" s="65">
        <v>0</v>
      </c>
      <c r="CM10" s="65">
        <v>0</v>
      </c>
      <c r="CN10" s="65">
        <v>0</v>
      </c>
      <c r="CO10" s="65">
        <v>0</v>
      </c>
      <c r="CP10" s="65">
        <v>477399.4</v>
      </c>
      <c r="CQ10" s="65">
        <v>330187.93569999997</v>
      </c>
      <c r="CR10" s="65">
        <v>339783.2</v>
      </c>
      <c r="CS10" s="65">
        <v>172561.10219999999</v>
      </c>
      <c r="CT10" s="65">
        <v>379843.8</v>
      </c>
      <c r="CU10" s="65">
        <v>285808.07569999999</v>
      </c>
      <c r="CV10" s="65">
        <v>112967.2</v>
      </c>
      <c r="CW10" s="65">
        <v>14550.254999999999</v>
      </c>
      <c r="CX10" s="65">
        <v>88975</v>
      </c>
      <c r="CY10" s="65">
        <v>62636.056700000001</v>
      </c>
      <c r="CZ10" s="65">
        <v>0</v>
      </c>
      <c r="DA10" s="65">
        <v>0</v>
      </c>
      <c r="DB10" s="65">
        <v>1441219.9</v>
      </c>
      <c r="DC10" s="65">
        <v>1052447.3563000001</v>
      </c>
      <c r="DD10" s="65">
        <v>613238.80000000005</v>
      </c>
      <c r="DE10" s="65">
        <v>13218.683000000001</v>
      </c>
      <c r="DF10" s="65">
        <v>727873</v>
      </c>
      <c r="DG10" s="65">
        <v>512428.33</v>
      </c>
      <c r="DH10" s="65">
        <v>505629.2</v>
      </c>
      <c r="DI10" s="65">
        <v>13218.683000000001</v>
      </c>
      <c r="DJ10" s="65">
        <v>30000</v>
      </c>
      <c r="DK10" s="65">
        <v>20750.8</v>
      </c>
      <c r="DL10" s="65">
        <v>0</v>
      </c>
      <c r="DM10" s="65">
        <v>0</v>
      </c>
      <c r="DN10" s="65">
        <v>0</v>
      </c>
      <c r="DO10" s="65">
        <v>0</v>
      </c>
      <c r="DP10" s="65">
        <v>0</v>
      </c>
      <c r="DQ10" s="65">
        <v>0</v>
      </c>
      <c r="DR10" s="65">
        <v>0</v>
      </c>
      <c r="DS10" s="65">
        <v>0</v>
      </c>
      <c r="DT10" s="65">
        <v>0</v>
      </c>
      <c r="DU10" s="65">
        <v>0</v>
      </c>
      <c r="DY10" s="86"/>
      <c r="DZ10" s="86"/>
    </row>
    <row r="11" spans="1:130" s="66" customFormat="1" ht="14.25" customHeight="1">
      <c r="B11" s="68">
        <v>2</v>
      </c>
      <c r="C11" s="71" t="s">
        <v>99</v>
      </c>
      <c r="D11" s="73">
        <f t="shared" ref="D11:D20" si="95">F11+H11-DT11</f>
        <v>85214.431199999992</v>
      </c>
      <c r="E11" s="73">
        <f t="shared" ref="E11:E20" si="96">G11+I11-DU11</f>
        <v>62586.730399999993</v>
      </c>
      <c r="F11" s="74">
        <f t="shared" ref="F11:F20" si="97">J11+V11+Z11+AD11+BB11+BN11+CL11+CP11+DB11+DJ11+DP11</f>
        <v>46469.8</v>
      </c>
      <c r="G11" s="74">
        <f t="shared" ref="G11:G20" si="98">K11+W11+AA11+AE11+BC11+BO11+CM11+CQ11+DC11+DK11+DQ11</f>
        <v>28481.890399999997</v>
      </c>
      <c r="H11" s="74">
        <f t="shared" ref="H11:H20" si="99">L11+X11+AB11+AF11+BD11+BP11+CN11+CR11+DD11+DL11+DR11</f>
        <v>38744.631199999996</v>
      </c>
      <c r="I11" s="74">
        <f t="shared" ref="I11:I20" si="100">M11+Y11+AC11+AG11+BE11+BQ11+CO11+CS11+DE11+DM11+DS11</f>
        <v>34104.839999999997</v>
      </c>
      <c r="J11" s="65">
        <v>27923</v>
      </c>
      <c r="K11" s="65">
        <v>17978.078099999999</v>
      </c>
      <c r="L11" s="65">
        <v>1050.0311999999999</v>
      </c>
      <c r="M11" s="65">
        <v>490.4</v>
      </c>
      <c r="N11" s="65">
        <v>27523</v>
      </c>
      <c r="O11" s="65">
        <v>17978.078099999999</v>
      </c>
      <c r="P11" s="65">
        <v>1050.0311999999999</v>
      </c>
      <c r="Q11" s="65">
        <v>490.4</v>
      </c>
      <c r="R11" s="65">
        <v>400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2448</v>
      </c>
      <c r="AE11" s="65">
        <v>1172.7460000000001</v>
      </c>
      <c r="AF11" s="65">
        <v>36694.6</v>
      </c>
      <c r="AG11" s="65">
        <v>32616.44</v>
      </c>
      <c r="AH11" s="85"/>
      <c r="AI11" s="85"/>
      <c r="AJ11" s="85"/>
      <c r="AK11" s="85"/>
      <c r="AL11" s="65">
        <v>2448</v>
      </c>
      <c r="AM11" s="65">
        <v>1172.7460000000001</v>
      </c>
      <c r="AN11" s="65">
        <v>0</v>
      </c>
      <c r="AO11" s="65">
        <v>0</v>
      </c>
      <c r="AP11" s="65">
        <v>0</v>
      </c>
      <c r="AQ11" s="65">
        <v>0</v>
      </c>
      <c r="AR11" s="65">
        <v>27157</v>
      </c>
      <c r="AS11" s="65">
        <v>25901.312000000002</v>
      </c>
      <c r="AT11" s="65">
        <v>0</v>
      </c>
      <c r="AU11" s="65">
        <v>0</v>
      </c>
      <c r="AV11" s="65">
        <v>12240.9</v>
      </c>
      <c r="AW11" s="65">
        <v>9418.5</v>
      </c>
      <c r="AX11" s="65">
        <v>0</v>
      </c>
      <c r="AY11" s="65">
        <v>0</v>
      </c>
      <c r="AZ11" s="65">
        <v>-2703.3</v>
      </c>
      <c r="BA11" s="65">
        <v>-2703.3719999999998</v>
      </c>
      <c r="BB11" s="65">
        <v>990</v>
      </c>
      <c r="BC11" s="65">
        <v>480</v>
      </c>
      <c r="BD11" s="65">
        <v>0</v>
      </c>
      <c r="BE11" s="65">
        <v>0</v>
      </c>
      <c r="BF11" s="65">
        <v>990</v>
      </c>
      <c r="BG11" s="65">
        <v>480</v>
      </c>
      <c r="BH11" s="65">
        <v>0</v>
      </c>
      <c r="BI11" s="65">
        <v>0</v>
      </c>
      <c r="BJ11" s="65">
        <v>0</v>
      </c>
      <c r="BK11" s="65">
        <v>0</v>
      </c>
      <c r="BL11" s="65">
        <v>0</v>
      </c>
      <c r="BM11" s="65">
        <v>0</v>
      </c>
      <c r="BN11" s="65">
        <v>750</v>
      </c>
      <c r="BO11" s="65">
        <v>58.706000000000003</v>
      </c>
      <c r="BP11" s="65">
        <v>1000</v>
      </c>
      <c r="BQ11" s="65">
        <v>998</v>
      </c>
      <c r="BR11" s="65">
        <v>0</v>
      </c>
      <c r="BS11" s="65">
        <v>0</v>
      </c>
      <c r="BT11" s="65">
        <v>0</v>
      </c>
      <c r="BU11" s="65">
        <v>0</v>
      </c>
      <c r="BV11" s="65">
        <v>0</v>
      </c>
      <c r="BW11" s="65">
        <v>0</v>
      </c>
      <c r="BX11" s="65">
        <v>0</v>
      </c>
      <c r="BY11" s="65">
        <v>0</v>
      </c>
      <c r="BZ11" s="65">
        <v>0</v>
      </c>
      <c r="CA11" s="65">
        <v>0</v>
      </c>
      <c r="CB11" s="65">
        <v>0</v>
      </c>
      <c r="CC11" s="65">
        <v>0</v>
      </c>
      <c r="CD11" s="65">
        <v>750</v>
      </c>
      <c r="CE11" s="65">
        <v>58.706000000000003</v>
      </c>
      <c r="CF11" s="65">
        <v>1000</v>
      </c>
      <c r="CG11" s="65">
        <v>998</v>
      </c>
      <c r="CH11" s="65">
        <v>0</v>
      </c>
      <c r="CI11" s="65">
        <v>0</v>
      </c>
      <c r="CJ11" s="65">
        <v>0</v>
      </c>
      <c r="CK11" s="65">
        <v>0</v>
      </c>
      <c r="CL11" s="65">
        <v>0</v>
      </c>
      <c r="CM11" s="65">
        <v>0</v>
      </c>
      <c r="CN11" s="65">
        <v>0</v>
      </c>
      <c r="CO11" s="65">
        <v>0</v>
      </c>
      <c r="CP11" s="65">
        <v>3530</v>
      </c>
      <c r="CQ11" s="65">
        <v>2061.9162999999999</v>
      </c>
      <c r="CR11" s="65">
        <v>0</v>
      </c>
      <c r="CS11" s="65">
        <v>0</v>
      </c>
      <c r="CT11" s="65">
        <v>3410</v>
      </c>
      <c r="CU11" s="65">
        <v>2031.9163000000001</v>
      </c>
      <c r="CV11" s="65">
        <v>0</v>
      </c>
      <c r="CW11" s="65">
        <v>0</v>
      </c>
      <c r="CX11" s="65">
        <v>3160</v>
      </c>
      <c r="CY11" s="65">
        <v>1931.9163000000001</v>
      </c>
      <c r="CZ11" s="65">
        <v>0</v>
      </c>
      <c r="DA11" s="65">
        <v>0</v>
      </c>
      <c r="DB11" s="65">
        <v>9460</v>
      </c>
      <c r="DC11" s="65">
        <v>6620.4440000000004</v>
      </c>
      <c r="DD11" s="65">
        <v>0</v>
      </c>
      <c r="DE11" s="65">
        <v>0</v>
      </c>
      <c r="DF11" s="65">
        <v>9460</v>
      </c>
      <c r="DG11" s="65">
        <v>6620.4440000000004</v>
      </c>
      <c r="DH11" s="65">
        <v>0</v>
      </c>
      <c r="DI11" s="65">
        <v>0</v>
      </c>
      <c r="DJ11" s="65">
        <v>710</v>
      </c>
      <c r="DK11" s="65">
        <v>110</v>
      </c>
      <c r="DL11" s="65">
        <v>0</v>
      </c>
      <c r="DM11" s="65">
        <v>0</v>
      </c>
      <c r="DN11" s="65">
        <v>658.8</v>
      </c>
      <c r="DO11" s="65">
        <v>0</v>
      </c>
      <c r="DP11" s="65">
        <v>658.8</v>
      </c>
      <c r="DQ11" s="65">
        <v>0</v>
      </c>
      <c r="DR11" s="65">
        <v>0</v>
      </c>
      <c r="DS11" s="65">
        <v>0</v>
      </c>
      <c r="DT11" s="65">
        <v>0</v>
      </c>
      <c r="DU11" s="65">
        <v>0</v>
      </c>
      <c r="DY11" s="86"/>
      <c r="DZ11" s="86"/>
    </row>
    <row r="12" spans="1:130" s="66" customFormat="1" ht="14.25" customHeight="1">
      <c r="B12" s="68">
        <v>3</v>
      </c>
      <c r="C12" s="71" t="s">
        <v>100</v>
      </c>
      <c r="D12" s="73">
        <f t="shared" si="95"/>
        <v>76767.014900000009</v>
      </c>
      <c r="E12" s="73">
        <f t="shared" si="96"/>
        <v>43518.837599999999</v>
      </c>
      <c r="F12" s="74">
        <f t="shared" si="97"/>
        <v>41964.600000000006</v>
      </c>
      <c r="G12" s="74">
        <f t="shared" si="98"/>
        <v>23153.067599999998</v>
      </c>
      <c r="H12" s="74">
        <f t="shared" si="99"/>
        <v>34802.414900000003</v>
      </c>
      <c r="I12" s="74">
        <f t="shared" si="100"/>
        <v>20365.77</v>
      </c>
      <c r="J12" s="65">
        <v>32880.300000000003</v>
      </c>
      <c r="K12" s="65">
        <v>19316.537199999999</v>
      </c>
      <c r="L12" s="65">
        <v>8030.4148999999998</v>
      </c>
      <c r="M12" s="65">
        <v>7323.72</v>
      </c>
      <c r="N12" s="65">
        <v>32220.3</v>
      </c>
      <c r="O12" s="65">
        <v>18951.537199999999</v>
      </c>
      <c r="P12" s="65">
        <v>8030.4148999999998</v>
      </c>
      <c r="Q12" s="65">
        <v>7323.72</v>
      </c>
      <c r="R12" s="65">
        <v>300</v>
      </c>
      <c r="S12" s="65">
        <v>125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1494</v>
      </c>
      <c r="AE12" s="65">
        <v>998.17600000000004</v>
      </c>
      <c r="AF12" s="65">
        <v>3372</v>
      </c>
      <c r="AG12" s="65">
        <v>1007.05</v>
      </c>
      <c r="AH12" s="85"/>
      <c r="AI12" s="85"/>
      <c r="AJ12" s="85"/>
      <c r="AK12" s="85"/>
      <c r="AL12" s="65">
        <v>744</v>
      </c>
      <c r="AM12" s="65">
        <v>498.17599999999999</v>
      </c>
      <c r="AN12" s="65">
        <v>1800</v>
      </c>
      <c r="AO12" s="65">
        <v>0</v>
      </c>
      <c r="AP12" s="65">
        <v>0</v>
      </c>
      <c r="AQ12" s="65">
        <v>0</v>
      </c>
      <c r="AR12" s="65">
        <v>0</v>
      </c>
      <c r="AS12" s="65">
        <v>0</v>
      </c>
      <c r="AT12" s="65">
        <v>750</v>
      </c>
      <c r="AU12" s="65">
        <v>500</v>
      </c>
      <c r="AV12" s="65">
        <v>1572</v>
      </c>
      <c r="AW12" s="65">
        <v>1559.05</v>
      </c>
      <c r="AX12" s="65">
        <v>0</v>
      </c>
      <c r="AY12" s="65">
        <v>0</v>
      </c>
      <c r="AZ12" s="65">
        <v>0</v>
      </c>
      <c r="BA12" s="65">
        <v>-552</v>
      </c>
      <c r="BB12" s="65">
        <v>1560</v>
      </c>
      <c r="BC12" s="65">
        <v>814</v>
      </c>
      <c r="BD12" s="65">
        <v>22700</v>
      </c>
      <c r="BE12" s="65">
        <v>11335</v>
      </c>
      <c r="BF12" s="65">
        <v>1560</v>
      </c>
      <c r="BG12" s="65">
        <v>814</v>
      </c>
      <c r="BH12" s="65">
        <v>3700</v>
      </c>
      <c r="BI12" s="65">
        <v>0</v>
      </c>
      <c r="BJ12" s="65">
        <v>0</v>
      </c>
      <c r="BK12" s="65">
        <v>0</v>
      </c>
      <c r="BL12" s="65">
        <v>0</v>
      </c>
      <c r="BM12" s="65">
        <v>0</v>
      </c>
      <c r="BN12" s="65">
        <v>3310</v>
      </c>
      <c r="BO12" s="65">
        <v>1324.3543999999999</v>
      </c>
      <c r="BP12" s="65">
        <v>0</v>
      </c>
      <c r="BQ12" s="65">
        <v>0</v>
      </c>
      <c r="BR12" s="65">
        <v>0</v>
      </c>
      <c r="BS12" s="65">
        <v>0</v>
      </c>
      <c r="BT12" s="65">
        <v>0</v>
      </c>
      <c r="BU12" s="65">
        <v>0</v>
      </c>
      <c r="BV12" s="65">
        <v>0</v>
      </c>
      <c r="BW12" s="65">
        <v>0</v>
      </c>
      <c r="BX12" s="65">
        <v>0</v>
      </c>
      <c r="BY12" s="65">
        <v>0</v>
      </c>
      <c r="BZ12" s="65">
        <v>0</v>
      </c>
      <c r="CA12" s="65">
        <v>0</v>
      </c>
      <c r="CB12" s="65">
        <v>0</v>
      </c>
      <c r="CC12" s="65">
        <v>0</v>
      </c>
      <c r="CD12" s="65">
        <v>3310</v>
      </c>
      <c r="CE12" s="65">
        <v>1324.3543999999999</v>
      </c>
      <c r="CF12" s="65">
        <v>0</v>
      </c>
      <c r="CG12" s="65">
        <v>0</v>
      </c>
      <c r="CH12" s="65">
        <v>0</v>
      </c>
      <c r="CI12" s="65">
        <v>0</v>
      </c>
      <c r="CJ12" s="65">
        <v>0</v>
      </c>
      <c r="CK12" s="65">
        <v>0</v>
      </c>
      <c r="CL12" s="65">
        <v>0</v>
      </c>
      <c r="CM12" s="65">
        <v>0</v>
      </c>
      <c r="CN12" s="65">
        <v>0</v>
      </c>
      <c r="CO12" s="65">
        <v>0</v>
      </c>
      <c r="CP12" s="65">
        <v>730</v>
      </c>
      <c r="CQ12" s="65">
        <v>0</v>
      </c>
      <c r="CR12" s="65">
        <v>700</v>
      </c>
      <c r="CS12" s="65">
        <v>700</v>
      </c>
      <c r="CT12" s="65">
        <v>380</v>
      </c>
      <c r="CU12" s="65">
        <v>0</v>
      </c>
      <c r="CV12" s="65">
        <v>0</v>
      </c>
      <c r="CW12" s="65">
        <v>0</v>
      </c>
      <c r="CX12" s="65">
        <v>0</v>
      </c>
      <c r="CY12" s="65">
        <v>0</v>
      </c>
      <c r="CZ12" s="65">
        <v>0</v>
      </c>
      <c r="DA12" s="65">
        <v>0</v>
      </c>
      <c r="DB12" s="65">
        <v>400</v>
      </c>
      <c r="DC12" s="65">
        <v>0</v>
      </c>
      <c r="DD12" s="65">
        <v>0</v>
      </c>
      <c r="DE12" s="65">
        <v>0</v>
      </c>
      <c r="DF12" s="65">
        <v>0</v>
      </c>
      <c r="DG12" s="65">
        <v>0</v>
      </c>
      <c r="DH12" s="65">
        <v>0</v>
      </c>
      <c r="DI12" s="65">
        <v>0</v>
      </c>
      <c r="DJ12" s="65">
        <v>1200</v>
      </c>
      <c r="DK12" s="65">
        <v>700</v>
      </c>
      <c r="DL12" s="65">
        <v>0</v>
      </c>
      <c r="DM12" s="65">
        <v>0</v>
      </c>
      <c r="DN12" s="65">
        <v>390.3</v>
      </c>
      <c r="DO12" s="65">
        <v>0</v>
      </c>
      <c r="DP12" s="65">
        <v>390.3</v>
      </c>
      <c r="DQ12" s="65">
        <v>0</v>
      </c>
      <c r="DR12" s="65">
        <v>0</v>
      </c>
      <c r="DS12" s="65">
        <v>0</v>
      </c>
      <c r="DT12" s="65">
        <v>0</v>
      </c>
      <c r="DU12" s="65">
        <v>0</v>
      </c>
      <c r="DY12" s="86"/>
      <c r="DZ12" s="86"/>
    </row>
    <row r="13" spans="1:130" s="66" customFormat="1" ht="14.25" customHeight="1">
      <c r="B13" s="68">
        <v>4</v>
      </c>
      <c r="C13" s="71" t="s">
        <v>101</v>
      </c>
      <c r="D13" s="73">
        <f t="shared" si="95"/>
        <v>797245.58129999985</v>
      </c>
      <c r="E13" s="73">
        <f t="shared" si="96"/>
        <v>562726.62829999998</v>
      </c>
      <c r="F13" s="74">
        <f t="shared" si="97"/>
        <v>615108.93499999994</v>
      </c>
      <c r="G13" s="74">
        <f t="shared" si="98"/>
        <v>406570.65229999996</v>
      </c>
      <c r="H13" s="74">
        <f t="shared" si="99"/>
        <v>326307.3603</v>
      </c>
      <c r="I13" s="74">
        <f t="shared" si="100"/>
        <v>244076.88399999999</v>
      </c>
      <c r="J13" s="65">
        <v>236632</v>
      </c>
      <c r="K13" s="65">
        <v>156553.9828</v>
      </c>
      <c r="L13" s="65">
        <v>76811.600300000006</v>
      </c>
      <c r="M13" s="65">
        <v>37372.802000000003</v>
      </c>
      <c r="N13" s="65">
        <v>210354</v>
      </c>
      <c r="O13" s="65">
        <v>140639.94880000001</v>
      </c>
      <c r="P13" s="65">
        <v>44672.200299999997</v>
      </c>
      <c r="Q13" s="65">
        <v>29041.599999999999</v>
      </c>
      <c r="R13" s="65">
        <v>25450</v>
      </c>
      <c r="S13" s="65">
        <v>15362.034</v>
      </c>
      <c r="T13" s="65">
        <v>32139.4</v>
      </c>
      <c r="U13" s="65">
        <v>8331.2019999999993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v>21955.834999999999</v>
      </c>
      <c r="AE13" s="65">
        <v>21410.834999999999</v>
      </c>
      <c r="AF13" s="65">
        <v>176602.2</v>
      </c>
      <c r="AG13" s="65">
        <v>153549.139</v>
      </c>
      <c r="AH13" s="85"/>
      <c r="AI13" s="85"/>
      <c r="AJ13" s="85"/>
      <c r="AK13" s="85"/>
      <c r="AL13" s="65">
        <v>19955.834999999999</v>
      </c>
      <c r="AM13" s="65">
        <v>19955.834999999999</v>
      </c>
      <c r="AN13" s="65">
        <v>0</v>
      </c>
      <c r="AO13" s="65">
        <v>0</v>
      </c>
      <c r="AP13" s="65">
        <v>0</v>
      </c>
      <c r="AQ13" s="65">
        <v>0</v>
      </c>
      <c r="AR13" s="65">
        <v>0</v>
      </c>
      <c r="AS13" s="65">
        <v>0</v>
      </c>
      <c r="AT13" s="65">
        <v>2000</v>
      </c>
      <c r="AU13" s="65">
        <v>1455</v>
      </c>
      <c r="AV13" s="65">
        <v>196602.2</v>
      </c>
      <c r="AW13" s="65">
        <v>166926.51999999999</v>
      </c>
      <c r="AX13" s="65">
        <v>0</v>
      </c>
      <c r="AY13" s="65">
        <v>0</v>
      </c>
      <c r="AZ13" s="65">
        <v>-20000</v>
      </c>
      <c r="BA13" s="65">
        <v>-13377.380999999999</v>
      </c>
      <c r="BB13" s="65">
        <v>86384</v>
      </c>
      <c r="BC13" s="65">
        <v>56524.6875</v>
      </c>
      <c r="BD13" s="65">
        <v>0</v>
      </c>
      <c r="BE13" s="65">
        <v>0</v>
      </c>
      <c r="BF13" s="65">
        <v>86384</v>
      </c>
      <c r="BG13" s="65">
        <v>56524.6875</v>
      </c>
      <c r="BH13" s="65">
        <v>0</v>
      </c>
      <c r="BI13" s="65">
        <v>0</v>
      </c>
      <c r="BJ13" s="65">
        <v>0</v>
      </c>
      <c r="BK13" s="65">
        <v>0</v>
      </c>
      <c r="BL13" s="65">
        <v>0</v>
      </c>
      <c r="BM13" s="65">
        <v>0</v>
      </c>
      <c r="BN13" s="65">
        <v>5703</v>
      </c>
      <c r="BO13" s="65">
        <v>4034.5920000000001</v>
      </c>
      <c r="BP13" s="65">
        <v>46244.42</v>
      </c>
      <c r="BQ13" s="65">
        <v>36647.398999999998</v>
      </c>
      <c r="BR13" s="65">
        <v>0</v>
      </c>
      <c r="BS13" s="65">
        <v>0</v>
      </c>
      <c r="BT13" s="65">
        <v>0</v>
      </c>
      <c r="BU13" s="65">
        <v>0</v>
      </c>
      <c r="BV13" s="65">
        <v>250</v>
      </c>
      <c r="BW13" s="65">
        <v>250</v>
      </c>
      <c r="BX13" s="65">
        <v>0</v>
      </c>
      <c r="BY13" s="65">
        <v>0</v>
      </c>
      <c r="BZ13" s="65">
        <v>73</v>
      </c>
      <c r="CA13" s="65">
        <v>54.6</v>
      </c>
      <c r="CB13" s="65">
        <v>1000</v>
      </c>
      <c r="CC13" s="65">
        <v>0</v>
      </c>
      <c r="CD13" s="65">
        <v>4780</v>
      </c>
      <c r="CE13" s="65">
        <v>3129.9920000000002</v>
      </c>
      <c r="CF13" s="65">
        <v>8432.02</v>
      </c>
      <c r="CG13" s="65">
        <v>0</v>
      </c>
      <c r="CH13" s="65">
        <v>0</v>
      </c>
      <c r="CI13" s="65">
        <v>0</v>
      </c>
      <c r="CJ13" s="65">
        <v>0</v>
      </c>
      <c r="CK13" s="65">
        <v>0</v>
      </c>
      <c r="CL13" s="65">
        <v>250</v>
      </c>
      <c r="CM13" s="65">
        <v>0</v>
      </c>
      <c r="CN13" s="65">
        <v>0</v>
      </c>
      <c r="CO13" s="65">
        <v>0</v>
      </c>
      <c r="CP13" s="65">
        <v>52936.800000000003</v>
      </c>
      <c r="CQ13" s="65">
        <v>36350.129999999997</v>
      </c>
      <c r="CR13" s="65">
        <v>1649.14</v>
      </c>
      <c r="CS13" s="65">
        <v>794</v>
      </c>
      <c r="CT13" s="65">
        <v>49016.800000000003</v>
      </c>
      <c r="CU13" s="65">
        <v>33790.129999999997</v>
      </c>
      <c r="CV13" s="65">
        <v>1649.14</v>
      </c>
      <c r="CW13" s="65">
        <v>794</v>
      </c>
      <c r="CX13" s="65">
        <v>44516.800000000003</v>
      </c>
      <c r="CY13" s="65">
        <v>31901.53</v>
      </c>
      <c r="CZ13" s="65">
        <v>1649.14</v>
      </c>
      <c r="DA13" s="65">
        <v>794</v>
      </c>
      <c r="DB13" s="65">
        <v>61363</v>
      </c>
      <c r="DC13" s="65">
        <v>42245.517</v>
      </c>
      <c r="DD13" s="65">
        <v>25000</v>
      </c>
      <c r="DE13" s="65">
        <v>15713.544</v>
      </c>
      <c r="DF13" s="65">
        <v>59613</v>
      </c>
      <c r="DG13" s="65">
        <v>41004.917000000001</v>
      </c>
      <c r="DH13" s="65">
        <v>25000</v>
      </c>
      <c r="DI13" s="65">
        <v>15713.544</v>
      </c>
      <c r="DJ13" s="65">
        <v>2800</v>
      </c>
      <c r="DK13" s="65">
        <v>1530</v>
      </c>
      <c r="DL13" s="65">
        <v>0</v>
      </c>
      <c r="DM13" s="65">
        <v>0</v>
      </c>
      <c r="DN13" s="65">
        <v>2913.5859999999998</v>
      </c>
      <c r="DO13" s="65">
        <v>0</v>
      </c>
      <c r="DP13" s="65">
        <v>147084.29999999999</v>
      </c>
      <c r="DQ13" s="65">
        <v>87920.907999999996</v>
      </c>
      <c r="DR13" s="65">
        <v>0</v>
      </c>
      <c r="DS13" s="65">
        <v>0</v>
      </c>
      <c r="DT13" s="65">
        <v>144170.71400000001</v>
      </c>
      <c r="DU13" s="65">
        <v>87920.907999999996</v>
      </c>
      <c r="DY13" s="86"/>
      <c r="DZ13" s="86"/>
    </row>
    <row r="14" spans="1:130" s="66" customFormat="1" ht="14.25" customHeight="1">
      <c r="B14" s="68">
        <v>5</v>
      </c>
      <c r="C14" s="71" t="s">
        <v>102</v>
      </c>
      <c r="D14" s="73">
        <f t="shared" si="95"/>
        <v>2643353.5905999998</v>
      </c>
      <c r="E14" s="73">
        <f t="shared" si="96"/>
        <v>1338436.6322000001</v>
      </c>
      <c r="F14" s="74">
        <f t="shared" si="97"/>
        <v>1816331.0719999999</v>
      </c>
      <c r="G14" s="74">
        <f t="shared" si="98"/>
        <v>1112534.966</v>
      </c>
      <c r="H14" s="74">
        <f t="shared" si="99"/>
        <v>1145022.5186000001</v>
      </c>
      <c r="I14" s="74">
        <f t="shared" si="100"/>
        <v>515901.66620000004</v>
      </c>
      <c r="J14" s="65">
        <v>559022.6</v>
      </c>
      <c r="K14" s="65">
        <v>260124.27429999999</v>
      </c>
      <c r="L14" s="65">
        <v>125210</v>
      </c>
      <c r="M14" s="65">
        <v>9951.6939999999995</v>
      </c>
      <c r="N14" s="65">
        <v>505519.6</v>
      </c>
      <c r="O14" s="65">
        <v>244439.2102</v>
      </c>
      <c r="P14" s="65">
        <v>12900</v>
      </c>
      <c r="Q14" s="65">
        <v>5655.6940000000004</v>
      </c>
      <c r="R14" s="65">
        <v>24800</v>
      </c>
      <c r="S14" s="65">
        <v>8372.1409999999996</v>
      </c>
      <c r="T14" s="65">
        <v>112310</v>
      </c>
      <c r="U14" s="65">
        <v>4296</v>
      </c>
      <c r="V14" s="65">
        <v>0</v>
      </c>
      <c r="W14" s="65">
        <v>0</v>
      </c>
      <c r="X14" s="65">
        <v>4000</v>
      </c>
      <c r="Y14" s="65">
        <v>1440</v>
      </c>
      <c r="Z14" s="65">
        <v>0</v>
      </c>
      <c r="AA14" s="65">
        <v>0</v>
      </c>
      <c r="AB14" s="65">
        <v>0</v>
      </c>
      <c r="AC14" s="65">
        <v>0</v>
      </c>
      <c r="AD14" s="65">
        <v>231340.61499999999</v>
      </c>
      <c r="AE14" s="65">
        <v>187592.5888</v>
      </c>
      <c r="AF14" s="65">
        <v>652254.23560000001</v>
      </c>
      <c r="AG14" s="65">
        <v>359799.19319999998</v>
      </c>
      <c r="AH14" s="85"/>
      <c r="AI14" s="85"/>
      <c r="AJ14" s="85"/>
      <c r="AK14" s="85"/>
      <c r="AL14" s="65">
        <v>163794.61499999999</v>
      </c>
      <c r="AM14" s="65">
        <v>154374.61499999999</v>
      </c>
      <c r="AN14" s="65">
        <v>304201.114</v>
      </c>
      <c r="AO14" s="65">
        <v>148250.43479999999</v>
      </c>
      <c r="AP14" s="65">
        <v>1440</v>
      </c>
      <c r="AQ14" s="65">
        <v>851.38499999999999</v>
      </c>
      <c r="AR14" s="65">
        <v>81659.600000000006</v>
      </c>
      <c r="AS14" s="65">
        <v>58938.135000000002</v>
      </c>
      <c r="AT14" s="65">
        <v>66106</v>
      </c>
      <c r="AU14" s="65">
        <v>32366.588800000001</v>
      </c>
      <c r="AV14" s="65">
        <v>291893.52159999998</v>
      </c>
      <c r="AW14" s="65">
        <v>161362.69990000001</v>
      </c>
      <c r="AX14" s="65">
        <v>0</v>
      </c>
      <c r="AY14" s="65">
        <v>0</v>
      </c>
      <c r="AZ14" s="65">
        <v>-25500</v>
      </c>
      <c r="BA14" s="65">
        <v>-8752.0764999999992</v>
      </c>
      <c r="BB14" s="65">
        <v>86619</v>
      </c>
      <c r="BC14" s="65">
        <v>43393.728799999997</v>
      </c>
      <c r="BD14" s="65">
        <v>14750</v>
      </c>
      <c r="BE14" s="65">
        <v>4915</v>
      </c>
      <c r="BF14" s="65">
        <v>63919</v>
      </c>
      <c r="BG14" s="65">
        <v>41370.128799999999</v>
      </c>
      <c r="BH14" s="65">
        <v>0</v>
      </c>
      <c r="BI14" s="65">
        <v>0</v>
      </c>
      <c r="BJ14" s="65">
        <v>20200</v>
      </c>
      <c r="BK14" s="65">
        <v>2023.6</v>
      </c>
      <c r="BL14" s="65">
        <v>14750</v>
      </c>
      <c r="BM14" s="65">
        <v>4915</v>
      </c>
      <c r="BN14" s="65">
        <v>201705.8</v>
      </c>
      <c r="BO14" s="65">
        <v>100115.0655</v>
      </c>
      <c r="BP14" s="65">
        <v>216109.37299999999</v>
      </c>
      <c r="BQ14" s="65">
        <v>92692.350999999995</v>
      </c>
      <c r="BR14" s="65">
        <v>0</v>
      </c>
      <c r="BS14" s="65">
        <v>0</v>
      </c>
      <c r="BT14" s="65">
        <v>8885</v>
      </c>
      <c r="BU14" s="65">
        <v>0</v>
      </c>
      <c r="BV14" s="65">
        <v>0</v>
      </c>
      <c r="BW14" s="65">
        <v>0</v>
      </c>
      <c r="BX14" s="65">
        <v>0</v>
      </c>
      <c r="BY14" s="65">
        <v>0</v>
      </c>
      <c r="BZ14" s="65">
        <v>21209.8</v>
      </c>
      <c r="CA14" s="65">
        <v>7239.7776000000003</v>
      </c>
      <c r="CB14" s="65">
        <v>121178.073</v>
      </c>
      <c r="CC14" s="65">
        <v>29224.35</v>
      </c>
      <c r="CD14" s="65">
        <v>78090</v>
      </c>
      <c r="CE14" s="65">
        <v>37546.7569</v>
      </c>
      <c r="CF14" s="65">
        <v>86046.3</v>
      </c>
      <c r="CG14" s="65">
        <v>63468.000999999997</v>
      </c>
      <c r="CH14" s="65">
        <v>102406</v>
      </c>
      <c r="CI14" s="65">
        <v>55328.531000000003</v>
      </c>
      <c r="CJ14" s="65">
        <v>0</v>
      </c>
      <c r="CK14" s="65">
        <v>0</v>
      </c>
      <c r="CL14" s="65">
        <v>0</v>
      </c>
      <c r="CM14" s="65">
        <v>0</v>
      </c>
      <c r="CN14" s="65">
        <v>0</v>
      </c>
      <c r="CO14" s="65">
        <v>0</v>
      </c>
      <c r="CP14" s="65">
        <v>102679.1</v>
      </c>
      <c r="CQ14" s="65">
        <v>53544.588600000003</v>
      </c>
      <c r="CR14" s="65">
        <v>113446.8</v>
      </c>
      <c r="CS14" s="65">
        <v>40282.400000000001</v>
      </c>
      <c r="CT14" s="65">
        <v>90979.1</v>
      </c>
      <c r="CU14" s="65">
        <v>46942.998599999999</v>
      </c>
      <c r="CV14" s="65">
        <v>75844.800000000003</v>
      </c>
      <c r="CW14" s="65">
        <v>8324.7999999999993</v>
      </c>
      <c r="CX14" s="65">
        <v>39831.199999999997</v>
      </c>
      <c r="CY14" s="65">
        <v>24242.609</v>
      </c>
      <c r="CZ14" s="65">
        <v>75644.800000000003</v>
      </c>
      <c r="DA14" s="65">
        <v>8124.8</v>
      </c>
      <c r="DB14" s="65">
        <v>297763.95699999999</v>
      </c>
      <c r="DC14" s="65">
        <v>173661.38699999999</v>
      </c>
      <c r="DD14" s="65">
        <v>19252.11</v>
      </c>
      <c r="DE14" s="65">
        <v>6821.0280000000002</v>
      </c>
      <c r="DF14" s="65">
        <v>200263.48800000001</v>
      </c>
      <c r="DG14" s="65">
        <v>120244.958</v>
      </c>
      <c r="DH14" s="65">
        <v>19252.11</v>
      </c>
      <c r="DI14" s="65">
        <v>6821.0280000000002</v>
      </c>
      <c r="DJ14" s="65">
        <v>19200</v>
      </c>
      <c r="DK14" s="65">
        <v>4103.3329999999996</v>
      </c>
      <c r="DL14" s="65">
        <v>0</v>
      </c>
      <c r="DM14" s="65">
        <v>0</v>
      </c>
      <c r="DN14" s="65">
        <v>0</v>
      </c>
      <c r="DO14" s="65">
        <v>0</v>
      </c>
      <c r="DP14" s="65">
        <v>318000</v>
      </c>
      <c r="DQ14" s="65">
        <v>290000</v>
      </c>
      <c r="DR14" s="65">
        <v>0</v>
      </c>
      <c r="DS14" s="65">
        <v>0</v>
      </c>
      <c r="DT14" s="65">
        <v>318000</v>
      </c>
      <c r="DU14" s="65">
        <v>290000</v>
      </c>
      <c r="DY14" s="86"/>
      <c r="DZ14" s="86"/>
    </row>
    <row r="15" spans="1:130" s="66" customFormat="1" ht="14.25" customHeight="1">
      <c r="B15" s="68">
        <v>6</v>
      </c>
      <c r="C15" s="71" t="s">
        <v>103</v>
      </c>
      <c r="D15" s="73">
        <f t="shared" si="95"/>
        <v>2593457.9978</v>
      </c>
      <c r="E15" s="73">
        <f t="shared" si="96"/>
        <v>1208433.4103000001</v>
      </c>
      <c r="F15" s="74">
        <f t="shared" si="97"/>
        <v>1258725.2550000001</v>
      </c>
      <c r="G15" s="74">
        <f t="shared" si="98"/>
        <v>676341.10050000006</v>
      </c>
      <c r="H15" s="74">
        <f t="shared" si="99"/>
        <v>1334732.7428000001</v>
      </c>
      <c r="I15" s="74">
        <f t="shared" si="100"/>
        <v>532092.30980000005</v>
      </c>
      <c r="J15" s="65">
        <v>430038</v>
      </c>
      <c r="K15" s="65">
        <v>214347.22219999999</v>
      </c>
      <c r="L15" s="65">
        <v>128082</v>
      </c>
      <c r="M15" s="65">
        <v>71557.634000000005</v>
      </c>
      <c r="N15" s="65">
        <v>374350</v>
      </c>
      <c r="O15" s="65">
        <v>199172.57320000001</v>
      </c>
      <c r="P15" s="65">
        <v>10082</v>
      </c>
      <c r="Q15" s="65">
        <v>3223.72</v>
      </c>
      <c r="R15" s="65">
        <v>1000</v>
      </c>
      <c r="S15" s="65">
        <v>140</v>
      </c>
      <c r="T15" s="65">
        <v>100000</v>
      </c>
      <c r="U15" s="65">
        <v>57928.913999999997</v>
      </c>
      <c r="V15" s="65">
        <v>3000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105159.255</v>
      </c>
      <c r="AE15" s="65">
        <v>104193.2543</v>
      </c>
      <c r="AF15" s="65">
        <v>349810</v>
      </c>
      <c r="AG15" s="65">
        <v>200636.91080000001</v>
      </c>
      <c r="AH15" s="85"/>
      <c r="AI15" s="85"/>
      <c r="AJ15" s="85"/>
      <c r="AK15" s="85"/>
      <c r="AL15" s="65">
        <v>100159.255</v>
      </c>
      <c r="AM15" s="65">
        <v>100159.2543</v>
      </c>
      <c r="AN15" s="65">
        <v>26019</v>
      </c>
      <c r="AO15" s="65">
        <v>26019</v>
      </c>
      <c r="AP15" s="65">
        <v>0</v>
      </c>
      <c r="AQ15" s="65">
        <v>0</v>
      </c>
      <c r="AR15" s="65">
        <v>0</v>
      </c>
      <c r="AS15" s="65">
        <v>0</v>
      </c>
      <c r="AT15" s="65">
        <v>5000</v>
      </c>
      <c r="AU15" s="65">
        <v>4034</v>
      </c>
      <c r="AV15" s="65">
        <v>343791</v>
      </c>
      <c r="AW15" s="65">
        <v>196615.61379999999</v>
      </c>
      <c r="AX15" s="65">
        <v>0</v>
      </c>
      <c r="AY15" s="65">
        <v>0</v>
      </c>
      <c r="AZ15" s="65">
        <v>-20000</v>
      </c>
      <c r="BA15" s="65">
        <v>-21997.703000000001</v>
      </c>
      <c r="BB15" s="65">
        <v>152500</v>
      </c>
      <c r="BC15" s="65">
        <v>91208.5</v>
      </c>
      <c r="BD15" s="65">
        <v>17730</v>
      </c>
      <c r="BE15" s="65">
        <v>12039.534</v>
      </c>
      <c r="BF15" s="65">
        <v>130000</v>
      </c>
      <c r="BG15" s="65">
        <v>86025</v>
      </c>
      <c r="BH15" s="65">
        <v>0</v>
      </c>
      <c r="BI15" s="65">
        <v>0</v>
      </c>
      <c r="BJ15" s="65">
        <v>17500</v>
      </c>
      <c r="BK15" s="65">
        <v>5183.5</v>
      </c>
      <c r="BL15" s="65">
        <v>10000</v>
      </c>
      <c r="BM15" s="65">
        <v>4312.1400000000003</v>
      </c>
      <c r="BN15" s="65">
        <v>207102</v>
      </c>
      <c r="BO15" s="65">
        <v>91124.806400000001</v>
      </c>
      <c r="BP15" s="65">
        <v>674452.24280000001</v>
      </c>
      <c r="BQ15" s="65">
        <v>186666.2836</v>
      </c>
      <c r="BR15" s="65">
        <v>11000</v>
      </c>
      <c r="BS15" s="65">
        <v>1202.211</v>
      </c>
      <c r="BT15" s="65">
        <v>378735.84279999998</v>
      </c>
      <c r="BU15" s="65">
        <v>53510.84</v>
      </c>
      <c r="BV15" s="65">
        <v>0</v>
      </c>
      <c r="BW15" s="65">
        <v>0</v>
      </c>
      <c r="BX15" s="65">
        <v>0</v>
      </c>
      <c r="BY15" s="65">
        <v>0</v>
      </c>
      <c r="BZ15" s="65">
        <v>10000</v>
      </c>
      <c r="CA15" s="65">
        <v>3821.5347999999999</v>
      </c>
      <c r="CB15" s="65">
        <v>117314.4</v>
      </c>
      <c r="CC15" s="65">
        <v>44196.236599999997</v>
      </c>
      <c r="CD15" s="65">
        <v>37500</v>
      </c>
      <c r="CE15" s="65">
        <v>19616.819</v>
      </c>
      <c r="CF15" s="65">
        <v>178402</v>
      </c>
      <c r="CG15" s="65">
        <v>88959.206999999995</v>
      </c>
      <c r="CH15" s="65">
        <v>148602</v>
      </c>
      <c r="CI15" s="65">
        <v>66484.241599999994</v>
      </c>
      <c r="CJ15" s="65">
        <v>0</v>
      </c>
      <c r="CK15" s="65">
        <v>0</v>
      </c>
      <c r="CL15" s="65">
        <v>0</v>
      </c>
      <c r="CM15" s="65">
        <v>0</v>
      </c>
      <c r="CN15" s="65">
        <v>0</v>
      </c>
      <c r="CO15" s="65">
        <v>0</v>
      </c>
      <c r="CP15" s="65">
        <v>67288.649999999994</v>
      </c>
      <c r="CQ15" s="65">
        <v>41048.856</v>
      </c>
      <c r="CR15" s="65">
        <v>119085.8</v>
      </c>
      <c r="CS15" s="65">
        <v>41565.4954</v>
      </c>
      <c r="CT15" s="65">
        <v>63588.65</v>
      </c>
      <c r="CU15" s="65">
        <v>38803.756000000001</v>
      </c>
      <c r="CV15" s="65">
        <v>44085.8</v>
      </c>
      <c r="CW15" s="65">
        <v>37787.695399999997</v>
      </c>
      <c r="CX15" s="65">
        <v>41553.65</v>
      </c>
      <c r="CY15" s="65">
        <v>29493.641</v>
      </c>
      <c r="CZ15" s="65">
        <v>44085.8</v>
      </c>
      <c r="DA15" s="65">
        <v>37787.695399999997</v>
      </c>
      <c r="DB15" s="65">
        <v>209696.35</v>
      </c>
      <c r="DC15" s="65">
        <v>129145.64690000001</v>
      </c>
      <c r="DD15" s="65">
        <v>45572.7</v>
      </c>
      <c r="DE15" s="65">
        <v>19626.452000000001</v>
      </c>
      <c r="DF15" s="65">
        <v>131500</v>
      </c>
      <c r="DG15" s="65">
        <v>83762.975000000006</v>
      </c>
      <c r="DH15" s="65">
        <v>39868.699999999997</v>
      </c>
      <c r="DI15" s="65">
        <v>17009.851999999999</v>
      </c>
      <c r="DJ15" s="65">
        <v>8500</v>
      </c>
      <c r="DK15" s="65">
        <v>5272.8146999999999</v>
      </c>
      <c r="DL15" s="65">
        <v>0</v>
      </c>
      <c r="DM15" s="65">
        <v>0</v>
      </c>
      <c r="DN15" s="65">
        <v>75441</v>
      </c>
      <c r="DO15" s="65">
        <v>0</v>
      </c>
      <c r="DP15" s="65">
        <v>75441</v>
      </c>
      <c r="DQ15" s="65">
        <v>0</v>
      </c>
      <c r="DR15" s="65">
        <v>0</v>
      </c>
      <c r="DS15" s="65">
        <v>0</v>
      </c>
      <c r="DT15" s="65">
        <v>0</v>
      </c>
      <c r="DU15" s="65">
        <v>0</v>
      </c>
      <c r="DY15" s="86"/>
      <c r="DZ15" s="86"/>
    </row>
    <row r="16" spans="1:130" s="66" customFormat="1" ht="14.25" customHeight="1">
      <c r="B16" s="68">
        <v>7</v>
      </c>
      <c r="C16" s="71" t="s">
        <v>104</v>
      </c>
      <c r="D16" s="73">
        <f t="shared" si="95"/>
        <v>3933477.4437999995</v>
      </c>
      <c r="E16" s="73">
        <f t="shared" si="96"/>
        <v>1902405.906</v>
      </c>
      <c r="F16" s="74">
        <f t="shared" si="97"/>
        <v>2059144.8959999997</v>
      </c>
      <c r="G16" s="74">
        <f t="shared" si="98"/>
        <v>1346788.2039999999</v>
      </c>
      <c r="H16" s="74">
        <f t="shared" si="99"/>
        <v>2174629.5477999998</v>
      </c>
      <c r="I16" s="74">
        <f t="shared" si="100"/>
        <v>785914.70199999993</v>
      </c>
      <c r="J16" s="65">
        <v>440570.29969999997</v>
      </c>
      <c r="K16" s="65">
        <v>265930.64549999998</v>
      </c>
      <c r="L16" s="65">
        <v>114316.8</v>
      </c>
      <c r="M16" s="65">
        <v>11096.8</v>
      </c>
      <c r="N16" s="65">
        <v>409680.29969999997</v>
      </c>
      <c r="O16" s="65">
        <v>255494.18840000001</v>
      </c>
      <c r="P16" s="65">
        <v>16061.5</v>
      </c>
      <c r="Q16" s="65">
        <v>760</v>
      </c>
      <c r="R16" s="65">
        <v>27275</v>
      </c>
      <c r="S16" s="65">
        <v>8460.4570999999996</v>
      </c>
      <c r="T16" s="65">
        <v>98205.3</v>
      </c>
      <c r="U16" s="65">
        <v>10286.799999999999</v>
      </c>
      <c r="V16" s="65">
        <v>1000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187624.09599999999</v>
      </c>
      <c r="AE16" s="65">
        <v>147809.79430000001</v>
      </c>
      <c r="AF16" s="65">
        <v>746731.6</v>
      </c>
      <c r="AG16" s="65">
        <v>378048.91340000002</v>
      </c>
      <c r="AH16" s="85"/>
      <c r="AI16" s="85"/>
      <c r="AJ16" s="85"/>
      <c r="AK16" s="85"/>
      <c r="AL16" s="65">
        <v>122198.09600000001</v>
      </c>
      <c r="AM16" s="65">
        <v>114492.1943</v>
      </c>
      <c r="AN16" s="65">
        <v>127823.8</v>
      </c>
      <c r="AO16" s="65">
        <v>21469.831999999999</v>
      </c>
      <c r="AP16" s="65">
        <v>0</v>
      </c>
      <c r="AQ16" s="65">
        <v>0</v>
      </c>
      <c r="AR16" s="65">
        <v>0</v>
      </c>
      <c r="AS16" s="65">
        <v>0</v>
      </c>
      <c r="AT16" s="65">
        <v>65426</v>
      </c>
      <c r="AU16" s="65">
        <v>33317.599999999999</v>
      </c>
      <c r="AV16" s="65">
        <v>726287.8</v>
      </c>
      <c r="AW16" s="65">
        <v>369343.0232</v>
      </c>
      <c r="AX16" s="65">
        <v>0</v>
      </c>
      <c r="AY16" s="65">
        <v>0</v>
      </c>
      <c r="AZ16" s="65">
        <v>-112600</v>
      </c>
      <c r="BA16" s="65">
        <v>-17983.941800000001</v>
      </c>
      <c r="BB16" s="65">
        <v>188555.6</v>
      </c>
      <c r="BC16" s="65">
        <v>121191.03</v>
      </c>
      <c r="BD16" s="65">
        <v>66188.3</v>
      </c>
      <c r="BE16" s="65">
        <v>10934.18</v>
      </c>
      <c r="BF16" s="65">
        <v>158546.1</v>
      </c>
      <c r="BG16" s="65">
        <v>100909.667</v>
      </c>
      <c r="BH16" s="65">
        <v>0</v>
      </c>
      <c r="BI16" s="65">
        <v>0</v>
      </c>
      <c r="BJ16" s="65">
        <v>3000</v>
      </c>
      <c r="BK16" s="65">
        <v>1800</v>
      </c>
      <c r="BL16" s="65">
        <v>0</v>
      </c>
      <c r="BM16" s="65">
        <v>0</v>
      </c>
      <c r="BN16" s="65">
        <v>75255.0003</v>
      </c>
      <c r="BO16" s="65">
        <v>54728.290500000003</v>
      </c>
      <c r="BP16" s="65">
        <v>743881.2</v>
      </c>
      <c r="BQ16" s="65">
        <v>219256.27780000001</v>
      </c>
      <c r="BR16" s="65">
        <v>0</v>
      </c>
      <c r="BS16" s="65">
        <v>0</v>
      </c>
      <c r="BT16" s="65">
        <v>370448.9</v>
      </c>
      <c r="BU16" s="65">
        <v>93639.181800000006</v>
      </c>
      <c r="BV16" s="65">
        <v>0</v>
      </c>
      <c r="BW16" s="65">
        <v>0</v>
      </c>
      <c r="BX16" s="65">
        <v>0</v>
      </c>
      <c r="BY16" s="65">
        <v>0</v>
      </c>
      <c r="BZ16" s="65">
        <v>42090.0003</v>
      </c>
      <c r="CA16" s="65">
        <v>30927.109499999999</v>
      </c>
      <c r="CB16" s="65">
        <v>199273.60000000001</v>
      </c>
      <c r="CC16" s="65">
        <v>30518.046999999999</v>
      </c>
      <c r="CD16" s="65">
        <v>33165</v>
      </c>
      <c r="CE16" s="65">
        <v>23801.181</v>
      </c>
      <c r="CF16" s="65">
        <v>57888.9</v>
      </c>
      <c r="CG16" s="65">
        <v>38138.114999999998</v>
      </c>
      <c r="CH16" s="65">
        <v>0</v>
      </c>
      <c r="CI16" s="65">
        <v>0</v>
      </c>
      <c r="CJ16" s="65">
        <v>111302.5</v>
      </c>
      <c r="CK16" s="65">
        <v>54170.934000000001</v>
      </c>
      <c r="CL16" s="65">
        <v>1320</v>
      </c>
      <c r="CM16" s="65">
        <v>660</v>
      </c>
      <c r="CN16" s="65">
        <v>22177</v>
      </c>
      <c r="CO16" s="65">
        <v>0</v>
      </c>
      <c r="CP16" s="65">
        <v>113746.7</v>
      </c>
      <c r="CQ16" s="65">
        <v>63841.170700000002</v>
      </c>
      <c r="CR16" s="65">
        <v>219454</v>
      </c>
      <c r="CS16" s="65">
        <v>104082.8628</v>
      </c>
      <c r="CT16" s="65">
        <v>111766.7</v>
      </c>
      <c r="CU16" s="65">
        <v>63079.620699999999</v>
      </c>
      <c r="CV16" s="65">
        <v>139620.1</v>
      </c>
      <c r="CW16" s="65">
        <v>101332.8628</v>
      </c>
      <c r="CX16" s="65">
        <v>82916.7</v>
      </c>
      <c r="CY16" s="65">
        <v>56487.434999999998</v>
      </c>
      <c r="CZ16" s="65">
        <v>139620.1</v>
      </c>
      <c r="DA16" s="65">
        <v>101332.8628</v>
      </c>
      <c r="DB16" s="65">
        <v>696721.6</v>
      </c>
      <c r="DC16" s="65">
        <v>459105.27299999999</v>
      </c>
      <c r="DD16" s="65">
        <v>261880.64780000001</v>
      </c>
      <c r="DE16" s="65">
        <v>62495.667999999998</v>
      </c>
      <c r="DF16" s="65">
        <v>464265.1</v>
      </c>
      <c r="DG16" s="65">
        <v>301011.05499999999</v>
      </c>
      <c r="DH16" s="65">
        <v>261780.64780000001</v>
      </c>
      <c r="DI16" s="65">
        <v>62395.667999999998</v>
      </c>
      <c r="DJ16" s="65">
        <v>10000</v>
      </c>
      <c r="DK16" s="65">
        <v>3225</v>
      </c>
      <c r="DL16" s="65">
        <v>0</v>
      </c>
      <c r="DM16" s="65">
        <v>0</v>
      </c>
      <c r="DN16" s="65">
        <v>44054.6</v>
      </c>
      <c r="DO16" s="65">
        <v>0</v>
      </c>
      <c r="DP16" s="65">
        <v>344351.6</v>
      </c>
      <c r="DQ16" s="65">
        <v>230297</v>
      </c>
      <c r="DR16" s="65">
        <v>0</v>
      </c>
      <c r="DS16" s="65">
        <v>0</v>
      </c>
      <c r="DT16" s="65">
        <v>300297</v>
      </c>
      <c r="DU16" s="65">
        <v>230297</v>
      </c>
      <c r="DY16" s="86"/>
      <c r="DZ16" s="86"/>
    </row>
    <row r="17" spans="2:130" s="66" customFormat="1" ht="14.25" customHeight="1">
      <c r="B17" s="68">
        <v>8</v>
      </c>
      <c r="C17" s="71" t="s">
        <v>105</v>
      </c>
      <c r="D17" s="73">
        <f t="shared" si="95"/>
        <v>515768.196</v>
      </c>
      <c r="E17" s="73">
        <f t="shared" si="96"/>
        <v>269344.68070000003</v>
      </c>
      <c r="F17" s="74">
        <f t="shared" si="97"/>
        <v>290175.58</v>
      </c>
      <c r="G17" s="74">
        <f t="shared" si="98"/>
        <v>172961.92030000003</v>
      </c>
      <c r="H17" s="74">
        <f t="shared" si="99"/>
        <v>271693.516</v>
      </c>
      <c r="I17" s="74">
        <f t="shared" si="100"/>
        <v>115851.36040000001</v>
      </c>
      <c r="J17" s="65">
        <v>116500</v>
      </c>
      <c r="K17" s="65">
        <v>69508.699900000007</v>
      </c>
      <c r="L17" s="65">
        <v>25035.1</v>
      </c>
      <c r="M17" s="65">
        <v>5039.3</v>
      </c>
      <c r="N17" s="65">
        <v>109750</v>
      </c>
      <c r="O17" s="65">
        <v>67947.498500000002</v>
      </c>
      <c r="P17" s="65">
        <v>20335.099999999999</v>
      </c>
      <c r="Q17" s="65">
        <v>3624.8</v>
      </c>
      <c r="R17" s="65">
        <v>6750</v>
      </c>
      <c r="S17" s="65">
        <v>1561.2013999999999</v>
      </c>
      <c r="T17" s="65">
        <v>4700</v>
      </c>
      <c r="U17" s="65">
        <v>1414.5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27335.599999999999</v>
      </c>
      <c r="AE17" s="65">
        <v>19918.599999999999</v>
      </c>
      <c r="AF17" s="65">
        <v>81288.149999999994</v>
      </c>
      <c r="AG17" s="65">
        <v>34718.404399999999</v>
      </c>
      <c r="AH17" s="85"/>
      <c r="AI17" s="85"/>
      <c r="AJ17" s="85"/>
      <c r="AK17" s="85"/>
      <c r="AL17" s="65">
        <v>6235.6</v>
      </c>
      <c r="AM17" s="65">
        <v>5411.6</v>
      </c>
      <c r="AN17" s="65">
        <v>34281.449999999997</v>
      </c>
      <c r="AO17" s="65">
        <v>8854.5499999999993</v>
      </c>
      <c r="AP17" s="65">
        <v>0</v>
      </c>
      <c r="AQ17" s="65">
        <v>0</v>
      </c>
      <c r="AR17" s="65">
        <v>24438</v>
      </c>
      <c r="AS17" s="65">
        <v>11105.7</v>
      </c>
      <c r="AT17" s="65">
        <v>21100</v>
      </c>
      <c r="AU17" s="65">
        <v>14507</v>
      </c>
      <c r="AV17" s="65">
        <v>62568.7</v>
      </c>
      <c r="AW17" s="65">
        <v>29454.3</v>
      </c>
      <c r="AX17" s="65">
        <v>0</v>
      </c>
      <c r="AY17" s="65">
        <v>0</v>
      </c>
      <c r="AZ17" s="65">
        <v>-40000</v>
      </c>
      <c r="BA17" s="65">
        <v>-14696.1456</v>
      </c>
      <c r="BB17" s="65">
        <v>13000</v>
      </c>
      <c r="BC17" s="65">
        <v>9750</v>
      </c>
      <c r="BD17" s="65">
        <v>0</v>
      </c>
      <c r="BE17" s="65">
        <v>0</v>
      </c>
      <c r="BF17" s="65">
        <v>13000</v>
      </c>
      <c r="BG17" s="65">
        <v>9750</v>
      </c>
      <c r="BH17" s="65">
        <v>0</v>
      </c>
      <c r="BI17" s="65">
        <v>0</v>
      </c>
      <c r="BJ17" s="65">
        <v>0</v>
      </c>
      <c r="BK17" s="65">
        <v>0</v>
      </c>
      <c r="BL17" s="65">
        <v>0</v>
      </c>
      <c r="BM17" s="65">
        <v>0</v>
      </c>
      <c r="BN17" s="65">
        <v>23300</v>
      </c>
      <c r="BO17" s="65">
        <v>12882.6504</v>
      </c>
      <c r="BP17" s="65">
        <v>164973.386</v>
      </c>
      <c r="BQ17" s="65">
        <v>75716.656000000003</v>
      </c>
      <c r="BR17" s="65">
        <v>0</v>
      </c>
      <c r="BS17" s="65">
        <v>0</v>
      </c>
      <c r="BT17" s="65">
        <v>0</v>
      </c>
      <c r="BU17" s="65">
        <v>0</v>
      </c>
      <c r="BV17" s="65">
        <v>0</v>
      </c>
      <c r="BW17" s="65">
        <v>0</v>
      </c>
      <c r="BX17" s="65">
        <v>0</v>
      </c>
      <c r="BY17" s="65">
        <v>0</v>
      </c>
      <c r="BZ17" s="65">
        <v>11000</v>
      </c>
      <c r="CA17" s="65">
        <v>6000</v>
      </c>
      <c r="CB17" s="65">
        <v>119988.636</v>
      </c>
      <c r="CC17" s="65">
        <v>49082.898000000001</v>
      </c>
      <c r="CD17" s="65">
        <v>12300</v>
      </c>
      <c r="CE17" s="65">
        <v>6882.6504000000004</v>
      </c>
      <c r="CF17" s="65">
        <v>44984.75</v>
      </c>
      <c r="CG17" s="65">
        <v>26633.758000000002</v>
      </c>
      <c r="CH17" s="65">
        <v>0</v>
      </c>
      <c r="CI17" s="65">
        <v>0</v>
      </c>
      <c r="CJ17" s="65">
        <v>0</v>
      </c>
      <c r="CK17" s="65">
        <v>0</v>
      </c>
      <c r="CL17" s="65">
        <v>150</v>
      </c>
      <c r="CM17" s="65">
        <v>120</v>
      </c>
      <c r="CN17" s="65">
        <v>0</v>
      </c>
      <c r="CO17" s="65">
        <v>0</v>
      </c>
      <c r="CP17" s="65">
        <v>9000</v>
      </c>
      <c r="CQ17" s="65">
        <v>5430.74</v>
      </c>
      <c r="CR17" s="65">
        <v>0</v>
      </c>
      <c r="CS17" s="65">
        <v>0</v>
      </c>
      <c r="CT17" s="65">
        <v>8700</v>
      </c>
      <c r="CU17" s="65">
        <v>5130.74</v>
      </c>
      <c r="CV17" s="65">
        <v>0</v>
      </c>
      <c r="CW17" s="65">
        <v>0</v>
      </c>
      <c r="CX17" s="65">
        <v>0</v>
      </c>
      <c r="CY17" s="65">
        <v>0</v>
      </c>
      <c r="CZ17" s="65">
        <v>0</v>
      </c>
      <c r="DA17" s="65">
        <v>0</v>
      </c>
      <c r="DB17" s="65">
        <v>50796</v>
      </c>
      <c r="DC17" s="65">
        <v>35222.629999999997</v>
      </c>
      <c r="DD17" s="65">
        <v>396.88</v>
      </c>
      <c r="DE17" s="65">
        <v>377</v>
      </c>
      <c r="DF17" s="65">
        <v>40874</v>
      </c>
      <c r="DG17" s="65">
        <v>28953.663</v>
      </c>
      <c r="DH17" s="65">
        <v>396.88</v>
      </c>
      <c r="DI17" s="65">
        <v>377</v>
      </c>
      <c r="DJ17" s="65">
        <v>3300</v>
      </c>
      <c r="DK17" s="65">
        <v>660</v>
      </c>
      <c r="DL17" s="65">
        <v>0</v>
      </c>
      <c r="DM17" s="65">
        <v>0</v>
      </c>
      <c r="DN17" s="65">
        <v>693.08</v>
      </c>
      <c r="DO17" s="65">
        <v>0</v>
      </c>
      <c r="DP17" s="65">
        <v>46793.98</v>
      </c>
      <c r="DQ17" s="65">
        <v>19468.599999999999</v>
      </c>
      <c r="DR17" s="65">
        <v>0</v>
      </c>
      <c r="DS17" s="65">
        <v>0</v>
      </c>
      <c r="DT17" s="65">
        <v>46100.9</v>
      </c>
      <c r="DU17" s="65">
        <v>19468.599999999999</v>
      </c>
      <c r="DY17" s="86"/>
      <c r="DZ17" s="86"/>
    </row>
    <row r="18" spans="2:130" s="66" customFormat="1" ht="14.25" customHeight="1">
      <c r="B18" s="68">
        <v>9</v>
      </c>
      <c r="C18" s="71" t="s">
        <v>106</v>
      </c>
      <c r="D18" s="73">
        <f t="shared" si="95"/>
        <v>2676982.2781999996</v>
      </c>
      <c r="E18" s="73">
        <f t="shared" si="96"/>
        <v>743114.18669999996</v>
      </c>
      <c r="F18" s="74">
        <f t="shared" si="97"/>
        <v>767937.77119999996</v>
      </c>
      <c r="G18" s="74">
        <f t="shared" si="98"/>
        <v>469204.32129999995</v>
      </c>
      <c r="H18" s="74">
        <f t="shared" si="99"/>
        <v>1977236.7349999999</v>
      </c>
      <c r="I18" s="74">
        <f t="shared" si="100"/>
        <v>301909.86540000001</v>
      </c>
      <c r="J18" s="65">
        <v>256569.2542</v>
      </c>
      <c r="K18" s="65">
        <v>169363.77859999999</v>
      </c>
      <c r="L18" s="65">
        <v>32450</v>
      </c>
      <c r="M18" s="65">
        <v>19043.169999999998</v>
      </c>
      <c r="N18" s="65">
        <v>185220.2542</v>
      </c>
      <c r="O18" s="65">
        <v>121509.2133</v>
      </c>
      <c r="P18" s="65">
        <v>25050</v>
      </c>
      <c r="Q18" s="65">
        <v>18693.169999999998</v>
      </c>
      <c r="R18" s="65">
        <v>68022</v>
      </c>
      <c r="S18" s="65">
        <v>45624.68</v>
      </c>
      <c r="T18" s="65">
        <v>7400</v>
      </c>
      <c r="U18" s="65">
        <v>350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36726.188999999998</v>
      </c>
      <c r="AE18" s="65">
        <v>23388.101999999999</v>
      </c>
      <c r="AF18" s="65">
        <v>637200.21499999997</v>
      </c>
      <c r="AG18" s="65">
        <v>14054.721</v>
      </c>
      <c r="AH18" s="85"/>
      <c r="AI18" s="85"/>
      <c r="AJ18" s="85"/>
      <c r="AK18" s="85"/>
      <c r="AL18" s="65">
        <v>9261.1890000000003</v>
      </c>
      <c r="AM18" s="65">
        <v>8845.1890000000003</v>
      </c>
      <c r="AN18" s="65">
        <v>0</v>
      </c>
      <c r="AO18" s="65">
        <v>0</v>
      </c>
      <c r="AP18" s="65">
        <v>0</v>
      </c>
      <c r="AQ18" s="65">
        <v>0</v>
      </c>
      <c r="AR18" s="65">
        <v>493473.51</v>
      </c>
      <c r="AS18" s="65">
        <v>0</v>
      </c>
      <c r="AT18" s="65">
        <v>27465</v>
      </c>
      <c r="AU18" s="65">
        <v>14542.913</v>
      </c>
      <c r="AV18" s="65">
        <v>725718.30500000005</v>
      </c>
      <c r="AW18" s="65">
        <v>124600.68</v>
      </c>
      <c r="AX18" s="65">
        <v>0</v>
      </c>
      <c r="AY18" s="65">
        <v>0</v>
      </c>
      <c r="AZ18" s="65">
        <v>-581991.6</v>
      </c>
      <c r="BA18" s="65">
        <v>-110545.959</v>
      </c>
      <c r="BB18" s="65">
        <v>74126.399999999994</v>
      </c>
      <c r="BC18" s="65">
        <v>50870.277000000002</v>
      </c>
      <c r="BD18" s="65">
        <v>15000</v>
      </c>
      <c r="BE18" s="65">
        <v>1417</v>
      </c>
      <c r="BF18" s="65">
        <v>65724.600000000006</v>
      </c>
      <c r="BG18" s="65">
        <v>45073.771999999997</v>
      </c>
      <c r="BH18" s="65">
        <v>5000</v>
      </c>
      <c r="BI18" s="65">
        <v>420</v>
      </c>
      <c r="BJ18" s="65">
        <v>8401.7999999999993</v>
      </c>
      <c r="BK18" s="65">
        <v>5796.5050000000001</v>
      </c>
      <c r="BL18" s="65">
        <v>10000</v>
      </c>
      <c r="BM18" s="65">
        <v>997</v>
      </c>
      <c r="BN18" s="65">
        <v>36662</v>
      </c>
      <c r="BO18" s="65">
        <v>19481.545699999999</v>
      </c>
      <c r="BP18" s="65">
        <v>393649.8</v>
      </c>
      <c r="BQ18" s="65">
        <v>99531.644400000005</v>
      </c>
      <c r="BR18" s="65">
        <v>12070</v>
      </c>
      <c r="BS18" s="65">
        <v>5703.5820000000003</v>
      </c>
      <c r="BT18" s="65">
        <v>378799.8</v>
      </c>
      <c r="BU18" s="65">
        <v>99531.644400000005</v>
      </c>
      <c r="BV18" s="65">
        <v>0</v>
      </c>
      <c r="BW18" s="65">
        <v>0</v>
      </c>
      <c r="BX18" s="65">
        <v>0</v>
      </c>
      <c r="BY18" s="65">
        <v>0</v>
      </c>
      <c r="BZ18" s="65">
        <v>0</v>
      </c>
      <c r="CA18" s="65">
        <v>0</v>
      </c>
      <c r="CB18" s="65">
        <v>14850</v>
      </c>
      <c r="CC18" s="65">
        <v>0</v>
      </c>
      <c r="CD18" s="65">
        <v>24592</v>
      </c>
      <c r="CE18" s="65">
        <v>13777.9637</v>
      </c>
      <c r="CF18" s="65">
        <v>0</v>
      </c>
      <c r="CG18" s="65">
        <v>0</v>
      </c>
      <c r="CH18" s="65">
        <v>0</v>
      </c>
      <c r="CI18" s="65">
        <v>0</v>
      </c>
      <c r="CJ18" s="65">
        <v>0</v>
      </c>
      <c r="CK18" s="65">
        <v>0</v>
      </c>
      <c r="CL18" s="65">
        <v>0</v>
      </c>
      <c r="CM18" s="65">
        <v>0</v>
      </c>
      <c r="CN18" s="65">
        <v>0</v>
      </c>
      <c r="CO18" s="65">
        <v>0</v>
      </c>
      <c r="CP18" s="65">
        <v>46399.5</v>
      </c>
      <c r="CQ18" s="65">
        <v>29039.353999999999</v>
      </c>
      <c r="CR18" s="65">
        <v>824867.34</v>
      </c>
      <c r="CS18" s="65">
        <v>130683.542</v>
      </c>
      <c r="CT18" s="65">
        <v>36087.599999999999</v>
      </c>
      <c r="CU18" s="65">
        <v>25350.853999999999</v>
      </c>
      <c r="CV18" s="65">
        <v>303809.84000000003</v>
      </c>
      <c r="CW18" s="65">
        <v>8414.85</v>
      </c>
      <c r="CX18" s="65">
        <v>20041.599999999999</v>
      </c>
      <c r="CY18" s="65">
        <v>14116.638999999999</v>
      </c>
      <c r="CZ18" s="65">
        <v>244640.84</v>
      </c>
      <c r="DA18" s="65">
        <v>8414.85</v>
      </c>
      <c r="DB18" s="65">
        <v>209508.6</v>
      </c>
      <c r="DC18" s="65">
        <v>146561.264</v>
      </c>
      <c r="DD18" s="65">
        <v>74069.38</v>
      </c>
      <c r="DE18" s="65">
        <v>37179.788</v>
      </c>
      <c r="DF18" s="65">
        <v>130184.6</v>
      </c>
      <c r="DG18" s="65">
        <v>91536.369000000006</v>
      </c>
      <c r="DH18" s="65">
        <v>74044</v>
      </c>
      <c r="DI18" s="65">
        <v>37179.788</v>
      </c>
      <c r="DJ18" s="65">
        <v>3300</v>
      </c>
      <c r="DK18" s="65">
        <v>2500</v>
      </c>
      <c r="DL18" s="65">
        <v>0</v>
      </c>
      <c r="DM18" s="65">
        <v>0</v>
      </c>
      <c r="DN18" s="65">
        <v>36453.599999999999</v>
      </c>
      <c r="DO18" s="65">
        <v>0</v>
      </c>
      <c r="DP18" s="65">
        <v>104645.82799999999</v>
      </c>
      <c r="DQ18" s="65">
        <v>28000</v>
      </c>
      <c r="DR18" s="65">
        <v>0</v>
      </c>
      <c r="DS18" s="65">
        <v>0</v>
      </c>
      <c r="DT18" s="65">
        <v>68192.228000000003</v>
      </c>
      <c r="DU18" s="65">
        <v>28000</v>
      </c>
      <c r="DY18" s="86"/>
      <c r="DZ18" s="86"/>
    </row>
    <row r="19" spans="2:130" s="66" customFormat="1" ht="14.25" customHeight="1">
      <c r="B19" s="68">
        <v>10</v>
      </c>
      <c r="C19" s="71" t="s">
        <v>107</v>
      </c>
      <c r="D19" s="73">
        <f t="shared" si="95"/>
        <v>663771.5</v>
      </c>
      <c r="E19" s="73">
        <f t="shared" si="96"/>
        <v>420240.23389999993</v>
      </c>
      <c r="F19" s="74">
        <f t="shared" si="97"/>
        <v>489075.9</v>
      </c>
      <c r="G19" s="74">
        <f t="shared" si="98"/>
        <v>366420.06839999993</v>
      </c>
      <c r="H19" s="74">
        <f t="shared" si="99"/>
        <v>198695.6</v>
      </c>
      <c r="I19" s="74">
        <f t="shared" si="100"/>
        <v>77820.165500000003</v>
      </c>
      <c r="J19" s="65">
        <v>124056.785</v>
      </c>
      <c r="K19" s="65">
        <v>87091.819399999993</v>
      </c>
      <c r="L19" s="65">
        <v>13000</v>
      </c>
      <c r="M19" s="65">
        <v>3955.2</v>
      </c>
      <c r="N19" s="65">
        <v>111733.785</v>
      </c>
      <c r="O19" s="65">
        <v>79068.199399999998</v>
      </c>
      <c r="P19" s="65">
        <v>10500</v>
      </c>
      <c r="Q19" s="65">
        <v>1963.2</v>
      </c>
      <c r="R19" s="65">
        <v>12323</v>
      </c>
      <c r="S19" s="65">
        <v>8023.62</v>
      </c>
      <c r="T19" s="65">
        <v>2500</v>
      </c>
      <c r="U19" s="65">
        <v>1992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154243.20000000001</v>
      </c>
      <c r="AE19" s="65">
        <v>152180.22399999999</v>
      </c>
      <c r="AF19" s="65">
        <v>-48269.4</v>
      </c>
      <c r="AG19" s="65">
        <v>-39832.2935</v>
      </c>
      <c r="AH19" s="85"/>
      <c r="AI19" s="85"/>
      <c r="AJ19" s="85"/>
      <c r="AK19" s="85"/>
      <c r="AL19" s="65">
        <v>153963.20000000001</v>
      </c>
      <c r="AM19" s="65">
        <v>152180.22399999999</v>
      </c>
      <c r="AN19" s="65">
        <v>0</v>
      </c>
      <c r="AO19" s="65">
        <v>0</v>
      </c>
      <c r="AP19" s="65">
        <v>0</v>
      </c>
      <c r="AQ19" s="65">
        <v>0</v>
      </c>
      <c r="AR19" s="65">
        <v>3201</v>
      </c>
      <c r="AS19" s="65">
        <v>3201</v>
      </c>
      <c r="AT19" s="65">
        <v>280</v>
      </c>
      <c r="AU19" s="65">
        <v>0</v>
      </c>
      <c r="AV19" s="65">
        <v>18529.599999999999</v>
      </c>
      <c r="AW19" s="65">
        <v>323.95</v>
      </c>
      <c r="AX19" s="65">
        <v>0</v>
      </c>
      <c r="AY19" s="65">
        <v>0</v>
      </c>
      <c r="AZ19" s="65">
        <v>-70000</v>
      </c>
      <c r="BA19" s="65">
        <v>-43357.243499999997</v>
      </c>
      <c r="BB19" s="65">
        <v>1675</v>
      </c>
      <c r="BC19" s="65">
        <v>25</v>
      </c>
      <c r="BD19" s="65">
        <v>0</v>
      </c>
      <c r="BE19" s="65">
        <v>0</v>
      </c>
      <c r="BF19" s="65">
        <v>1675</v>
      </c>
      <c r="BG19" s="65">
        <v>25</v>
      </c>
      <c r="BH19" s="65">
        <v>0</v>
      </c>
      <c r="BI19" s="65">
        <v>0</v>
      </c>
      <c r="BJ19" s="65">
        <v>0</v>
      </c>
      <c r="BK19" s="65">
        <v>0</v>
      </c>
      <c r="BL19" s="65">
        <v>0</v>
      </c>
      <c r="BM19" s="65">
        <v>0</v>
      </c>
      <c r="BN19" s="65">
        <v>3200</v>
      </c>
      <c r="BO19" s="65">
        <v>889.9</v>
      </c>
      <c r="BP19" s="65">
        <v>89000</v>
      </c>
      <c r="BQ19" s="65">
        <v>29122.66</v>
      </c>
      <c r="BR19" s="65">
        <v>0</v>
      </c>
      <c r="BS19" s="65">
        <v>0</v>
      </c>
      <c r="BT19" s="65">
        <v>0</v>
      </c>
      <c r="BU19" s="65">
        <v>0</v>
      </c>
      <c r="BV19" s="65">
        <v>0</v>
      </c>
      <c r="BW19" s="65">
        <v>0</v>
      </c>
      <c r="BX19" s="65">
        <v>0</v>
      </c>
      <c r="BY19" s="65">
        <v>0</v>
      </c>
      <c r="BZ19" s="65">
        <v>1200</v>
      </c>
      <c r="CA19" s="65">
        <v>592</v>
      </c>
      <c r="CB19" s="65">
        <v>56000</v>
      </c>
      <c r="CC19" s="65">
        <v>0</v>
      </c>
      <c r="CD19" s="65">
        <v>2000</v>
      </c>
      <c r="CE19" s="65">
        <v>297.89999999999998</v>
      </c>
      <c r="CF19" s="65">
        <v>33000</v>
      </c>
      <c r="CG19" s="65">
        <v>29122.66</v>
      </c>
      <c r="CH19" s="65">
        <v>0</v>
      </c>
      <c r="CI19" s="65">
        <v>0</v>
      </c>
      <c r="CJ19" s="65">
        <v>0</v>
      </c>
      <c r="CK19" s="65">
        <v>0</v>
      </c>
      <c r="CL19" s="65">
        <v>1500</v>
      </c>
      <c r="CM19" s="65">
        <v>1500</v>
      </c>
      <c r="CN19" s="65">
        <v>0</v>
      </c>
      <c r="CO19" s="65">
        <v>0</v>
      </c>
      <c r="CP19" s="65">
        <v>53537.5</v>
      </c>
      <c r="CQ19" s="65">
        <v>29304.9</v>
      </c>
      <c r="CR19" s="65">
        <v>3200</v>
      </c>
      <c r="CS19" s="65">
        <v>0</v>
      </c>
      <c r="CT19" s="65">
        <v>52087.5</v>
      </c>
      <c r="CU19" s="65">
        <v>27917.9</v>
      </c>
      <c r="CV19" s="65">
        <v>0</v>
      </c>
      <c r="CW19" s="65">
        <v>0</v>
      </c>
      <c r="CX19" s="65">
        <v>47937.5</v>
      </c>
      <c r="CY19" s="65">
        <v>24927.19</v>
      </c>
      <c r="CZ19" s="65">
        <v>0</v>
      </c>
      <c r="DA19" s="65">
        <v>0</v>
      </c>
      <c r="DB19" s="65">
        <v>111020.015</v>
      </c>
      <c r="DC19" s="65">
        <v>65158.224999999999</v>
      </c>
      <c r="DD19" s="65">
        <v>141765</v>
      </c>
      <c r="DE19" s="65">
        <v>84574.599000000002</v>
      </c>
      <c r="DF19" s="65">
        <v>91935.014999999999</v>
      </c>
      <c r="DG19" s="65">
        <v>53612.663</v>
      </c>
      <c r="DH19" s="65">
        <v>72765</v>
      </c>
      <c r="DI19" s="65">
        <v>56577.94</v>
      </c>
      <c r="DJ19" s="65">
        <v>8500</v>
      </c>
      <c r="DK19" s="65">
        <v>6270</v>
      </c>
      <c r="DL19" s="65">
        <v>0</v>
      </c>
      <c r="DM19" s="65">
        <v>0</v>
      </c>
      <c r="DN19" s="65">
        <v>7343.4</v>
      </c>
      <c r="DO19" s="65">
        <v>0</v>
      </c>
      <c r="DP19" s="65">
        <v>31343.4</v>
      </c>
      <c r="DQ19" s="65">
        <v>24000</v>
      </c>
      <c r="DR19" s="65">
        <v>0</v>
      </c>
      <c r="DS19" s="65">
        <v>0</v>
      </c>
      <c r="DT19" s="65">
        <v>24000</v>
      </c>
      <c r="DU19" s="65">
        <v>24000</v>
      </c>
      <c r="DY19" s="86"/>
      <c r="DZ19" s="86"/>
    </row>
    <row r="20" spans="2:130" s="66" customFormat="1" ht="14.25" customHeight="1">
      <c r="B20" s="68">
        <v>11</v>
      </c>
      <c r="C20" s="71" t="s">
        <v>108</v>
      </c>
      <c r="D20" s="73">
        <f t="shared" si="95"/>
        <v>635693.70030000003</v>
      </c>
      <c r="E20" s="73">
        <f t="shared" si="96"/>
        <v>366458.41489999997</v>
      </c>
      <c r="F20" s="74">
        <f t="shared" si="97"/>
        <v>396836.16</v>
      </c>
      <c r="G20" s="74">
        <f t="shared" si="98"/>
        <v>293124.4607</v>
      </c>
      <c r="H20" s="74">
        <f t="shared" si="99"/>
        <v>287341.90000000002</v>
      </c>
      <c r="I20" s="74">
        <f t="shared" si="100"/>
        <v>118333.95420000001</v>
      </c>
      <c r="J20" s="65">
        <v>124713</v>
      </c>
      <c r="K20" s="65">
        <v>71949.0288</v>
      </c>
      <c r="L20" s="65">
        <v>56883</v>
      </c>
      <c r="M20" s="65">
        <v>14111.26</v>
      </c>
      <c r="N20" s="65">
        <v>107573</v>
      </c>
      <c r="O20" s="65">
        <v>66975.718800000002</v>
      </c>
      <c r="P20" s="65">
        <v>2000</v>
      </c>
      <c r="Q20" s="65">
        <v>0</v>
      </c>
      <c r="R20" s="65">
        <v>17140</v>
      </c>
      <c r="S20" s="65">
        <v>4973.3100000000004</v>
      </c>
      <c r="T20" s="65">
        <v>54883</v>
      </c>
      <c r="U20" s="65">
        <v>14111.26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179160.8</v>
      </c>
      <c r="AE20" s="65">
        <v>157886.22099999999</v>
      </c>
      <c r="AF20" s="65">
        <v>78984.899999999994</v>
      </c>
      <c r="AG20" s="65">
        <v>43112.305200000003</v>
      </c>
      <c r="AH20" s="85"/>
      <c r="AI20" s="85"/>
      <c r="AJ20" s="85"/>
      <c r="AK20" s="85"/>
      <c r="AL20" s="65">
        <v>179160.8</v>
      </c>
      <c r="AM20" s="65">
        <v>157886.22099999999</v>
      </c>
      <c r="AN20" s="65">
        <v>2490</v>
      </c>
      <c r="AO20" s="65">
        <v>704</v>
      </c>
      <c r="AP20" s="65">
        <v>0</v>
      </c>
      <c r="AQ20" s="65">
        <v>0</v>
      </c>
      <c r="AR20" s="65">
        <v>0</v>
      </c>
      <c r="AS20" s="65">
        <v>0</v>
      </c>
      <c r="AT20" s="65">
        <v>0</v>
      </c>
      <c r="AU20" s="65">
        <v>0</v>
      </c>
      <c r="AV20" s="65">
        <v>115200</v>
      </c>
      <c r="AW20" s="65">
        <v>53678.447200000002</v>
      </c>
      <c r="AX20" s="65">
        <v>0</v>
      </c>
      <c r="AY20" s="65">
        <v>0</v>
      </c>
      <c r="AZ20" s="65">
        <v>-38705.1</v>
      </c>
      <c r="BA20" s="65">
        <v>-11270.142</v>
      </c>
      <c r="BB20" s="65">
        <v>7300</v>
      </c>
      <c r="BC20" s="65">
        <v>4640</v>
      </c>
      <c r="BD20" s="65">
        <v>3000</v>
      </c>
      <c r="BE20" s="65">
        <v>2999.7</v>
      </c>
      <c r="BF20" s="65">
        <v>7300</v>
      </c>
      <c r="BG20" s="65">
        <v>4640</v>
      </c>
      <c r="BH20" s="65">
        <v>3000</v>
      </c>
      <c r="BI20" s="65">
        <v>2999.7</v>
      </c>
      <c r="BJ20" s="65">
        <v>0</v>
      </c>
      <c r="BK20" s="65">
        <v>0</v>
      </c>
      <c r="BL20" s="65">
        <v>0</v>
      </c>
      <c r="BM20" s="65">
        <v>0</v>
      </c>
      <c r="BN20" s="65">
        <v>5980</v>
      </c>
      <c r="BO20" s="65">
        <v>477.63290000000001</v>
      </c>
      <c r="BP20" s="65">
        <v>85454</v>
      </c>
      <c r="BQ20" s="65">
        <v>38615.519999999997</v>
      </c>
      <c r="BR20" s="65">
        <v>0</v>
      </c>
      <c r="BS20" s="65">
        <v>0</v>
      </c>
      <c r="BT20" s="65">
        <v>0</v>
      </c>
      <c r="BU20" s="65">
        <v>0</v>
      </c>
      <c r="BV20" s="65">
        <v>0</v>
      </c>
      <c r="BW20" s="65">
        <v>0</v>
      </c>
      <c r="BX20" s="65">
        <v>0</v>
      </c>
      <c r="BY20" s="65">
        <v>0</v>
      </c>
      <c r="BZ20" s="65">
        <v>5000</v>
      </c>
      <c r="CA20" s="65">
        <v>477.63290000000001</v>
      </c>
      <c r="CB20" s="65">
        <v>19920</v>
      </c>
      <c r="CC20" s="65">
        <v>7465.09</v>
      </c>
      <c r="CD20" s="65">
        <v>980</v>
      </c>
      <c r="CE20" s="65">
        <v>0</v>
      </c>
      <c r="CF20" s="65">
        <v>65534</v>
      </c>
      <c r="CG20" s="65">
        <v>31150.43</v>
      </c>
      <c r="CH20" s="65">
        <v>0</v>
      </c>
      <c r="CI20" s="65">
        <v>0</v>
      </c>
      <c r="CJ20" s="65">
        <v>0</v>
      </c>
      <c r="CK20" s="65">
        <v>0</v>
      </c>
      <c r="CL20" s="65">
        <v>200</v>
      </c>
      <c r="CM20" s="65">
        <v>0</v>
      </c>
      <c r="CN20" s="65">
        <v>0</v>
      </c>
      <c r="CO20" s="65">
        <v>0</v>
      </c>
      <c r="CP20" s="65">
        <v>9000</v>
      </c>
      <c r="CQ20" s="65">
        <v>1591</v>
      </c>
      <c r="CR20" s="65">
        <v>1100</v>
      </c>
      <c r="CS20" s="65">
        <v>0</v>
      </c>
      <c r="CT20" s="65">
        <v>7700</v>
      </c>
      <c r="CU20" s="65">
        <v>1491</v>
      </c>
      <c r="CV20" s="65">
        <v>100</v>
      </c>
      <c r="CW20" s="65">
        <v>0</v>
      </c>
      <c r="CX20" s="65">
        <v>3500</v>
      </c>
      <c r="CY20" s="65">
        <v>0</v>
      </c>
      <c r="CZ20" s="65">
        <v>100</v>
      </c>
      <c r="DA20" s="65">
        <v>0</v>
      </c>
      <c r="DB20" s="65">
        <v>9198</v>
      </c>
      <c r="DC20" s="65">
        <v>5490.5780000000004</v>
      </c>
      <c r="DD20" s="65">
        <v>61920</v>
      </c>
      <c r="DE20" s="65">
        <v>19495.169000000002</v>
      </c>
      <c r="DF20" s="65">
        <v>8698</v>
      </c>
      <c r="DG20" s="65">
        <v>5010.5780000000004</v>
      </c>
      <c r="DH20" s="65">
        <v>61920</v>
      </c>
      <c r="DI20" s="65">
        <v>19495.169000000002</v>
      </c>
      <c r="DJ20" s="65">
        <v>10500</v>
      </c>
      <c r="DK20" s="65">
        <v>6090</v>
      </c>
      <c r="DL20" s="65">
        <v>0</v>
      </c>
      <c r="DM20" s="65">
        <v>0</v>
      </c>
      <c r="DN20" s="65">
        <v>2300.0003000000002</v>
      </c>
      <c r="DO20" s="65">
        <v>0</v>
      </c>
      <c r="DP20" s="65">
        <v>50784.36</v>
      </c>
      <c r="DQ20" s="65">
        <v>45000</v>
      </c>
      <c r="DR20" s="65">
        <v>0</v>
      </c>
      <c r="DS20" s="65">
        <v>0</v>
      </c>
      <c r="DT20" s="65">
        <v>48484.359700000001</v>
      </c>
      <c r="DU20" s="65">
        <v>45000</v>
      </c>
      <c r="DY20" s="86"/>
      <c r="DZ20" s="86"/>
    </row>
    <row r="21" spans="2:130" s="45" customFormat="1" ht="22.5" customHeight="1">
      <c r="B21" s="64"/>
      <c r="C21" s="69" t="s">
        <v>95</v>
      </c>
      <c r="D21" s="65">
        <f t="shared" ref="D21:AI21" si="101">SUM(D10:D20)</f>
        <v>20791369.1921</v>
      </c>
      <c r="E21" s="65">
        <f t="shared" si="101"/>
        <v>10222833.937299998</v>
      </c>
      <c r="F21" s="65">
        <f t="shared" si="101"/>
        <v>11329578.327199999</v>
      </c>
      <c r="G21" s="65">
        <f t="shared" si="101"/>
        <v>7298767.1338999998</v>
      </c>
      <c r="H21" s="65">
        <f t="shared" si="101"/>
        <v>10411036.0666</v>
      </c>
      <c r="I21" s="65">
        <f t="shared" si="101"/>
        <v>3648753.3114000005</v>
      </c>
      <c r="J21" s="65">
        <f t="shared" si="101"/>
        <v>3189478.3098999998</v>
      </c>
      <c r="K21" s="65">
        <f t="shared" si="101"/>
        <v>1881984.5969</v>
      </c>
      <c r="L21" s="65">
        <f t="shared" si="101"/>
        <v>614868.94640000002</v>
      </c>
      <c r="M21" s="65">
        <f t="shared" si="101"/>
        <v>183411.40000000002</v>
      </c>
      <c r="N21" s="65">
        <f t="shared" si="101"/>
        <v>2658421.5098999999</v>
      </c>
      <c r="O21" s="65">
        <f t="shared" si="101"/>
        <v>1577489.6407999999</v>
      </c>
      <c r="P21" s="65">
        <f t="shared" si="101"/>
        <v>181681.2464</v>
      </c>
      <c r="Q21" s="65">
        <f t="shared" si="101"/>
        <v>74245.724000000002</v>
      </c>
      <c r="R21" s="65">
        <f t="shared" si="101"/>
        <v>194110.5</v>
      </c>
      <c r="S21" s="65">
        <f t="shared" si="101"/>
        <v>98770.71669999999</v>
      </c>
      <c r="T21" s="65">
        <f t="shared" si="101"/>
        <v>415137.7</v>
      </c>
      <c r="U21" s="65">
        <f t="shared" si="101"/>
        <v>98710.675999999992</v>
      </c>
      <c r="V21" s="65">
        <f t="shared" si="101"/>
        <v>4500</v>
      </c>
      <c r="W21" s="65">
        <f t="shared" si="101"/>
        <v>0</v>
      </c>
      <c r="X21" s="65">
        <f t="shared" si="101"/>
        <v>4000</v>
      </c>
      <c r="Y21" s="65">
        <f t="shared" si="101"/>
        <v>1440</v>
      </c>
      <c r="Z21" s="65">
        <f t="shared" si="101"/>
        <v>0</v>
      </c>
      <c r="AA21" s="65">
        <f t="shared" si="101"/>
        <v>0</v>
      </c>
      <c r="AB21" s="65">
        <f t="shared" si="101"/>
        <v>0</v>
      </c>
      <c r="AC21" s="65">
        <f t="shared" si="101"/>
        <v>0</v>
      </c>
      <c r="AD21" s="65">
        <f t="shared" si="101"/>
        <v>1092723.5900000001</v>
      </c>
      <c r="AE21" s="65">
        <f t="shared" si="101"/>
        <v>909824.38399999996</v>
      </c>
      <c r="AF21" s="65">
        <f t="shared" si="101"/>
        <v>3494940.2005999996</v>
      </c>
      <c r="AG21" s="65">
        <f t="shared" si="101"/>
        <v>1704190.7949000001</v>
      </c>
      <c r="AH21" s="85">
        <f t="shared" si="101"/>
        <v>0</v>
      </c>
      <c r="AI21" s="85">
        <f t="shared" si="101"/>
        <v>0</v>
      </c>
      <c r="AJ21" s="85">
        <f t="shared" ref="AJ21:BO21" si="102">SUM(AJ10:AJ20)</f>
        <v>0</v>
      </c>
      <c r="AK21" s="85">
        <f t="shared" si="102"/>
        <v>0</v>
      </c>
      <c r="AL21" s="65">
        <f t="shared" si="102"/>
        <v>761556.59000000008</v>
      </c>
      <c r="AM21" s="65">
        <f t="shared" si="102"/>
        <v>716702.14260000002</v>
      </c>
      <c r="AN21" s="65">
        <f t="shared" si="102"/>
        <v>496615.364</v>
      </c>
      <c r="AO21" s="65">
        <f t="shared" si="102"/>
        <v>205297.81679999997</v>
      </c>
      <c r="AP21" s="65">
        <f t="shared" si="102"/>
        <v>1440</v>
      </c>
      <c r="AQ21" s="65">
        <f t="shared" si="102"/>
        <v>851.38499999999999</v>
      </c>
      <c r="AR21" s="65">
        <f t="shared" si="102"/>
        <v>629929.11</v>
      </c>
      <c r="AS21" s="65">
        <f t="shared" si="102"/>
        <v>99146.146999999997</v>
      </c>
      <c r="AT21" s="65">
        <f t="shared" si="102"/>
        <v>329727</v>
      </c>
      <c r="AU21" s="65">
        <f t="shared" si="102"/>
        <v>192270.85639999999</v>
      </c>
      <c r="AV21" s="65">
        <f t="shared" si="102"/>
        <v>4245488.0266000004</v>
      </c>
      <c r="AW21" s="65">
        <f t="shared" si="102"/>
        <v>1690457.3855000001</v>
      </c>
      <c r="AX21" s="65">
        <f t="shared" si="102"/>
        <v>0</v>
      </c>
      <c r="AY21" s="65">
        <f t="shared" si="102"/>
        <v>0</v>
      </c>
      <c r="AZ21" s="65">
        <f t="shared" si="102"/>
        <v>-1894312.3000000003</v>
      </c>
      <c r="BA21" s="65">
        <f t="shared" si="102"/>
        <v>-295930.55439999996</v>
      </c>
      <c r="BB21" s="65">
        <f t="shared" si="102"/>
        <v>1021321.353</v>
      </c>
      <c r="BC21" s="65">
        <f t="shared" si="102"/>
        <v>615883.48580000002</v>
      </c>
      <c r="BD21" s="65">
        <f t="shared" si="102"/>
        <v>408216.3</v>
      </c>
      <c r="BE21" s="65">
        <f t="shared" si="102"/>
        <v>168359.82799999998</v>
      </c>
      <c r="BF21" s="65">
        <f t="shared" si="102"/>
        <v>889522.05299999996</v>
      </c>
      <c r="BG21" s="65">
        <f t="shared" si="102"/>
        <v>568942.06780000008</v>
      </c>
      <c r="BH21" s="65">
        <f t="shared" si="102"/>
        <v>253248</v>
      </c>
      <c r="BI21" s="65">
        <f t="shared" si="102"/>
        <v>128139.114</v>
      </c>
      <c r="BJ21" s="65">
        <f t="shared" si="102"/>
        <v>49101.8</v>
      </c>
      <c r="BK21" s="65">
        <f t="shared" si="102"/>
        <v>14803.605</v>
      </c>
      <c r="BL21" s="65">
        <f t="shared" si="102"/>
        <v>34750</v>
      </c>
      <c r="BM21" s="65">
        <f t="shared" si="102"/>
        <v>10224.14</v>
      </c>
      <c r="BN21" s="65">
        <f t="shared" si="102"/>
        <v>767236.43429999996</v>
      </c>
      <c r="BO21" s="65">
        <f t="shared" si="102"/>
        <v>404837.29900000006</v>
      </c>
      <c r="BP21" s="65">
        <f t="shared" ref="BP21:CU21" si="103">SUM(BP10:BP20)</f>
        <v>3000451.8218</v>
      </c>
      <c r="BQ21" s="65">
        <f t="shared" si="103"/>
        <v>841179.95510000002</v>
      </c>
      <c r="BR21" s="65">
        <f t="shared" si="103"/>
        <v>36157.9</v>
      </c>
      <c r="BS21" s="65">
        <f t="shared" si="103"/>
        <v>8741.7510000000002</v>
      </c>
      <c r="BT21" s="65">
        <f t="shared" si="103"/>
        <v>1363493.9428000001</v>
      </c>
      <c r="BU21" s="65">
        <f t="shared" si="103"/>
        <v>275021.30849999998</v>
      </c>
      <c r="BV21" s="65">
        <f t="shared" si="103"/>
        <v>34250</v>
      </c>
      <c r="BW21" s="65">
        <f t="shared" si="103"/>
        <v>18450</v>
      </c>
      <c r="BX21" s="65">
        <f t="shared" si="103"/>
        <v>0</v>
      </c>
      <c r="BY21" s="65">
        <f t="shared" si="103"/>
        <v>0</v>
      </c>
      <c r="BZ21" s="65">
        <f t="shared" si="103"/>
        <v>107572.8003</v>
      </c>
      <c r="CA21" s="65">
        <f t="shared" si="103"/>
        <v>61853.754799999995</v>
      </c>
      <c r="CB21" s="65">
        <f t="shared" si="103"/>
        <v>656524.70900000003</v>
      </c>
      <c r="CC21" s="65">
        <f t="shared" si="103"/>
        <v>161465.02160000001</v>
      </c>
      <c r="CD21" s="65">
        <f t="shared" si="103"/>
        <v>337647.734</v>
      </c>
      <c r="CE21" s="65">
        <f t="shared" si="103"/>
        <v>193379.02059999999</v>
      </c>
      <c r="CF21" s="65">
        <f t="shared" si="103"/>
        <v>669350.97</v>
      </c>
      <c r="CG21" s="65">
        <f t="shared" si="103"/>
        <v>278470.17099999997</v>
      </c>
      <c r="CH21" s="65">
        <f t="shared" si="103"/>
        <v>251008</v>
      </c>
      <c r="CI21" s="65">
        <f t="shared" si="103"/>
        <v>121812.7726</v>
      </c>
      <c r="CJ21" s="65">
        <f t="shared" si="103"/>
        <v>234302.5</v>
      </c>
      <c r="CK21" s="65">
        <f t="shared" si="103"/>
        <v>78206.054999999993</v>
      </c>
      <c r="CL21" s="65">
        <f t="shared" si="103"/>
        <v>3420</v>
      </c>
      <c r="CM21" s="65">
        <f t="shared" si="103"/>
        <v>2280</v>
      </c>
      <c r="CN21" s="65">
        <f t="shared" si="103"/>
        <v>22177</v>
      </c>
      <c r="CO21" s="65">
        <f t="shared" si="103"/>
        <v>0</v>
      </c>
      <c r="CP21" s="65">
        <f t="shared" si="103"/>
        <v>936247.65</v>
      </c>
      <c r="CQ21" s="65">
        <f t="shared" si="103"/>
        <v>592400.59130000009</v>
      </c>
      <c r="CR21" s="65">
        <f t="shared" si="103"/>
        <v>1623286.28</v>
      </c>
      <c r="CS21" s="65">
        <f t="shared" si="103"/>
        <v>490669.40240000002</v>
      </c>
      <c r="CT21" s="65">
        <f t="shared" si="103"/>
        <v>803560.14999999991</v>
      </c>
      <c r="CU21" s="65">
        <f t="shared" si="103"/>
        <v>530346.99129999988</v>
      </c>
      <c r="CV21" s="65">
        <f t="shared" ref="CV21:DU21" si="104">SUM(CV10:CV20)</f>
        <v>678076.88000000012</v>
      </c>
      <c r="CW21" s="65">
        <f t="shared" si="104"/>
        <v>171204.4632</v>
      </c>
      <c r="CX21" s="65">
        <f t="shared" si="104"/>
        <v>372432.44999999995</v>
      </c>
      <c r="CY21" s="65">
        <f t="shared" si="104"/>
        <v>245737.01699999999</v>
      </c>
      <c r="CZ21" s="65">
        <f t="shared" si="104"/>
        <v>505740.68000000005</v>
      </c>
      <c r="DA21" s="65">
        <f t="shared" si="104"/>
        <v>156454.20820000002</v>
      </c>
      <c r="DB21" s="65">
        <f t="shared" si="104"/>
        <v>3097147.4220000003</v>
      </c>
      <c r="DC21" s="65">
        <f t="shared" si="104"/>
        <v>2115658.3212000001</v>
      </c>
      <c r="DD21" s="65">
        <f t="shared" si="104"/>
        <v>1243095.5178</v>
      </c>
      <c r="DE21" s="65">
        <f t="shared" si="104"/>
        <v>259501.93099999998</v>
      </c>
      <c r="DF21" s="65">
        <f t="shared" si="104"/>
        <v>1864666.203</v>
      </c>
      <c r="DG21" s="65">
        <f t="shared" si="104"/>
        <v>1244185.9519999998</v>
      </c>
      <c r="DH21" s="65">
        <f t="shared" si="104"/>
        <v>1060656.5378</v>
      </c>
      <c r="DI21" s="65">
        <f t="shared" si="104"/>
        <v>228788.67199999999</v>
      </c>
      <c r="DJ21" s="65">
        <f t="shared" si="104"/>
        <v>98010</v>
      </c>
      <c r="DK21" s="65">
        <f t="shared" si="104"/>
        <v>51211.947699999997</v>
      </c>
      <c r="DL21" s="65">
        <f t="shared" si="104"/>
        <v>0</v>
      </c>
      <c r="DM21" s="65">
        <f t="shared" si="104"/>
        <v>0</v>
      </c>
      <c r="DN21" s="65">
        <f t="shared" si="104"/>
        <v>170248.36629999999</v>
      </c>
      <c r="DO21" s="65">
        <f t="shared" si="104"/>
        <v>0</v>
      </c>
      <c r="DP21" s="65">
        <f t="shared" si="104"/>
        <v>1119493.568</v>
      </c>
      <c r="DQ21" s="65">
        <f t="shared" si="104"/>
        <v>724686.50800000003</v>
      </c>
      <c r="DR21" s="65">
        <f t="shared" si="104"/>
        <v>0</v>
      </c>
      <c r="DS21" s="65">
        <f t="shared" si="104"/>
        <v>0</v>
      </c>
      <c r="DT21" s="65">
        <f t="shared" si="104"/>
        <v>949245.20170000009</v>
      </c>
      <c r="DU21" s="65">
        <f t="shared" si="104"/>
        <v>724686.50800000003</v>
      </c>
      <c r="DY21" s="87"/>
      <c r="DZ21" s="87"/>
    </row>
    <row r="22" spans="2:130"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</row>
    <row r="23" spans="2:130"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</row>
    <row r="24" spans="2:130"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</row>
    <row r="25" spans="2:130"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</row>
    <row r="26" spans="2:130"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</row>
    <row r="27" spans="2:130"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</row>
    <row r="28" spans="2:130"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</row>
    <row r="29" spans="2:130"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</row>
    <row r="30" spans="2:130"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</row>
    <row r="31" spans="2:130"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</row>
    <row r="32" spans="2:130"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</row>
    <row r="33" spans="4:125"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</row>
    <row r="34" spans="4:125"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</row>
    <row r="35" spans="4:125"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</row>
    <row r="36" spans="4:125"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</row>
    <row r="37" spans="4:125"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</row>
    <row r="38" spans="4:125"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</row>
    <row r="39" spans="4:125"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</row>
    <row r="40" spans="4:125"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</row>
    <row r="41" spans="4:125"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</row>
    <row r="42" spans="4:125"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</row>
    <row r="43" spans="4:125"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</row>
    <row r="44" spans="4:125"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</row>
    <row r="45" spans="4:125"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</row>
    <row r="46" spans="4:125"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</row>
    <row r="47" spans="4:125"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</row>
    <row r="48" spans="4:125"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</row>
    <row r="49" spans="4:125"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</row>
    <row r="50" spans="4:125"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</row>
    <row r="51" spans="4:125"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</row>
    <row r="52" spans="4:125"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</row>
    <row r="53" spans="4:125"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</row>
    <row r="54" spans="4:125"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</row>
    <row r="55" spans="4:125"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</row>
    <row r="56" spans="4:125"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</row>
    <row r="57" spans="4:125"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</row>
    <row r="58" spans="4:125"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</row>
    <row r="59" spans="4:125"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</row>
    <row r="60" spans="4:125"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</row>
    <row r="61" spans="4:125"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</row>
    <row r="62" spans="4:125"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</row>
    <row r="63" spans="4:125"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</row>
    <row r="64" spans="4:125"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</row>
    <row r="65" spans="4:125"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</row>
    <row r="66" spans="4:125"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</row>
  </sheetData>
  <protectedRanges>
    <protectedRange sqref="C21" name="Range3"/>
    <protectedRange sqref="J10:DM20" name="Range1"/>
    <protectedRange sqref="DP10:DU20" name="Range2"/>
  </protectedRanges>
  <mergeCells count="100">
    <mergeCell ref="C2:I2"/>
    <mergeCell ref="J3:K3"/>
    <mergeCell ref="BJ6:BM6"/>
    <mergeCell ref="B4:B8"/>
    <mergeCell ref="C4:C8"/>
    <mergeCell ref="D4:I6"/>
    <mergeCell ref="J4:DU4"/>
    <mergeCell ref="DJ5:DM6"/>
    <mergeCell ref="DN5:DS6"/>
    <mergeCell ref="DT5:DU6"/>
    <mergeCell ref="J5:M6"/>
    <mergeCell ref="N5:U5"/>
    <mergeCell ref="V5:Y6"/>
    <mergeCell ref="DF6:DI6"/>
    <mergeCell ref="CL5:CO6"/>
    <mergeCell ref="CP5:CS6"/>
    <mergeCell ref="DB5:DE6"/>
    <mergeCell ref="BN5:BQ6"/>
    <mergeCell ref="CF5:CK5"/>
    <mergeCell ref="BZ6:CC6"/>
    <mergeCell ref="BR6:BU6"/>
    <mergeCell ref="BV6:BY6"/>
    <mergeCell ref="CD6:CG6"/>
    <mergeCell ref="CH6:CK6"/>
    <mergeCell ref="CT6:CW6"/>
    <mergeCell ref="CX6:DA6"/>
    <mergeCell ref="BF6:BI6"/>
    <mergeCell ref="N6:Q6"/>
    <mergeCell ref="R6:U6"/>
    <mergeCell ref="AL6:AO6"/>
    <mergeCell ref="AP6:AS6"/>
    <mergeCell ref="AT6:AW6"/>
    <mergeCell ref="AX6:BA6"/>
    <mergeCell ref="Z5:AC6"/>
    <mergeCell ref="AD5:AG6"/>
    <mergeCell ref="BB5:BE6"/>
    <mergeCell ref="AH5:BA5"/>
    <mergeCell ref="D7:E7"/>
    <mergeCell ref="F7:G7"/>
    <mergeCell ref="H7:I7"/>
    <mergeCell ref="J7:K7"/>
    <mergeCell ref="L7:M7"/>
    <mergeCell ref="AP7:AQ7"/>
    <mergeCell ref="N7:O7"/>
    <mergeCell ref="P7:Q7"/>
    <mergeCell ref="R7:S7"/>
    <mergeCell ref="T7:U7"/>
    <mergeCell ref="AF7:AG7"/>
    <mergeCell ref="V7:W7"/>
    <mergeCell ref="X7:Y7"/>
    <mergeCell ref="Z7:AA7"/>
    <mergeCell ref="AB7:AC7"/>
    <mergeCell ref="AD7:AE7"/>
    <mergeCell ref="BD7:BE7"/>
    <mergeCell ref="BF7:BG7"/>
    <mergeCell ref="BH7:BI7"/>
    <mergeCell ref="BJ7:BK7"/>
    <mergeCell ref="BL7:BM7"/>
    <mergeCell ref="AT7:AU7"/>
    <mergeCell ref="AV7:AW7"/>
    <mergeCell ref="AX7:AY7"/>
    <mergeCell ref="AZ7:BA7"/>
    <mergeCell ref="BB7:BC7"/>
    <mergeCell ref="CF7:CG7"/>
    <mergeCell ref="CH7:CI7"/>
    <mergeCell ref="CJ7:CK7"/>
    <mergeCell ref="B1:I1"/>
    <mergeCell ref="AH6:AK6"/>
    <mergeCell ref="AH7:AI7"/>
    <mergeCell ref="AJ7:AK7"/>
    <mergeCell ref="BT7:BU7"/>
    <mergeCell ref="BV7:BW7"/>
    <mergeCell ref="BX7:BY7"/>
    <mergeCell ref="BZ7:CA7"/>
    <mergeCell ref="CB7:CC7"/>
    <mergeCell ref="AL7:AM7"/>
    <mergeCell ref="AN7:AO7"/>
    <mergeCell ref="BN7:BO7"/>
    <mergeCell ref="AR7:AS7"/>
    <mergeCell ref="DL7:DM7"/>
    <mergeCell ref="DN7:DO7"/>
    <mergeCell ref="DP7:DQ7"/>
    <mergeCell ref="DR7:DS7"/>
    <mergeCell ref="DT7:DU7"/>
    <mergeCell ref="CL7:CM7"/>
    <mergeCell ref="BP7:BQ7"/>
    <mergeCell ref="BR7:BS7"/>
    <mergeCell ref="DJ7:DK7"/>
    <mergeCell ref="CN7:CO7"/>
    <mergeCell ref="CP7:CQ7"/>
    <mergeCell ref="CR7:CS7"/>
    <mergeCell ref="CT7:CU7"/>
    <mergeCell ref="CV7:CW7"/>
    <mergeCell ref="CX7:CY7"/>
    <mergeCell ref="CZ7:DA7"/>
    <mergeCell ref="DB7:DC7"/>
    <mergeCell ref="DD7:DE7"/>
    <mergeCell ref="DF7:DG7"/>
    <mergeCell ref="DH7:DI7"/>
    <mergeCell ref="CD7:CE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Caxs g.d.</vt:lpstr>
      <vt:lpstr>caxser tntesagitakan</vt:lpstr>
      <vt:lpstr>caxser gorcarnakan</vt:lpstr>
      <vt:lpstr>'Caxs g.d.'!Print_Titles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keywords>https:/mul2-lori.gov.am/tasks/522654/oneclick/caxs.xlsx?token=169e27958ca6daf5a96e95bf36642d4c</cp:keywords>
  <cp:lastModifiedBy>user</cp:lastModifiedBy>
  <cp:lastPrinted>2012-03-20T07:18:17Z</cp:lastPrinted>
  <dcterms:created xsi:type="dcterms:W3CDTF">2002-03-15T09:46:46Z</dcterms:created>
  <dcterms:modified xsi:type="dcterms:W3CDTF">2023-10-04T11:29:49Z</dcterms:modified>
</cp:coreProperties>
</file>