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I11" i="10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F17"/>
  <c r="F18"/>
  <c r="F19"/>
  <c r="F20"/>
  <c r="E11"/>
  <c r="E12"/>
  <c r="E13"/>
  <c r="E14"/>
  <c r="E15"/>
  <c r="E16"/>
  <c r="E17"/>
  <c r="E18"/>
  <c r="E19"/>
  <c r="E20"/>
  <c r="D11"/>
  <c r="D12"/>
  <c r="D13"/>
  <c r="D14"/>
  <c r="D16"/>
  <c r="D18"/>
  <c r="D20"/>
  <c r="G12" i="9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H11"/>
  <c r="G11"/>
  <c r="BP22"/>
  <c r="BO22"/>
  <c r="E11"/>
  <c r="C11" s="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D20" s="1"/>
  <c r="E21"/>
  <c r="F21"/>
  <c r="D19" i="10" l="1"/>
  <c r="D17"/>
  <c r="D15"/>
  <c r="C21" i="9"/>
  <c r="C20"/>
  <c r="C19"/>
  <c r="C18"/>
  <c r="C17"/>
  <c r="C16"/>
  <c r="C15"/>
  <c r="C13"/>
  <c r="C12"/>
  <c r="G22"/>
  <c r="D14"/>
  <c r="D18"/>
  <c r="D17"/>
  <c r="D15"/>
  <c r="D13"/>
  <c r="D21"/>
  <c r="D19"/>
  <c r="D16"/>
  <c r="D12"/>
  <c r="E22"/>
  <c r="C14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<sst xmlns="http://schemas.openxmlformats.org/spreadsheetml/2006/main" count="578" uniqueCount="147">
  <si>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</si>
  <si>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</si>
  <si>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</si>
  <si>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</si>
  <si>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</si>
  <si>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</si>
  <si>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</si>
  <si>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</si>
  <si>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</si>
  <si>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</si>
  <si>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</si>
  <si>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</si>
  <si>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</si>
  <si>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</si>
  <si>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</si>
  <si>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</si>
  <si>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</si>
  <si>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</si>
  <si>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</si>
  <si>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</si>
  <si>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</si>
  <si>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</si>
  <si>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</si>
  <si>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</si>
  <si>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</si>
  <si>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</si>
  <si>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</si>
  <si>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</si>
  <si>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</si>
  <si>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</si>
  <si>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</si>
  <si>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</si>
  <si>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</si>
  <si>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</si>
  <si>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</si>
  <si>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</si>
  <si>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</si>
  <si>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</si>
  <si>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</si>
  <si>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</si>
  <si>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</si>
  <si>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</si>
  <si>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</si>
  <si>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</si>
  <si>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</si>
  <si>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</si>
  <si>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</si>
  <si>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</si>
  <si>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</si>
  <si>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</si>
  <si>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</si>
  <si>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</si>
  <si>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</si>
  <si>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</si>
  <si>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</si>
  <si>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</si>
  <si>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</si>
  <si>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</si>
  <si>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</si>
  <si>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</si>
  <si>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</si>
  <si>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</si>
  <si>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</si>
  <si>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</si>
  <si>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</si>
  <si>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</si>
  <si>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</si>
  <si>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</si>
  <si>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</si>
  <si>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</si>
  <si>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</si>
  <si>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</si>
  <si>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</si>
  <si>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</si>
  <si>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</si>
  <si>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</si>
  <si>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</si>
  <si>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</si>
  <si>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</si>
  <si>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</si>
  <si>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</si>
  <si>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</si>
  <si>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</si>
  <si>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</si>
  <si>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</si>
  <si>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</si>
  <si>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</si>
  <si>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</si>
  <si>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</si>
  <si>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</si>
  <si>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</si>
  <si>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</si>
  <si>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</si>
  <si>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</si>
  <si>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</si>
  <si>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</si>
  <si>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</si>
  <si>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</si>
  <si>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</si>
  <si>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</si>
  <si>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</si>
  <si>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</si>
  <si>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</si>
  <si>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</si>
  <si>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</si>
  <si>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</si>
  <si>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</si>
  <si>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</si>
  <si>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</si>
  <si>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</si>
  <si>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</si>
  <si>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</si>
  <si>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</si>
  <si>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</si>
  <si>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</si>
  <si>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</si>
  <si>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</si>
  <si>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</si>
  <si>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</si>
  <si>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</si>
  <si>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</si>
  <si>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</si>
  <si>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</si>
  <si>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</si>
  <si>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</si>
  <si>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</si>
  <si>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</si>
  <si>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</si>
  <si>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</si>
  <si>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</si>
  <si>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t xml:space="preserve"> </t>
    </r>
    <r>
      <rPr>
        <sz val="10"/>
        <color rgb="FFFF0000"/>
        <rFont val="GHEA Grapalat"/>
        <family val="3"/>
      </rPr>
      <t>(բյուջ. տող  5500)</t>
    </r>
    <r>
      <rPr>
        <sz val="9"/>
        <color rgb="FFFF0000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</si>
  <si>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</si>
  <si>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</si>
  <si>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</si>
  <si>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</si>
  <si>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</si>
  <si>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</si>
  <si>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</si>
  <si>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</si>
  <si>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</si>
  <si>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</si>
  <si>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</si>
  <si>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</si>
  <si>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</si>
  <si>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</si>
  <si>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 մարզի համայնքների  բյուջեների ծախսերի վերաբերյալ
(ըստ ծախսերի գործառնական  դասակարգման) 31 մարտի 2023 թվականի դրությամբ</t>
  </si>
  <si>
    <t>ՀՀ Լոռու մարզի համայնքների  բյուջեների ծախսերի վերաբերյալ
(ըստ ծախսերի տնտեսագիտական դասակարգման)   31 մարտի 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</si>
</sst>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9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Sylfaen"/>
      <family val="1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7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165" fontId="24" fillId="0" borderId="0" xfId="0" applyNumberFormat="1" applyFont="1" applyProtection="1">
      <protection locked="0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47" fillId="21" borderId="10" xfId="0" applyNumberFormat="1" applyFont="1" applyFill="1" applyBorder="1" applyAlignment="1" applyProtection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165" fontId="48" fillId="0" borderId="10" xfId="54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44" fillId="0" borderId="19" xfId="0" applyNumberFormat="1" applyFont="1" applyBorder="1" applyAlignment="1" applyProtection="1">
      <alignment horizontal="center" vertical="center" wrapText="1"/>
    </xf>
    <xf numFmtId="4" fontId="44" fillId="0" borderId="20" xfId="0" applyNumberFormat="1" applyFont="1" applyBorder="1" applyAlignment="1" applyProtection="1">
      <alignment horizontal="center" vertical="center" wrapText="1"/>
    </xf>
    <xf numFmtId="4" fontId="44" fillId="0" borderId="17" xfId="0" applyNumberFormat="1" applyFont="1" applyBorder="1" applyAlignment="1" applyProtection="1">
      <alignment horizontal="center" vertical="center" wrapText="1"/>
    </xf>
    <xf numFmtId="4" fontId="44" fillId="0" borderId="18" xfId="0" applyNumberFormat="1" applyFont="1" applyBorder="1" applyAlignment="1" applyProtection="1">
      <alignment horizontal="center" vertical="center" wrapText="1"/>
    </xf>
    <xf numFmtId="0" fontId="43" fillId="29" borderId="16" xfId="0" applyFont="1" applyFill="1" applyBorder="1" applyAlignment="1">
      <alignment horizontal="center" wrapText="1"/>
    </xf>
    <xf numFmtId="0" fontId="43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46" fillId="26" borderId="16" xfId="0" applyNumberFormat="1" applyFont="1" applyFill="1" applyBorder="1" applyAlignment="1" applyProtection="1">
      <alignment horizontal="center" vertical="center" wrapText="1"/>
    </xf>
    <xf numFmtId="0" fontId="46" fillId="26" borderId="14" xfId="0" applyNumberFormat="1" applyFont="1" applyFill="1" applyBorder="1" applyAlignment="1" applyProtection="1">
      <alignment horizontal="center" vertical="center" wrapText="1"/>
    </xf>
    <xf numFmtId="0" fontId="46" fillId="26" borderId="15" xfId="0" applyNumberFormat="1" applyFont="1" applyFill="1" applyBorder="1" applyAlignment="1" applyProtection="1">
      <alignment horizontal="center" vertical="center" wrapText="1"/>
    </xf>
    <xf numFmtId="0" fontId="47" fillId="0" borderId="16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13" t="s">
        <v>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5" t="s">
        <v>6</v>
      </c>
      <c r="AK3" s="11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1" t="s">
        <v>4</v>
      </c>
      <c r="C4" s="116" t="s">
        <v>0</v>
      </c>
      <c r="D4" s="122" t="s">
        <v>20</v>
      </c>
      <c r="E4" s="123"/>
      <c r="F4" s="123"/>
      <c r="G4" s="123"/>
      <c r="H4" s="123"/>
      <c r="I4" s="124"/>
      <c r="J4" s="131" t="s">
        <v>34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3"/>
    </row>
    <row r="5" spans="2:117" ht="16.5" customHeight="1">
      <c r="B5" s="121"/>
      <c r="C5" s="116"/>
      <c r="D5" s="125"/>
      <c r="E5" s="126"/>
      <c r="F5" s="126"/>
      <c r="G5" s="126"/>
      <c r="H5" s="126"/>
      <c r="I5" s="127"/>
      <c r="J5" s="88" t="s">
        <v>35</v>
      </c>
      <c r="K5" s="89"/>
      <c r="L5" s="89"/>
      <c r="M5" s="90"/>
      <c r="N5" s="117" t="s">
        <v>24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  <c r="AD5" s="88" t="s">
        <v>37</v>
      </c>
      <c r="AE5" s="89"/>
      <c r="AF5" s="89"/>
      <c r="AG5" s="90"/>
      <c r="AH5" s="88" t="s">
        <v>38</v>
      </c>
      <c r="AI5" s="89"/>
      <c r="AJ5" s="89"/>
      <c r="AK5" s="90"/>
      <c r="AL5" s="88" t="s">
        <v>39</v>
      </c>
      <c r="AM5" s="89"/>
      <c r="AN5" s="89"/>
      <c r="AO5" s="90"/>
      <c r="AP5" s="137" t="s">
        <v>33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88" t="s">
        <v>42</v>
      </c>
      <c r="BS5" s="89"/>
      <c r="BT5" s="89"/>
      <c r="BU5" s="90"/>
      <c r="BV5" s="88" t="s">
        <v>43</v>
      </c>
      <c r="BW5" s="89"/>
      <c r="BX5" s="89"/>
      <c r="BY5" s="90"/>
      <c r="BZ5" s="100" t="s">
        <v>30</v>
      </c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94" t="s">
        <v>47</v>
      </c>
      <c r="CQ5" s="94"/>
      <c r="CR5" s="94"/>
      <c r="CS5" s="94"/>
      <c r="CT5" s="101" t="s">
        <v>9</v>
      </c>
      <c r="CU5" s="102"/>
      <c r="CV5" s="102"/>
      <c r="CW5" s="103"/>
      <c r="CX5" s="105" t="s">
        <v>18</v>
      </c>
      <c r="CY5" s="106"/>
      <c r="CZ5" s="106"/>
      <c r="DA5" s="107"/>
      <c r="DB5" s="105" t="s">
        <v>7</v>
      </c>
      <c r="DC5" s="106"/>
      <c r="DD5" s="106"/>
      <c r="DE5" s="107"/>
      <c r="DF5" s="105" t="s">
        <v>8</v>
      </c>
      <c r="DG5" s="106"/>
      <c r="DH5" s="106"/>
      <c r="DI5" s="106"/>
      <c r="DJ5" s="106"/>
      <c r="DK5" s="107"/>
      <c r="DL5" s="99" t="s">
        <v>32</v>
      </c>
      <c r="DM5" s="99"/>
    </row>
    <row r="6" spans="2:117" ht="105.75" customHeight="1">
      <c r="B6" s="121"/>
      <c r="C6" s="116"/>
      <c r="D6" s="128"/>
      <c r="E6" s="129"/>
      <c r="F6" s="129"/>
      <c r="G6" s="129"/>
      <c r="H6" s="129"/>
      <c r="I6" s="130"/>
      <c r="J6" s="91"/>
      <c r="K6" s="92"/>
      <c r="L6" s="92"/>
      <c r="M6" s="93"/>
      <c r="N6" s="104" t="s">
        <v>23</v>
      </c>
      <c r="O6" s="96"/>
      <c r="P6" s="96"/>
      <c r="Q6" s="97"/>
      <c r="R6" s="94" t="s">
        <v>22</v>
      </c>
      <c r="S6" s="94"/>
      <c r="T6" s="94"/>
      <c r="U6" s="94"/>
      <c r="V6" s="94" t="s">
        <v>36</v>
      </c>
      <c r="W6" s="94"/>
      <c r="X6" s="94"/>
      <c r="Y6" s="94"/>
      <c r="Z6" s="94" t="s">
        <v>21</v>
      </c>
      <c r="AA6" s="94"/>
      <c r="AB6" s="94"/>
      <c r="AC6" s="94"/>
      <c r="AD6" s="91"/>
      <c r="AE6" s="92"/>
      <c r="AF6" s="92"/>
      <c r="AG6" s="93"/>
      <c r="AH6" s="91"/>
      <c r="AI6" s="92"/>
      <c r="AJ6" s="92"/>
      <c r="AK6" s="93"/>
      <c r="AL6" s="91"/>
      <c r="AM6" s="92"/>
      <c r="AN6" s="92"/>
      <c r="AO6" s="93"/>
      <c r="AP6" s="134" t="s">
        <v>25</v>
      </c>
      <c r="AQ6" s="135"/>
      <c r="AR6" s="135"/>
      <c r="AS6" s="136"/>
      <c r="AT6" s="134" t="s">
        <v>26</v>
      </c>
      <c r="AU6" s="135"/>
      <c r="AV6" s="135"/>
      <c r="AW6" s="136"/>
      <c r="AX6" s="143" t="s">
        <v>27</v>
      </c>
      <c r="AY6" s="144"/>
      <c r="AZ6" s="144"/>
      <c r="BA6" s="145"/>
      <c r="BB6" s="143" t="s">
        <v>28</v>
      </c>
      <c r="BC6" s="144"/>
      <c r="BD6" s="144"/>
      <c r="BE6" s="145"/>
      <c r="BF6" s="98" t="s">
        <v>29</v>
      </c>
      <c r="BG6" s="98"/>
      <c r="BH6" s="98"/>
      <c r="BI6" s="98"/>
      <c r="BJ6" s="98" t="s">
        <v>40</v>
      </c>
      <c r="BK6" s="98"/>
      <c r="BL6" s="98"/>
      <c r="BM6" s="98"/>
      <c r="BN6" s="98" t="s">
        <v>41</v>
      </c>
      <c r="BO6" s="98"/>
      <c r="BP6" s="98"/>
      <c r="BQ6" s="98"/>
      <c r="BR6" s="91"/>
      <c r="BS6" s="92"/>
      <c r="BT6" s="92"/>
      <c r="BU6" s="93"/>
      <c r="BV6" s="91"/>
      <c r="BW6" s="92"/>
      <c r="BX6" s="92"/>
      <c r="BY6" s="93"/>
      <c r="BZ6" s="140" t="s">
        <v>44</v>
      </c>
      <c r="CA6" s="141"/>
      <c r="CB6" s="141"/>
      <c r="CC6" s="142"/>
      <c r="CD6" s="95" t="s">
        <v>45</v>
      </c>
      <c r="CE6" s="96"/>
      <c r="CF6" s="96"/>
      <c r="CG6" s="97"/>
      <c r="CH6" s="104" t="s">
        <v>46</v>
      </c>
      <c r="CI6" s="96"/>
      <c r="CJ6" s="96"/>
      <c r="CK6" s="97"/>
      <c r="CL6" s="104" t="s">
        <v>48</v>
      </c>
      <c r="CM6" s="96"/>
      <c r="CN6" s="96"/>
      <c r="CO6" s="97"/>
      <c r="CP6" s="94"/>
      <c r="CQ6" s="94"/>
      <c r="CR6" s="94"/>
      <c r="CS6" s="94"/>
      <c r="CT6" s="104"/>
      <c r="CU6" s="96"/>
      <c r="CV6" s="96"/>
      <c r="CW6" s="97"/>
      <c r="CX6" s="108"/>
      <c r="CY6" s="109"/>
      <c r="CZ6" s="109"/>
      <c r="DA6" s="110"/>
      <c r="DB6" s="108"/>
      <c r="DC6" s="109"/>
      <c r="DD6" s="109"/>
      <c r="DE6" s="110"/>
      <c r="DF6" s="108"/>
      <c r="DG6" s="109"/>
      <c r="DH6" s="109"/>
      <c r="DI6" s="109"/>
      <c r="DJ6" s="109"/>
      <c r="DK6" s="110"/>
      <c r="DL6" s="99"/>
      <c r="DM6" s="99"/>
    </row>
    <row r="7" spans="2:117" ht="25.5" customHeight="1">
      <c r="B7" s="121"/>
      <c r="C7" s="116"/>
      <c r="D7" s="87" t="s">
        <v>15</v>
      </c>
      <c r="E7" s="87"/>
      <c r="F7" s="87" t="s">
        <v>14</v>
      </c>
      <c r="G7" s="87"/>
      <c r="H7" s="87" t="s">
        <v>5</v>
      </c>
      <c r="I7" s="87"/>
      <c r="J7" s="87" t="s">
        <v>12</v>
      </c>
      <c r="K7" s="87"/>
      <c r="L7" s="87" t="s">
        <v>13</v>
      </c>
      <c r="M7" s="87"/>
      <c r="N7" s="87" t="s">
        <v>12</v>
      </c>
      <c r="O7" s="87"/>
      <c r="P7" s="87" t="s">
        <v>13</v>
      </c>
      <c r="Q7" s="87"/>
      <c r="R7" s="87" t="s">
        <v>12</v>
      </c>
      <c r="S7" s="87"/>
      <c r="T7" s="87" t="s">
        <v>13</v>
      </c>
      <c r="U7" s="87"/>
      <c r="V7" s="87" t="s">
        <v>12</v>
      </c>
      <c r="W7" s="87"/>
      <c r="X7" s="87" t="s">
        <v>13</v>
      </c>
      <c r="Y7" s="87"/>
      <c r="Z7" s="87" t="s">
        <v>12</v>
      </c>
      <c r="AA7" s="87"/>
      <c r="AB7" s="87" t="s">
        <v>13</v>
      </c>
      <c r="AC7" s="87"/>
      <c r="AD7" s="87" t="s">
        <v>12</v>
      </c>
      <c r="AE7" s="87"/>
      <c r="AF7" s="87" t="s">
        <v>13</v>
      </c>
      <c r="AG7" s="87"/>
      <c r="AH7" s="87" t="s">
        <v>12</v>
      </c>
      <c r="AI7" s="87"/>
      <c r="AJ7" s="87" t="s">
        <v>13</v>
      </c>
      <c r="AK7" s="87"/>
      <c r="AL7" s="87" t="s">
        <v>12</v>
      </c>
      <c r="AM7" s="87"/>
      <c r="AN7" s="87" t="s">
        <v>13</v>
      </c>
      <c r="AO7" s="87"/>
      <c r="AP7" s="87" t="s">
        <v>12</v>
      </c>
      <c r="AQ7" s="87"/>
      <c r="AR7" s="87" t="s">
        <v>13</v>
      </c>
      <c r="AS7" s="87"/>
      <c r="AT7" s="87" t="s">
        <v>12</v>
      </c>
      <c r="AU7" s="87"/>
      <c r="AV7" s="87" t="s">
        <v>13</v>
      </c>
      <c r="AW7" s="87"/>
      <c r="AX7" s="87" t="s">
        <v>12</v>
      </c>
      <c r="AY7" s="87"/>
      <c r="AZ7" s="87" t="s">
        <v>13</v>
      </c>
      <c r="BA7" s="87"/>
      <c r="BB7" s="87" t="s">
        <v>12</v>
      </c>
      <c r="BC7" s="87"/>
      <c r="BD7" s="87" t="s">
        <v>13</v>
      </c>
      <c r="BE7" s="87"/>
      <c r="BF7" s="87" t="s">
        <v>12</v>
      </c>
      <c r="BG7" s="87"/>
      <c r="BH7" s="87" t="s">
        <v>13</v>
      </c>
      <c r="BI7" s="87"/>
      <c r="BJ7" s="87" t="s">
        <v>12</v>
      </c>
      <c r="BK7" s="87"/>
      <c r="BL7" s="87" t="s">
        <v>13</v>
      </c>
      <c r="BM7" s="87"/>
      <c r="BN7" s="87" t="s">
        <v>12</v>
      </c>
      <c r="BO7" s="87"/>
      <c r="BP7" s="87" t="s">
        <v>13</v>
      </c>
      <c r="BQ7" s="87"/>
      <c r="BR7" s="87" t="s">
        <v>12</v>
      </c>
      <c r="BS7" s="87"/>
      <c r="BT7" s="87" t="s">
        <v>13</v>
      </c>
      <c r="BU7" s="87"/>
      <c r="BV7" s="87" t="s">
        <v>12</v>
      </c>
      <c r="BW7" s="87"/>
      <c r="BX7" s="87" t="s">
        <v>13</v>
      </c>
      <c r="BY7" s="87"/>
      <c r="BZ7" s="87" t="s">
        <v>12</v>
      </c>
      <c r="CA7" s="87"/>
      <c r="CB7" s="87" t="s">
        <v>13</v>
      </c>
      <c r="CC7" s="87"/>
      <c r="CD7" s="87" t="s">
        <v>12</v>
      </c>
      <c r="CE7" s="87"/>
      <c r="CF7" s="87" t="s">
        <v>13</v>
      </c>
      <c r="CG7" s="87"/>
      <c r="CH7" s="87" t="s">
        <v>12</v>
      </c>
      <c r="CI7" s="87"/>
      <c r="CJ7" s="87" t="s">
        <v>13</v>
      </c>
      <c r="CK7" s="87"/>
      <c r="CL7" s="87" t="s">
        <v>12</v>
      </c>
      <c r="CM7" s="87"/>
      <c r="CN7" s="87" t="s">
        <v>13</v>
      </c>
      <c r="CO7" s="87"/>
      <c r="CP7" s="87" t="s">
        <v>12</v>
      </c>
      <c r="CQ7" s="87"/>
      <c r="CR7" s="87" t="s">
        <v>13</v>
      </c>
      <c r="CS7" s="87"/>
      <c r="CT7" s="87" t="s">
        <v>12</v>
      </c>
      <c r="CU7" s="87"/>
      <c r="CV7" s="87" t="s">
        <v>13</v>
      </c>
      <c r="CW7" s="87"/>
      <c r="CX7" s="87" t="s">
        <v>12</v>
      </c>
      <c r="CY7" s="87"/>
      <c r="CZ7" s="87" t="s">
        <v>13</v>
      </c>
      <c r="DA7" s="87"/>
      <c r="DB7" s="87" t="s">
        <v>12</v>
      </c>
      <c r="DC7" s="87"/>
      <c r="DD7" s="87" t="s">
        <v>13</v>
      </c>
      <c r="DE7" s="87"/>
      <c r="DF7" s="111" t="s">
        <v>31</v>
      </c>
      <c r="DG7" s="112"/>
      <c r="DH7" s="87" t="s">
        <v>12</v>
      </c>
      <c r="DI7" s="87"/>
      <c r="DJ7" s="87" t="s">
        <v>13</v>
      </c>
      <c r="DK7" s="87"/>
      <c r="DL7" s="87" t="s">
        <v>13</v>
      </c>
      <c r="DM7" s="87"/>
    </row>
    <row r="8" spans="2:117" ht="48" customHeight="1">
      <c r="B8" s="121"/>
      <c r="C8" s="11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20" t="s">
        <v>1</v>
      </c>
      <c r="C21" s="120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5"/>
  <sheetViews>
    <sheetView tabSelected="1" zoomScale="96" zoomScaleNormal="96" workbookViewId="0">
      <pane ySplit="4020"/>
      <selection sqref="A1:H3"/>
      <selection pane="bottomLeft" activeCell="M26" sqref="M26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16384" width="9" style="40"/>
  </cols>
  <sheetData>
    <row r="1" spans="1:68">
      <c r="A1" s="203" t="s">
        <v>97</v>
      </c>
      <c r="B1" s="203"/>
      <c r="C1" s="203"/>
      <c r="D1" s="203"/>
      <c r="E1" s="203"/>
      <c r="F1" s="203"/>
      <c r="G1" s="203"/>
      <c r="H1" s="203"/>
    </row>
    <row r="2" spans="1:68" ht="13.5" customHeight="1">
      <c r="A2" s="206" t="s">
        <v>146</v>
      </c>
      <c r="B2" s="206"/>
      <c r="C2" s="206"/>
      <c r="D2" s="206"/>
      <c r="E2" s="206"/>
      <c r="F2" s="206"/>
      <c r="G2" s="206"/>
      <c r="H2" s="20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8" ht="36.75" customHeight="1">
      <c r="A3" s="207"/>
      <c r="B3" s="207"/>
      <c r="C3" s="207"/>
      <c r="D3" s="207"/>
      <c r="E3" s="207"/>
      <c r="F3" s="207"/>
      <c r="G3" s="207"/>
      <c r="H3" s="207"/>
      <c r="I3" s="212" t="s">
        <v>93</v>
      </c>
      <c r="J3" s="212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68" s="46" customFormat="1" ht="15" customHeight="1">
      <c r="A4" s="181" t="s">
        <v>58</v>
      </c>
      <c r="B4" s="182" t="s">
        <v>57</v>
      </c>
      <c r="C4" s="183" t="s">
        <v>117</v>
      </c>
      <c r="D4" s="184"/>
      <c r="E4" s="184"/>
      <c r="F4" s="184"/>
      <c r="G4" s="184"/>
      <c r="H4" s="185"/>
      <c r="I4" s="190" t="s">
        <v>64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2"/>
      <c r="BC4" s="152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78"/>
      <c r="BP4" s="76"/>
    </row>
    <row r="5" spans="1:68" s="46" customFormat="1" ht="60" customHeight="1">
      <c r="A5" s="181"/>
      <c r="B5" s="182"/>
      <c r="C5" s="186"/>
      <c r="D5" s="187"/>
      <c r="E5" s="187"/>
      <c r="F5" s="187"/>
      <c r="G5" s="187"/>
      <c r="H5" s="188"/>
      <c r="I5" s="209" t="s">
        <v>65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1"/>
      <c r="BC5" s="163" t="s">
        <v>66</v>
      </c>
      <c r="BD5" s="164"/>
      <c r="BE5" s="164"/>
      <c r="BF5" s="164"/>
      <c r="BG5" s="164"/>
      <c r="BH5" s="164"/>
      <c r="BI5" s="154" t="s">
        <v>67</v>
      </c>
      <c r="BJ5" s="154"/>
      <c r="BK5" s="154"/>
      <c r="BL5" s="154"/>
      <c r="BM5" s="154"/>
      <c r="BN5" s="154"/>
      <c r="BO5" s="150" t="s">
        <v>110</v>
      </c>
      <c r="BP5" s="151"/>
    </row>
    <row r="6" spans="1:68" s="46" customFormat="1" ht="0.75" hidden="1" customHeight="1">
      <c r="A6" s="181"/>
      <c r="B6" s="182"/>
      <c r="C6" s="186"/>
      <c r="D6" s="187"/>
      <c r="E6" s="187"/>
      <c r="F6" s="187"/>
      <c r="G6" s="187"/>
      <c r="H6" s="188"/>
      <c r="I6" s="173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205"/>
      <c r="BC6" s="173"/>
      <c r="BD6" s="174"/>
      <c r="BE6" s="174"/>
      <c r="BF6" s="174"/>
      <c r="BG6" s="154" t="s">
        <v>111</v>
      </c>
      <c r="BH6" s="154"/>
      <c r="BI6" s="154" t="s">
        <v>118</v>
      </c>
      <c r="BJ6" s="154"/>
      <c r="BK6" s="154" t="s">
        <v>69</v>
      </c>
      <c r="BL6" s="154"/>
      <c r="BM6" s="154"/>
      <c r="BN6" s="154"/>
      <c r="BO6" s="77"/>
      <c r="BP6" s="77"/>
    </row>
    <row r="7" spans="1:68" s="46" customFormat="1" ht="15" customHeight="1">
      <c r="A7" s="181"/>
      <c r="B7" s="182"/>
      <c r="C7" s="186"/>
      <c r="D7" s="187"/>
      <c r="E7" s="187"/>
      <c r="F7" s="187"/>
      <c r="G7" s="187"/>
      <c r="H7" s="188"/>
      <c r="I7" s="154" t="s">
        <v>56</v>
      </c>
      <c r="J7" s="154"/>
      <c r="K7" s="154"/>
      <c r="L7" s="154"/>
      <c r="M7" s="193" t="s">
        <v>119</v>
      </c>
      <c r="N7" s="194"/>
      <c r="O7" s="157" t="s">
        <v>49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/>
      <c r="AE7" s="199" t="s">
        <v>112</v>
      </c>
      <c r="AF7" s="200"/>
      <c r="AG7" s="199" t="s">
        <v>113</v>
      </c>
      <c r="AH7" s="200"/>
      <c r="AI7" s="155" t="s">
        <v>55</v>
      </c>
      <c r="AJ7" s="156"/>
      <c r="AK7" s="182" t="s">
        <v>120</v>
      </c>
      <c r="AL7" s="182"/>
      <c r="AM7" s="155" t="s">
        <v>55</v>
      </c>
      <c r="AN7" s="156"/>
      <c r="AO7" s="169" t="s">
        <v>121</v>
      </c>
      <c r="AP7" s="169"/>
      <c r="AQ7" s="170" t="s">
        <v>114</v>
      </c>
      <c r="AR7" s="171"/>
      <c r="AS7" s="171"/>
      <c r="AT7" s="171"/>
      <c r="AU7" s="171"/>
      <c r="AV7" s="172"/>
      <c r="AW7" s="155" t="s">
        <v>68</v>
      </c>
      <c r="AX7" s="189"/>
      <c r="AY7" s="189"/>
      <c r="AZ7" s="189"/>
      <c r="BA7" s="189"/>
      <c r="BB7" s="156"/>
      <c r="BC7" s="175" t="s">
        <v>122</v>
      </c>
      <c r="BD7" s="176"/>
      <c r="BE7" s="175" t="s">
        <v>123</v>
      </c>
      <c r="BF7" s="176"/>
      <c r="BG7" s="154"/>
      <c r="BH7" s="154"/>
      <c r="BI7" s="154"/>
      <c r="BJ7" s="154"/>
      <c r="BK7" s="154"/>
      <c r="BL7" s="154"/>
      <c r="BM7" s="154"/>
      <c r="BN7" s="154"/>
      <c r="BO7" s="146" t="s">
        <v>130</v>
      </c>
      <c r="BP7" s="147"/>
    </row>
    <row r="8" spans="1:68" s="46" customFormat="1" ht="53.25" customHeight="1">
      <c r="A8" s="181"/>
      <c r="B8" s="182"/>
      <c r="C8" s="162" t="s">
        <v>63</v>
      </c>
      <c r="D8" s="162"/>
      <c r="E8" s="208" t="s">
        <v>61</v>
      </c>
      <c r="F8" s="208"/>
      <c r="G8" s="204" t="s">
        <v>62</v>
      </c>
      <c r="H8" s="204"/>
      <c r="I8" s="182" t="s">
        <v>124</v>
      </c>
      <c r="J8" s="182"/>
      <c r="K8" s="182" t="s">
        <v>125</v>
      </c>
      <c r="L8" s="182"/>
      <c r="M8" s="195"/>
      <c r="N8" s="196"/>
      <c r="O8" s="155" t="s">
        <v>50</v>
      </c>
      <c r="P8" s="156"/>
      <c r="Q8" s="160" t="s">
        <v>115</v>
      </c>
      <c r="R8" s="161"/>
      <c r="S8" s="155" t="s">
        <v>51</v>
      </c>
      <c r="T8" s="156"/>
      <c r="U8" s="155" t="s">
        <v>52</v>
      </c>
      <c r="V8" s="156"/>
      <c r="W8" s="155" t="s">
        <v>53</v>
      </c>
      <c r="X8" s="156"/>
      <c r="Y8" s="197" t="s">
        <v>54</v>
      </c>
      <c r="Z8" s="198"/>
      <c r="AA8" s="155" t="s">
        <v>126</v>
      </c>
      <c r="AB8" s="156"/>
      <c r="AC8" s="155" t="s">
        <v>127</v>
      </c>
      <c r="AD8" s="156"/>
      <c r="AE8" s="201"/>
      <c r="AF8" s="202"/>
      <c r="AG8" s="201"/>
      <c r="AH8" s="202"/>
      <c r="AI8" s="160" t="s">
        <v>128</v>
      </c>
      <c r="AJ8" s="161"/>
      <c r="AK8" s="182"/>
      <c r="AL8" s="182"/>
      <c r="AM8" s="160" t="s">
        <v>116</v>
      </c>
      <c r="AN8" s="161"/>
      <c r="AO8" s="169"/>
      <c r="AP8" s="169"/>
      <c r="AQ8" s="162" t="s">
        <v>63</v>
      </c>
      <c r="AR8" s="162"/>
      <c r="AS8" s="162" t="s">
        <v>61</v>
      </c>
      <c r="AT8" s="162"/>
      <c r="AU8" s="162" t="s">
        <v>62</v>
      </c>
      <c r="AV8" s="162"/>
      <c r="AW8" s="162" t="s">
        <v>71</v>
      </c>
      <c r="AX8" s="162"/>
      <c r="AY8" s="165" t="s">
        <v>72</v>
      </c>
      <c r="AZ8" s="166"/>
      <c r="BA8" s="167" t="s">
        <v>73</v>
      </c>
      <c r="BB8" s="168"/>
      <c r="BC8" s="177"/>
      <c r="BD8" s="178"/>
      <c r="BE8" s="177"/>
      <c r="BF8" s="178"/>
      <c r="BG8" s="154"/>
      <c r="BH8" s="154"/>
      <c r="BI8" s="154"/>
      <c r="BJ8" s="154"/>
      <c r="BK8" s="154" t="s">
        <v>129</v>
      </c>
      <c r="BL8" s="154"/>
      <c r="BM8" s="154" t="s">
        <v>70</v>
      </c>
      <c r="BN8" s="154"/>
      <c r="BO8" s="148"/>
      <c r="BP8" s="149"/>
    </row>
    <row r="9" spans="1:68" s="46" customFormat="1" ht="30" customHeight="1">
      <c r="A9" s="181"/>
      <c r="B9" s="182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68" s="46" customFormat="1" ht="10.5" customHeight="1">
      <c r="A10" s="80" t="s">
        <v>94</v>
      </c>
      <c r="B10" s="80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0">
        <v>17</v>
      </c>
      <c r="S10" s="80">
        <v>18</v>
      </c>
      <c r="T10" s="80">
        <v>19</v>
      </c>
      <c r="U10" s="80">
        <v>20</v>
      </c>
      <c r="V10" s="80">
        <v>21</v>
      </c>
      <c r="W10" s="80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  <c r="AM10" s="80">
        <v>38</v>
      </c>
      <c r="AN10" s="80">
        <v>39</v>
      </c>
      <c r="AO10" s="80">
        <v>40</v>
      </c>
      <c r="AP10" s="80">
        <v>41</v>
      </c>
      <c r="AQ10" s="80">
        <v>42</v>
      </c>
      <c r="AR10" s="80">
        <v>43</v>
      </c>
      <c r="AS10" s="80">
        <v>44</v>
      </c>
      <c r="AT10" s="80">
        <v>45</v>
      </c>
      <c r="AU10" s="80">
        <v>46</v>
      </c>
      <c r="AV10" s="80">
        <v>47</v>
      </c>
      <c r="AW10" s="80">
        <v>48</v>
      </c>
      <c r="AX10" s="80">
        <v>49</v>
      </c>
      <c r="AY10" s="80">
        <v>50</v>
      </c>
      <c r="AZ10" s="80">
        <v>51</v>
      </c>
      <c r="BA10" s="80">
        <v>52</v>
      </c>
      <c r="BB10" s="80">
        <v>53</v>
      </c>
      <c r="BC10" s="80">
        <v>54</v>
      </c>
      <c r="BD10" s="80">
        <v>55</v>
      </c>
      <c r="BE10" s="80">
        <v>56</v>
      </c>
      <c r="BF10" s="80">
        <v>57</v>
      </c>
      <c r="BG10" s="80">
        <v>58</v>
      </c>
      <c r="BH10" s="80">
        <v>59</v>
      </c>
      <c r="BI10" s="80">
        <v>60</v>
      </c>
      <c r="BJ10" s="80">
        <v>61</v>
      </c>
      <c r="BK10" s="80">
        <v>62</v>
      </c>
      <c r="BL10" s="80">
        <v>63</v>
      </c>
      <c r="BM10" s="80">
        <v>64</v>
      </c>
      <c r="BN10" s="80">
        <v>65</v>
      </c>
      <c r="BO10" s="80">
        <v>66</v>
      </c>
      <c r="BP10" s="80">
        <v>67</v>
      </c>
    </row>
    <row r="11" spans="1:68" s="44" customFormat="1" ht="18" customHeight="1">
      <c r="A11" s="68">
        <v>1</v>
      </c>
      <c r="B11" s="71" t="s">
        <v>98</v>
      </c>
      <c r="C11" s="72">
        <f>E11+G11-BA11</f>
        <v>5918315.1999999993</v>
      </c>
      <c r="D11" s="72">
        <f>F11+H11-BB11</f>
        <v>913871.33450000011</v>
      </c>
      <c r="E11" s="72">
        <f>I11+K11+M11+AE11+AG11+AK11+AO11+AS11</f>
        <v>3520345.1999999997</v>
      </c>
      <c r="F11" s="72">
        <f>J11+L11+N11+AF11+AH11+AL11+AP11+AT11</f>
        <v>754430.63150000013</v>
      </c>
      <c r="G11" s="72">
        <f>AY11+BC11+BE11+BG11+BI11+BK11+BM11+AU11+BO11</f>
        <v>2397970</v>
      </c>
      <c r="H11" s="72">
        <f>AZ11+BD11+BF11+BH11+BJ11+BL11+BN11+AV11+BP11</f>
        <v>159440.70300000001</v>
      </c>
      <c r="I11" s="50">
        <v>462997</v>
      </c>
      <c r="J11" s="50">
        <v>127041.37300000001</v>
      </c>
      <c r="K11" s="50">
        <v>0</v>
      </c>
      <c r="L11" s="50">
        <v>0</v>
      </c>
      <c r="M11" s="50">
        <v>899529.5</v>
      </c>
      <c r="N11" s="50">
        <v>135575.18650000001</v>
      </c>
      <c r="O11" s="50">
        <v>134666</v>
      </c>
      <c r="P11" s="50">
        <v>45015.7091</v>
      </c>
      <c r="Q11" s="50">
        <v>352330</v>
      </c>
      <c r="R11" s="50">
        <v>68565.371400000004</v>
      </c>
      <c r="S11" s="50">
        <v>13888</v>
      </c>
      <c r="T11" s="50">
        <v>1564.3788</v>
      </c>
      <c r="U11" s="50">
        <v>5080</v>
      </c>
      <c r="V11" s="50">
        <v>77.599999999999994</v>
      </c>
      <c r="W11" s="50">
        <v>182040.1</v>
      </c>
      <c r="X11" s="50">
        <v>9049.1139999999996</v>
      </c>
      <c r="Y11" s="50">
        <v>161425.1</v>
      </c>
      <c r="Z11" s="50">
        <v>6432.0039999999999</v>
      </c>
      <c r="AA11" s="50">
        <v>158907.9</v>
      </c>
      <c r="AB11" s="50">
        <v>1087.838</v>
      </c>
      <c r="AC11" s="50">
        <v>39261.5</v>
      </c>
      <c r="AD11" s="50">
        <v>8149.0072</v>
      </c>
      <c r="AE11" s="50">
        <v>0</v>
      </c>
      <c r="AF11" s="50">
        <v>0</v>
      </c>
      <c r="AG11" s="50">
        <v>1791178.3</v>
      </c>
      <c r="AH11" s="50">
        <v>456220.35</v>
      </c>
      <c r="AI11" s="50">
        <v>1791178.3</v>
      </c>
      <c r="AJ11" s="50">
        <v>456220.35</v>
      </c>
      <c r="AK11" s="50">
        <v>106850</v>
      </c>
      <c r="AL11" s="50">
        <v>16470.419999999998</v>
      </c>
      <c r="AM11" s="50">
        <v>66850</v>
      </c>
      <c r="AN11" s="50">
        <v>16470.419999999998</v>
      </c>
      <c r="AO11" s="50">
        <v>52688.9</v>
      </c>
      <c r="AP11" s="50">
        <v>8710</v>
      </c>
      <c r="AQ11" s="50">
        <v>207101.5</v>
      </c>
      <c r="AR11" s="50">
        <v>10413.302</v>
      </c>
      <c r="AS11" s="50">
        <v>207101.5</v>
      </c>
      <c r="AT11" s="50">
        <v>10413.302</v>
      </c>
      <c r="AU11" s="50">
        <v>0</v>
      </c>
      <c r="AV11" s="50">
        <v>0</v>
      </c>
      <c r="AW11" s="50">
        <v>176020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3454709</v>
      </c>
      <c r="BD11" s="50">
        <v>155238.08900000001</v>
      </c>
      <c r="BE11" s="50">
        <v>255548</v>
      </c>
      <c r="BF11" s="50">
        <v>6348.5640000000003</v>
      </c>
      <c r="BG11" s="50">
        <v>0</v>
      </c>
      <c r="BH11" s="50">
        <v>0</v>
      </c>
      <c r="BI11" s="50">
        <v>-56497</v>
      </c>
      <c r="BJ11" s="50">
        <v>0</v>
      </c>
      <c r="BK11" s="50">
        <v>-1255790</v>
      </c>
      <c r="BL11" s="50">
        <v>-2145.9499999999998</v>
      </c>
      <c r="BM11" s="50">
        <v>0</v>
      </c>
      <c r="BN11" s="50">
        <v>0</v>
      </c>
      <c r="BO11" s="50"/>
      <c r="BP11" s="50"/>
    </row>
    <row r="12" spans="1:68" s="44" customFormat="1" ht="18" customHeight="1">
      <c r="A12" s="68">
        <v>2</v>
      </c>
      <c r="B12" s="71" t="s">
        <v>99</v>
      </c>
      <c r="C12" s="72">
        <f t="shared" ref="C12:C21" si="0">E12+G12-BA12</f>
        <v>70514.731200000009</v>
      </c>
      <c r="D12" s="72">
        <f t="shared" ref="D12:D21" si="1">F12+H12-BB12</f>
        <v>18881.2405</v>
      </c>
      <c r="E12" s="72">
        <f t="shared" ref="E12:E21" si="2">I12+K12+M12+AE12+AG12+AK12+AO12+AS12</f>
        <v>45901</v>
      </c>
      <c r="F12" s="72">
        <f t="shared" ref="F12:F21" si="3">J12+L12+N12+AF12+AH12+AL12+AP12+AT12</f>
        <v>8545.9004999999997</v>
      </c>
      <c r="G12" s="72">
        <f t="shared" ref="G12:G21" si="4">AY12+BC12+BE12+BG12+BI12+BK12+BM12+AU12+BO12</f>
        <v>24613.731200000002</v>
      </c>
      <c r="H12" s="72">
        <f t="shared" ref="H12:H21" si="5">AZ12+BD12+BF12+BH12+BJ12+BL12+BN12+AV12+BP12</f>
        <v>10335.34</v>
      </c>
      <c r="I12" s="50">
        <v>24000</v>
      </c>
      <c r="J12" s="50">
        <v>5366.65</v>
      </c>
      <c r="K12" s="50">
        <v>0</v>
      </c>
      <c r="L12" s="50">
        <v>0</v>
      </c>
      <c r="M12" s="50">
        <v>9403</v>
      </c>
      <c r="N12" s="50">
        <v>1209.5645</v>
      </c>
      <c r="O12" s="50">
        <v>2160</v>
      </c>
      <c r="P12" s="50">
        <v>567.66449999999998</v>
      </c>
      <c r="Q12" s="50">
        <v>990</v>
      </c>
      <c r="R12" s="50">
        <v>120</v>
      </c>
      <c r="S12" s="50">
        <v>140</v>
      </c>
      <c r="T12" s="50">
        <v>21</v>
      </c>
      <c r="U12" s="50">
        <v>90</v>
      </c>
      <c r="V12" s="50">
        <v>0</v>
      </c>
      <c r="W12" s="50">
        <v>1875</v>
      </c>
      <c r="X12" s="50">
        <v>295.39999999999998</v>
      </c>
      <c r="Y12" s="50">
        <v>1250</v>
      </c>
      <c r="Z12" s="50">
        <v>184.8</v>
      </c>
      <c r="AA12" s="50">
        <v>650</v>
      </c>
      <c r="AB12" s="50">
        <v>0</v>
      </c>
      <c r="AC12" s="50">
        <v>2475</v>
      </c>
      <c r="AD12" s="50">
        <v>81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9460</v>
      </c>
      <c r="AL12" s="50">
        <v>1959.6859999999999</v>
      </c>
      <c r="AM12" s="50">
        <v>9460</v>
      </c>
      <c r="AN12" s="50">
        <v>1959.6859999999999</v>
      </c>
      <c r="AO12" s="50">
        <v>610</v>
      </c>
      <c r="AP12" s="50">
        <v>10</v>
      </c>
      <c r="AQ12" s="50">
        <v>2428</v>
      </c>
      <c r="AR12" s="50">
        <v>0</v>
      </c>
      <c r="AS12" s="50">
        <v>2428</v>
      </c>
      <c r="AT12" s="50">
        <v>0</v>
      </c>
      <c r="AU12" s="50">
        <v>0</v>
      </c>
      <c r="AV12" s="50">
        <v>0</v>
      </c>
      <c r="AW12" s="50">
        <v>2108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21863.7</v>
      </c>
      <c r="BD12" s="50">
        <v>11818.312</v>
      </c>
      <c r="BE12" s="50">
        <v>2750.0311999999999</v>
      </c>
      <c r="BF12" s="50">
        <v>640.4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-2123.3719999999998</v>
      </c>
      <c r="BM12" s="50">
        <v>0</v>
      </c>
      <c r="BN12" s="50">
        <v>0</v>
      </c>
      <c r="BO12" s="50"/>
      <c r="BP12" s="50"/>
    </row>
    <row r="13" spans="1:68" s="44" customFormat="1" ht="18" customHeight="1">
      <c r="A13" s="68">
        <v>3</v>
      </c>
      <c r="B13" s="71" t="s">
        <v>100</v>
      </c>
      <c r="C13" s="72">
        <f t="shared" si="0"/>
        <v>76767.014900000009</v>
      </c>
      <c r="D13" s="72">
        <f t="shared" si="1"/>
        <v>12579.4067</v>
      </c>
      <c r="E13" s="72">
        <f t="shared" si="2"/>
        <v>41964.600000000006</v>
      </c>
      <c r="F13" s="72">
        <f t="shared" si="3"/>
        <v>7540.1597000000002</v>
      </c>
      <c r="G13" s="72">
        <f t="shared" si="4"/>
        <v>34802.414900000003</v>
      </c>
      <c r="H13" s="72">
        <f t="shared" si="5"/>
        <v>5039.2470000000003</v>
      </c>
      <c r="I13" s="50">
        <v>24400</v>
      </c>
      <c r="J13" s="50">
        <v>5428.5079999999998</v>
      </c>
      <c r="K13" s="50">
        <v>0</v>
      </c>
      <c r="L13" s="50">
        <v>0</v>
      </c>
      <c r="M13" s="50">
        <v>14924.3</v>
      </c>
      <c r="N13" s="50">
        <v>2011.6516999999999</v>
      </c>
      <c r="O13" s="50">
        <v>3760</v>
      </c>
      <c r="P13" s="50">
        <v>704.30769999999995</v>
      </c>
      <c r="Q13" s="50">
        <v>1000</v>
      </c>
      <c r="R13" s="50">
        <v>166</v>
      </c>
      <c r="S13" s="50">
        <v>200</v>
      </c>
      <c r="T13" s="50">
        <v>31.5</v>
      </c>
      <c r="U13" s="50">
        <v>100</v>
      </c>
      <c r="V13" s="50">
        <v>47</v>
      </c>
      <c r="W13" s="50">
        <v>3620.3</v>
      </c>
      <c r="X13" s="50">
        <v>236</v>
      </c>
      <c r="Y13" s="50">
        <v>2510</v>
      </c>
      <c r="Z13" s="50">
        <v>160</v>
      </c>
      <c r="AA13" s="50">
        <v>3300</v>
      </c>
      <c r="AB13" s="50">
        <v>505</v>
      </c>
      <c r="AC13" s="50">
        <v>1800</v>
      </c>
      <c r="AD13" s="50">
        <v>197.3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0</v>
      </c>
      <c r="AN13" s="50">
        <v>0</v>
      </c>
      <c r="AO13" s="50">
        <v>1200</v>
      </c>
      <c r="AP13" s="50">
        <v>100</v>
      </c>
      <c r="AQ13" s="50">
        <v>1040.3</v>
      </c>
      <c r="AR13" s="50">
        <v>0</v>
      </c>
      <c r="AS13" s="50">
        <v>1040.3</v>
      </c>
      <c r="AT13" s="50">
        <v>0</v>
      </c>
      <c r="AU13" s="50">
        <v>0</v>
      </c>
      <c r="AV13" s="50">
        <v>0</v>
      </c>
      <c r="AW13" s="50">
        <v>570.29999999999995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27902</v>
      </c>
      <c r="BD13" s="50">
        <v>4839.2470000000003</v>
      </c>
      <c r="BE13" s="50">
        <v>6900.4148999999998</v>
      </c>
      <c r="BF13" s="50">
        <v>200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/>
      <c r="BP13" s="50"/>
    </row>
    <row r="14" spans="1:68" s="44" customFormat="1" ht="18" customHeight="1">
      <c r="A14" s="68">
        <v>4</v>
      </c>
      <c r="B14" s="71" t="s">
        <v>101</v>
      </c>
      <c r="C14" s="72">
        <f t="shared" si="0"/>
        <v>705668.04630000005</v>
      </c>
      <c r="D14" s="72">
        <f t="shared" si="1"/>
        <v>124721.3125</v>
      </c>
      <c r="E14" s="72">
        <f t="shared" si="2"/>
        <v>589209.5</v>
      </c>
      <c r="F14" s="72">
        <f t="shared" si="3"/>
        <v>95767.848500000007</v>
      </c>
      <c r="G14" s="72">
        <f t="shared" si="4"/>
        <v>236149.62030000001</v>
      </c>
      <c r="H14" s="72">
        <f t="shared" si="5"/>
        <v>28953.463999999996</v>
      </c>
      <c r="I14" s="50">
        <v>170000</v>
      </c>
      <c r="J14" s="50">
        <v>38756.864000000001</v>
      </c>
      <c r="K14" s="50">
        <v>0</v>
      </c>
      <c r="L14" s="50">
        <v>0</v>
      </c>
      <c r="M14" s="50">
        <v>70682</v>
      </c>
      <c r="N14" s="50">
        <v>10587.959500000001</v>
      </c>
      <c r="O14" s="50">
        <v>16500</v>
      </c>
      <c r="P14" s="50">
        <v>6977.4039000000002</v>
      </c>
      <c r="Q14" s="50">
        <v>300</v>
      </c>
      <c r="R14" s="50">
        <v>25.873899999999999</v>
      </c>
      <c r="S14" s="50">
        <v>2000</v>
      </c>
      <c r="T14" s="50">
        <v>414.85969999999998</v>
      </c>
      <c r="U14" s="50">
        <v>1500</v>
      </c>
      <c r="V14" s="50">
        <v>166.2</v>
      </c>
      <c r="W14" s="50">
        <v>20032</v>
      </c>
      <c r="X14" s="50">
        <v>1562</v>
      </c>
      <c r="Y14" s="50">
        <v>13620</v>
      </c>
      <c r="Z14" s="50">
        <v>1140</v>
      </c>
      <c r="AA14" s="50">
        <v>2700</v>
      </c>
      <c r="AB14" s="50">
        <v>50</v>
      </c>
      <c r="AC14" s="50">
        <v>22850</v>
      </c>
      <c r="AD14" s="50">
        <v>1118.864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219369.8</v>
      </c>
      <c r="AL14" s="50">
        <v>45277.925000000003</v>
      </c>
      <c r="AM14" s="50">
        <v>219119.8</v>
      </c>
      <c r="AN14" s="50">
        <v>45027.925000000003</v>
      </c>
      <c r="AO14" s="50">
        <v>4300</v>
      </c>
      <c r="AP14" s="50">
        <v>800</v>
      </c>
      <c r="AQ14" s="50">
        <v>5166.6260000000002</v>
      </c>
      <c r="AR14" s="50">
        <v>345.1</v>
      </c>
      <c r="AS14" s="50">
        <v>124857.7</v>
      </c>
      <c r="AT14" s="50">
        <v>345.1</v>
      </c>
      <c r="AU14" s="50">
        <v>0</v>
      </c>
      <c r="AV14" s="50">
        <v>0</v>
      </c>
      <c r="AW14" s="50">
        <v>120584.7</v>
      </c>
      <c r="AX14" s="50">
        <v>0</v>
      </c>
      <c r="AY14" s="50">
        <v>0</v>
      </c>
      <c r="AZ14" s="50">
        <v>0</v>
      </c>
      <c r="BA14" s="50">
        <v>119691.07399999999</v>
      </c>
      <c r="BB14" s="50">
        <v>0</v>
      </c>
      <c r="BC14" s="50">
        <v>252260.62030000001</v>
      </c>
      <c r="BD14" s="50">
        <v>31970.830999999998</v>
      </c>
      <c r="BE14" s="50">
        <v>3889</v>
      </c>
      <c r="BF14" s="50">
        <v>2618</v>
      </c>
      <c r="BG14" s="50">
        <v>0</v>
      </c>
      <c r="BH14" s="50">
        <v>0</v>
      </c>
      <c r="BI14" s="50">
        <v>0</v>
      </c>
      <c r="BJ14" s="50">
        <v>-47.811</v>
      </c>
      <c r="BK14" s="50">
        <v>-20000</v>
      </c>
      <c r="BL14" s="50">
        <v>-5587.5559999999996</v>
      </c>
      <c r="BM14" s="50">
        <v>0</v>
      </c>
      <c r="BN14" s="50">
        <v>0</v>
      </c>
      <c r="BO14" s="50"/>
      <c r="BP14" s="50"/>
    </row>
    <row r="15" spans="1:68" s="44" customFormat="1" ht="18" customHeight="1">
      <c r="A15" s="68">
        <v>5</v>
      </c>
      <c r="B15" s="71" t="s">
        <v>102</v>
      </c>
      <c r="C15" s="72">
        <f t="shared" si="0"/>
        <v>2453148.9726</v>
      </c>
      <c r="D15" s="72">
        <f t="shared" si="1"/>
        <v>350141.48220000003</v>
      </c>
      <c r="E15" s="72">
        <f t="shared" si="2"/>
        <v>1664363.0320000001</v>
      </c>
      <c r="F15" s="72">
        <f t="shared" si="3"/>
        <v>179373.95940000002</v>
      </c>
      <c r="G15" s="72">
        <f t="shared" si="4"/>
        <v>1106785.9406000001</v>
      </c>
      <c r="H15" s="72">
        <f t="shared" si="5"/>
        <v>170767.52280000001</v>
      </c>
      <c r="I15" s="50">
        <v>397020.3</v>
      </c>
      <c r="J15" s="50">
        <v>59555.773000000001</v>
      </c>
      <c r="K15" s="50">
        <v>0</v>
      </c>
      <c r="L15" s="50">
        <v>0</v>
      </c>
      <c r="M15" s="50">
        <v>433257.5</v>
      </c>
      <c r="N15" s="50">
        <v>51034.646399999998</v>
      </c>
      <c r="O15" s="50">
        <v>75175.3</v>
      </c>
      <c r="P15" s="50">
        <v>22578.730200000002</v>
      </c>
      <c r="Q15" s="50">
        <v>50953.5</v>
      </c>
      <c r="R15" s="50">
        <v>12778.268</v>
      </c>
      <c r="S15" s="50">
        <v>6712.3</v>
      </c>
      <c r="T15" s="50">
        <v>1272.4394</v>
      </c>
      <c r="U15" s="50">
        <v>3600</v>
      </c>
      <c r="V15" s="50">
        <v>73.8</v>
      </c>
      <c r="W15" s="50">
        <v>79364.800000000003</v>
      </c>
      <c r="X15" s="50">
        <v>2211.3269</v>
      </c>
      <c r="Y15" s="50">
        <v>56383</v>
      </c>
      <c r="Z15" s="50">
        <v>1019.25</v>
      </c>
      <c r="AA15" s="50">
        <v>118306</v>
      </c>
      <c r="AB15" s="50">
        <v>4264.3978999999999</v>
      </c>
      <c r="AC15" s="50">
        <v>63515.4</v>
      </c>
      <c r="AD15" s="50">
        <v>3866.6480000000001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462485.23200000002</v>
      </c>
      <c r="AL15" s="50">
        <v>65558.820000000007</v>
      </c>
      <c r="AM15" s="50">
        <v>459685.23200000002</v>
      </c>
      <c r="AN15" s="50">
        <v>65558.820000000007</v>
      </c>
      <c r="AO15" s="50">
        <v>34400</v>
      </c>
      <c r="AP15" s="50">
        <v>1564</v>
      </c>
      <c r="AQ15" s="50">
        <v>19200</v>
      </c>
      <c r="AR15" s="50">
        <v>1660.72</v>
      </c>
      <c r="AS15" s="50">
        <v>337200</v>
      </c>
      <c r="AT15" s="50">
        <v>1660.72</v>
      </c>
      <c r="AU15" s="50">
        <v>0</v>
      </c>
      <c r="AV15" s="50">
        <v>0</v>
      </c>
      <c r="AW15" s="50">
        <v>318000</v>
      </c>
      <c r="AX15" s="50">
        <v>0</v>
      </c>
      <c r="AY15" s="50">
        <v>0</v>
      </c>
      <c r="AZ15" s="50">
        <v>0</v>
      </c>
      <c r="BA15" s="50">
        <v>318000</v>
      </c>
      <c r="BB15" s="50">
        <v>0</v>
      </c>
      <c r="BC15" s="50">
        <v>1082432.9406000001</v>
      </c>
      <c r="BD15" s="50">
        <v>151858.5588</v>
      </c>
      <c r="BE15" s="50">
        <v>49853</v>
      </c>
      <c r="BF15" s="50">
        <v>20162.993999999999</v>
      </c>
      <c r="BG15" s="50">
        <v>0</v>
      </c>
      <c r="BH15" s="50">
        <v>0</v>
      </c>
      <c r="BI15" s="50">
        <v>-25500</v>
      </c>
      <c r="BJ15" s="50">
        <v>-433.43</v>
      </c>
      <c r="BK15" s="50">
        <v>0</v>
      </c>
      <c r="BL15" s="50">
        <v>-820.6</v>
      </c>
      <c r="BM15" s="50">
        <v>0</v>
      </c>
      <c r="BN15" s="50">
        <v>0</v>
      </c>
      <c r="BO15" s="50"/>
      <c r="BP15" s="50"/>
    </row>
    <row r="16" spans="1:68" s="44" customFormat="1" ht="18" customHeight="1">
      <c r="A16" s="68">
        <v>6</v>
      </c>
      <c r="B16" s="71" t="s">
        <v>103</v>
      </c>
      <c r="C16" s="72">
        <f t="shared" si="0"/>
        <v>2354237.7505000001</v>
      </c>
      <c r="D16" s="72">
        <f t="shared" si="1"/>
        <v>330234.75829999999</v>
      </c>
      <c r="E16" s="72">
        <f t="shared" si="2"/>
        <v>1158566</v>
      </c>
      <c r="F16" s="72">
        <f t="shared" si="3"/>
        <v>179151.8431</v>
      </c>
      <c r="G16" s="72">
        <f t="shared" si="4"/>
        <v>1195671.7505000001</v>
      </c>
      <c r="H16" s="72">
        <f t="shared" si="5"/>
        <v>151082.91519999999</v>
      </c>
      <c r="I16" s="50">
        <v>306539</v>
      </c>
      <c r="J16" s="50">
        <v>55993.716</v>
      </c>
      <c r="K16" s="50">
        <v>0</v>
      </c>
      <c r="L16" s="50">
        <v>0</v>
      </c>
      <c r="M16" s="50">
        <v>332186</v>
      </c>
      <c r="N16" s="50">
        <v>61289.727099999996</v>
      </c>
      <c r="O16" s="50">
        <v>59105</v>
      </c>
      <c r="P16" s="50">
        <v>16110.657999999999</v>
      </c>
      <c r="Q16" s="50">
        <v>100980</v>
      </c>
      <c r="R16" s="50">
        <v>28733.245699999999</v>
      </c>
      <c r="S16" s="50">
        <v>4120</v>
      </c>
      <c r="T16" s="50">
        <v>1063.1572000000001</v>
      </c>
      <c r="U16" s="50">
        <v>5000</v>
      </c>
      <c r="V16" s="50">
        <v>327.8</v>
      </c>
      <c r="W16" s="50">
        <v>29250</v>
      </c>
      <c r="X16" s="50">
        <v>6459.9992000000002</v>
      </c>
      <c r="Y16" s="50">
        <v>24050</v>
      </c>
      <c r="Z16" s="50">
        <v>5875.9309999999996</v>
      </c>
      <c r="AA16" s="50">
        <v>35500</v>
      </c>
      <c r="AB16" s="50">
        <v>520.16999999999996</v>
      </c>
      <c r="AC16" s="50">
        <v>47007</v>
      </c>
      <c r="AD16" s="50">
        <v>3830.63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363000</v>
      </c>
      <c r="AL16" s="50">
        <v>60100</v>
      </c>
      <c r="AM16" s="50">
        <v>362500</v>
      </c>
      <c r="AN16" s="50">
        <v>60100</v>
      </c>
      <c r="AO16" s="50">
        <v>6700</v>
      </c>
      <c r="AP16" s="50">
        <v>100</v>
      </c>
      <c r="AQ16" s="50">
        <v>150141</v>
      </c>
      <c r="AR16" s="50">
        <v>1668.4</v>
      </c>
      <c r="AS16" s="50">
        <v>150141</v>
      </c>
      <c r="AT16" s="50">
        <v>1668.4</v>
      </c>
      <c r="AU16" s="50">
        <v>0</v>
      </c>
      <c r="AV16" s="50">
        <v>0</v>
      </c>
      <c r="AW16" s="50">
        <v>141341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1157570.7505000001</v>
      </c>
      <c r="BD16" s="50">
        <v>128089.1232</v>
      </c>
      <c r="BE16" s="50">
        <v>58101</v>
      </c>
      <c r="BF16" s="50">
        <v>31238</v>
      </c>
      <c r="BG16" s="50">
        <v>0</v>
      </c>
      <c r="BH16" s="50">
        <v>0</v>
      </c>
      <c r="BI16" s="50">
        <v>-5000</v>
      </c>
      <c r="BJ16" s="50">
        <v>-4604.5940000000001</v>
      </c>
      <c r="BK16" s="50">
        <v>-15000</v>
      </c>
      <c r="BL16" s="50">
        <v>-3639.614</v>
      </c>
      <c r="BM16" s="50">
        <v>0</v>
      </c>
      <c r="BN16" s="50">
        <v>0</v>
      </c>
      <c r="BO16" s="50"/>
      <c r="BP16" s="50"/>
    </row>
    <row r="17" spans="1:68" s="44" customFormat="1" ht="18" customHeight="1">
      <c r="A17" s="68">
        <v>7</v>
      </c>
      <c r="B17" s="71" t="s">
        <v>104</v>
      </c>
      <c r="C17" s="72">
        <f t="shared" si="0"/>
        <v>3705254.2478</v>
      </c>
      <c r="D17" s="72">
        <f t="shared" si="1"/>
        <v>515392.58499999996</v>
      </c>
      <c r="E17" s="72">
        <f t="shared" si="2"/>
        <v>1921421.6999999997</v>
      </c>
      <c r="F17" s="72">
        <f t="shared" si="3"/>
        <v>403228.95200000005</v>
      </c>
      <c r="G17" s="72">
        <f t="shared" si="4"/>
        <v>1884129.5478000001</v>
      </c>
      <c r="H17" s="72">
        <f t="shared" si="5"/>
        <v>212460.63299999997</v>
      </c>
      <c r="I17" s="50">
        <v>326538.7</v>
      </c>
      <c r="J17" s="50">
        <v>52174.499000000003</v>
      </c>
      <c r="K17" s="50">
        <v>0</v>
      </c>
      <c r="L17" s="50">
        <v>0</v>
      </c>
      <c r="M17" s="50">
        <v>156036.5</v>
      </c>
      <c r="N17" s="50">
        <v>21592.215</v>
      </c>
      <c r="O17" s="50">
        <v>26860</v>
      </c>
      <c r="P17" s="50">
        <v>12343.258900000001</v>
      </c>
      <c r="Q17" s="50">
        <v>21600</v>
      </c>
      <c r="R17" s="50">
        <v>4371.0308000000005</v>
      </c>
      <c r="S17" s="50">
        <v>4793.6000000000004</v>
      </c>
      <c r="T17" s="50">
        <v>731.22159999999997</v>
      </c>
      <c r="U17" s="50">
        <v>4000</v>
      </c>
      <c r="V17" s="50">
        <v>116</v>
      </c>
      <c r="W17" s="50">
        <v>25834.9</v>
      </c>
      <c r="X17" s="50">
        <v>2626</v>
      </c>
      <c r="Y17" s="50">
        <v>17639.900000000001</v>
      </c>
      <c r="Z17" s="50">
        <v>1555</v>
      </c>
      <c r="AA17" s="50">
        <v>11900</v>
      </c>
      <c r="AB17" s="50">
        <v>80</v>
      </c>
      <c r="AC17" s="50">
        <v>51600</v>
      </c>
      <c r="AD17" s="50">
        <v>1090.9096999999999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1075994.8999999999</v>
      </c>
      <c r="AL17" s="50">
        <v>226759.65400000001</v>
      </c>
      <c r="AM17" s="50">
        <v>1075994.8999999999</v>
      </c>
      <c r="AN17" s="50">
        <v>226759.65400000001</v>
      </c>
      <c r="AO17" s="50">
        <v>9600</v>
      </c>
      <c r="AP17" s="50">
        <v>1150</v>
      </c>
      <c r="AQ17" s="50">
        <v>252954.6</v>
      </c>
      <c r="AR17" s="50">
        <v>1255.5840000000001</v>
      </c>
      <c r="AS17" s="50">
        <v>353251.6</v>
      </c>
      <c r="AT17" s="50">
        <v>101552.584</v>
      </c>
      <c r="AU17" s="50">
        <v>0</v>
      </c>
      <c r="AV17" s="50">
        <v>0</v>
      </c>
      <c r="AW17" s="50">
        <v>345851.6</v>
      </c>
      <c r="AX17" s="50">
        <v>100297</v>
      </c>
      <c r="AY17" s="50">
        <v>0</v>
      </c>
      <c r="AZ17" s="50">
        <v>0</v>
      </c>
      <c r="BA17" s="50">
        <v>100297</v>
      </c>
      <c r="BB17" s="50">
        <v>100297</v>
      </c>
      <c r="BC17" s="50">
        <v>1910268.9478</v>
      </c>
      <c r="BD17" s="50">
        <v>189990.55179999999</v>
      </c>
      <c r="BE17" s="50">
        <v>86460.6</v>
      </c>
      <c r="BF17" s="50">
        <v>23884.18</v>
      </c>
      <c r="BG17" s="50">
        <v>0</v>
      </c>
      <c r="BH17" s="50">
        <v>0</v>
      </c>
      <c r="BI17" s="50">
        <v>-28000</v>
      </c>
      <c r="BJ17" s="50">
        <v>-98.65</v>
      </c>
      <c r="BK17" s="50">
        <v>-84600</v>
      </c>
      <c r="BL17" s="50">
        <v>-1315.4487999999999</v>
      </c>
      <c r="BM17" s="50">
        <v>0</v>
      </c>
      <c r="BN17" s="50">
        <v>0</v>
      </c>
      <c r="BO17" s="50"/>
      <c r="BP17" s="50"/>
    </row>
    <row r="18" spans="1:68" s="44" customFormat="1" ht="19.5" customHeight="1">
      <c r="A18" s="68">
        <v>8</v>
      </c>
      <c r="B18" s="71" t="s">
        <v>105</v>
      </c>
      <c r="C18" s="72">
        <f t="shared" si="0"/>
        <v>384825.59599999996</v>
      </c>
      <c r="D18" s="72">
        <f t="shared" si="1"/>
        <v>46887.862200000003</v>
      </c>
      <c r="E18" s="72">
        <f t="shared" si="2"/>
        <v>285639.98</v>
      </c>
      <c r="F18" s="72">
        <f t="shared" si="3"/>
        <v>46827.7575</v>
      </c>
      <c r="G18" s="72">
        <f t="shared" si="4"/>
        <v>149139.166</v>
      </c>
      <c r="H18" s="72">
        <f t="shared" si="5"/>
        <v>60.104700000000093</v>
      </c>
      <c r="I18" s="50">
        <v>85500</v>
      </c>
      <c r="J18" s="50">
        <v>16671.326000000001</v>
      </c>
      <c r="K18" s="50">
        <v>0</v>
      </c>
      <c r="L18" s="50">
        <v>0</v>
      </c>
      <c r="M18" s="50">
        <v>51322</v>
      </c>
      <c r="N18" s="50">
        <v>7790.8235000000004</v>
      </c>
      <c r="O18" s="50">
        <v>9300</v>
      </c>
      <c r="P18" s="50">
        <v>2372.3887</v>
      </c>
      <c r="Q18" s="50">
        <v>0</v>
      </c>
      <c r="R18" s="50">
        <v>0</v>
      </c>
      <c r="S18" s="50">
        <v>1800</v>
      </c>
      <c r="T18" s="50">
        <v>603.59</v>
      </c>
      <c r="U18" s="50">
        <v>900</v>
      </c>
      <c r="V18" s="50">
        <v>121.4</v>
      </c>
      <c r="W18" s="50">
        <v>8572</v>
      </c>
      <c r="X18" s="50">
        <v>1404.1</v>
      </c>
      <c r="Y18" s="50">
        <v>5872</v>
      </c>
      <c r="Z18" s="50">
        <v>1046</v>
      </c>
      <c r="AA18" s="50">
        <v>10350</v>
      </c>
      <c r="AB18" s="50">
        <v>885.1</v>
      </c>
      <c r="AC18" s="50">
        <v>14000</v>
      </c>
      <c r="AD18" s="50">
        <v>1144.3327999999999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90524</v>
      </c>
      <c r="AL18" s="50">
        <v>22148.608</v>
      </c>
      <c r="AM18" s="50">
        <v>90224</v>
      </c>
      <c r="AN18" s="50">
        <v>22148.608</v>
      </c>
      <c r="AO18" s="50">
        <v>3300</v>
      </c>
      <c r="AP18" s="50">
        <v>20</v>
      </c>
      <c r="AQ18" s="50">
        <v>5040.43</v>
      </c>
      <c r="AR18" s="50">
        <v>197</v>
      </c>
      <c r="AS18" s="50">
        <v>54993.98</v>
      </c>
      <c r="AT18" s="50">
        <v>197</v>
      </c>
      <c r="AU18" s="50">
        <v>0</v>
      </c>
      <c r="AV18" s="50">
        <v>0</v>
      </c>
      <c r="AW18" s="50">
        <v>53793.98</v>
      </c>
      <c r="AX18" s="50">
        <v>0</v>
      </c>
      <c r="AY18" s="50">
        <v>0</v>
      </c>
      <c r="AZ18" s="50">
        <v>0</v>
      </c>
      <c r="BA18" s="50">
        <v>49953.55</v>
      </c>
      <c r="BB18" s="50">
        <v>0</v>
      </c>
      <c r="BC18" s="50">
        <v>157376.166</v>
      </c>
      <c r="BD18" s="50">
        <v>622</v>
      </c>
      <c r="BE18" s="50">
        <v>31763</v>
      </c>
      <c r="BF18" s="50">
        <v>1232</v>
      </c>
      <c r="BG18" s="50">
        <v>0</v>
      </c>
      <c r="BH18" s="50">
        <v>0</v>
      </c>
      <c r="BI18" s="50">
        <v>-20000</v>
      </c>
      <c r="BJ18" s="50">
        <v>-5</v>
      </c>
      <c r="BK18" s="50">
        <v>-20000</v>
      </c>
      <c r="BL18" s="50">
        <v>-1788.8952999999999</v>
      </c>
      <c r="BM18" s="50">
        <v>0</v>
      </c>
      <c r="BN18" s="50">
        <v>0</v>
      </c>
      <c r="BO18" s="50"/>
      <c r="BP18" s="50"/>
    </row>
    <row r="19" spans="1:68" s="44" customFormat="1" ht="19.5" customHeight="1">
      <c r="A19" s="68">
        <v>9</v>
      </c>
      <c r="B19" s="71" t="s">
        <v>106</v>
      </c>
      <c r="C19" s="72">
        <f t="shared" si="0"/>
        <v>2823322.0891999998</v>
      </c>
      <c r="D19" s="72">
        <f t="shared" si="1"/>
        <v>253825.68530000001</v>
      </c>
      <c r="E19" s="72">
        <f t="shared" si="2"/>
        <v>759612.58219999995</v>
      </c>
      <c r="F19" s="72">
        <f t="shared" si="3"/>
        <v>142469.50830000002</v>
      </c>
      <c r="G19" s="72">
        <f t="shared" si="4"/>
        <v>2131901.7349999999</v>
      </c>
      <c r="H19" s="72">
        <f t="shared" si="5"/>
        <v>111356.177</v>
      </c>
      <c r="I19" s="50">
        <v>151892.29999999999</v>
      </c>
      <c r="J19" s="50">
        <v>33204.623</v>
      </c>
      <c r="K19" s="50">
        <v>0</v>
      </c>
      <c r="L19" s="50">
        <v>0</v>
      </c>
      <c r="M19" s="50">
        <v>68022.854200000002</v>
      </c>
      <c r="N19" s="50">
        <v>13598.847299999999</v>
      </c>
      <c r="O19" s="50">
        <v>17074.555199999999</v>
      </c>
      <c r="P19" s="50">
        <v>6104.5698000000002</v>
      </c>
      <c r="Q19" s="50">
        <v>1707.34</v>
      </c>
      <c r="R19" s="50">
        <v>59.994900000000001</v>
      </c>
      <c r="S19" s="50">
        <v>1959.5930000000001</v>
      </c>
      <c r="T19" s="50">
        <v>384.44760000000002</v>
      </c>
      <c r="U19" s="50">
        <v>2944</v>
      </c>
      <c r="V19" s="50">
        <v>106.4</v>
      </c>
      <c r="W19" s="50">
        <v>12970.9</v>
      </c>
      <c r="X19" s="50">
        <v>2138.85</v>
      </c>
      <c r="Y19" s="50">
        <v>3014</v>
      </c>
      <c r="Z19" s="50">
        <v>730</v>
      </c>
      <c r="AA19" s="50">
        <v>1970</v>
      </c>
      <c r="AB19" s="50">
        <v>174</v>
      </c>
      <c r="AC19" s="50">
        <v>21338</v>
      </c>
      <c r="AD19" s="50">
        <v>4061.71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430857.6</v>
      </c>
      <c r="AL19" s="50">
        <v>94919.618000000002</v>
      </c>
      <c r="AM19" s="50">
        <v>430857.6</v>
      </c>
      <c r="AN19" s="50">
        <v>94919.618000000002</v>
      </c>
      <c r="AO19" s="50">
        <v>2500</v>
      </c>
      <c r="AP19" s="50">
        <v>610</v>
      </c>
      <c r="AQ19" s="50">
        <v>38147.599999999999</v>
      </c>
      <c r="AR19" s="50">
        <v>136.41999999999999</v>
      </c>
      <c r="AS19" s="50">
        <v>106339.82799999999</v>
      </c>
      <c r="AT19" s="50">
        <v>136.41999999999999</v>
      </c>
      <c r="AU19" s="50">
        <v>0</v>
      </c>
      <c r="AV19" s="50">
        <v>0</v>
      </c>
      <c r="AW19" s="50">
        <v>104645.82799999999</v>
      </c>
      <c r="AX19" s="50">
        <v>0</v>
      </c>
      <c r="AY19" s="50">
        <v>0</v>
      </c>
      <c r="AZ19" s="50">
        <v>0</v>
      </c>
      <c r="BA19" s="50">
        <v>68192.228000000003</v>
      </c>
      <c r="BB19" s="50">
        <v>0</v>
      </c>
      <c r="BC19" s="50">
        <v>2651116.1157999998</v>
      </c>
      <c r="BD19" s="50">
        <v>112231.75</v>
      </c>
      <c r="BE19" s="50">
        <v>62777.2192</v>
      </c>
      <c r="BF19" s="50">
        <v>440</v>
      </c>
      <c r="BG19" s="50">
        <v>0</v>
      </c>
      <c r="BH19" s="50">
        <v>0</v>
      </c>
      <c r="BI19" s="50">
        <v>0</v>
      </c>
      <c r="BJ19" s="50">
        <v>0</v>
      </c>
      <c r="BK19" s="50">
        <v>-581991.6</v>
      </c>
      <c r="BL19" s="50">
        <v>-1315.5730000000001</v>
      </c>
      <c r="BM19" s="50">
        <v>0</v>
      </c>
      <c r="BN19" s="50">
        <v>0</v>
      </c>
      <c r="BO19" s="50"/>
      <c r="BP19" s="50"/>
    </row>
    <row r="20" spans="1:68" s="44" customFormat="1" ht="19.5" customHeight="1">
      <c r="A20" s="68">
        <v>10</v>
      </c>
      <c r="B20" s="71" t="s">
        <v>107</v>
      </c>
      <c r="C20" s="72">
        <f t="shared" si="0"/>
        <v>510301.30000000005</v>
      </c>
      <c r="D20" s="72">
        <f t="shared" si="1"/>
        <v>70872.2</v>
      </c>
      <c r="E20" s="72">
        <f t="shared" si="2"/>
        <v>335605.70000000007</v>
      </c>
      <c r="F20" s="72">
        <f t="shared" si="3"/>
        <v>55105.326000000001</v>
      </c>
      <c r="G20" s="72">
        <f t="shared" si="4"/>
        <v>174695.6</v>
      </c>
      <c r="H20" s="72">
        <f t="shared" si="5"/>
        <v>15766.874</v>
      </c>
      <c r="I20" s="50">
        <v>81795.985000000001</v>
      </c>
      <c r="J20" s="50">
        <v>18086.169999999998</v>
      </c>
      <c r="K20" s="50">
        <v>0</v>
      </c>
      <c r="L20" s="50">
        <v>0</v>
      </c>
      <c r="M20" s="50">
        <v>61190.8</v>
      </c>
      <c r="N20" s="50">
        <v>10159.328</v>
      </c>
      <c r="O20" s="50">
        <v>13676.7</v>
      </c>
      <c r="P20" s="50">
        <v>4410.9153999999999</v>
      </c>
      <c r="Q20" s="50">
        <v>176.3</v>
      </c>
      <c r="R20" s="50">
        <v>27.318999999999999</v>
      </c>
      <c r="S20" s="50">
        <v>1834.2</v>
      </c>
      <c r="T20" s="50">
        <v>403.60160000000002</v>
      </c>
      <c r="U20" s="50">
        <v>200</v>
      </c>
      <c r="V20" s="50">
        <v>12</v>
      </c>
      <c r="W20" s="50">
        <v>7888</v>
      </c>
      <c r="X20" s="50">
        <v>1076.8499999999999</v>
      </c>
      <c r="Y20" s="50">
        <v>3600</v>
      </c>
      <c r="Z20" s="50">
        <v>537</v>
      </c>
      <c r="AA20" s="50">
        <v>3775.6</v>
      </c>
      <c r="AB20" s="50">
        <v>446.6</v>
      </c>
      <c r="AC20" s="50">
        <v>18690</v>
      </c>
      <c r="AD20" s="50">
        <v>2639.32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162140.51500000001</v>
      </c>
      <c r="AL20" s="50">
        <v>23952.527999999998</v>
      </c>
      <c r="AM20" s="50">
        <v>162140.51500000001</v>
      </c>
      <c r="AN20" s="50">
        <v>23952.527999999998</v>
      </c>
      <c r="AO20" s="50">
        <v>8500</v>
      </c>
      <c r="AP20" s="50">
        <v>2210</v>
      </c>
      <c r="AQ20" s="50">
        <v>21978.400000000001</v>
      </c>
      <c r="AR20" s="50">
        <v>697.3</v>
      </c>
      <c r="AS20" s="50">
        <v>21978.400000000001</v>
      </c>
      <c r="AT20" s="50">
        <v>697.3</v>
      </c>
      <c r="AU20" s="50">
        <v>0</v>
      </c>
      <c r="AV20" s="50">
        <v>0</v>
      </c>
      <c r="AW20" s="50">
        <v>17343.400000000001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230825.60000000001</v>
      </c>
      <c r="BD20" s="50">
        <v>15266.874</v>
      </c>
      <c r="BE20" s="50">
        <v>13870</v>
      </c>
      <c r="BF20" s="50">
        <v>500</v>
      </c>
      <c r="BG20" s="50">
        <v>0</v>
      </c>
      <c r="BH20" s="50">
        <v>0</v>
      </c>
      <c r="BI20" s="50">
        <v>0</v>
      </c>
      <c r="BJ20" s="50">
        <v>0</v>
      </c>
      <c r="BK20" s="50">
        <v>-70000</v>
      </c>
      <c r="BL20" s="50">
        <v>0</v>
      </c>
      <c r="BM20" s="50">
        <v>0</v>
      </c>
      <c r="BN20" s="50">
        <v>0</v>
      </c>
      <c r="BO20" s="50"/>
      <c r="BP20" s="50"/>
    </row>
    <row r="21" spans="1:68" s="44" customFormat="1" ht="19.5" customHeight="1">
      <c r="A21" s="68">
        <v>11</v>
      </c>
      <c r="B21" s="71" t="s">
        <v>108</v>
      </c>
      <c r="C21" s="72">
        <f t="shared" si="0"/>
        <v>340936.99999999994</v>
      </c>
      <c r="D21" s="72">
        <f t="shared" si="1"/>
        <v>76428.852400000003</v>
      </c>
      <c r="E21" s="72">
        <f t="shared" si="2"/>
        <v>244219.15969999999</v>
      </c>
      <c r="F21" s="72">
        <f t="shared" si="3"/>
        <v>44861.778400000003</v>
      </c>
      <c r="G21" s="72">
        <f t="shared" si="4"/>
        <v>132647</v>
      </c>
      <c r="H21" s="72">
        <f t="shared" si="5"/>
        <v>31567.073999999997</v>
      </c>
      <c r="I21" s="50">
        <v>85022</v>
      </c>
      <c r="J21" s="50">
        <v>18511.664000000001</v>
      </c>
      <c r="K21" s="50">
        <v>0</v>
      </c>
      <c r="L21" s="50">
        <v>0</v>
      </c>
      <c r="M21" s="50">
        <v>86950</v>
      </c>
      <c r="N21" s="50">
        <v>22991.275399999999</v>
      </c>
      <c r="O21" s="50">
        <v>5500</v>
      </c>
      <c r="P21" s="50">
        <v>3025.971</v>
      </c>
      <c r="Q21" s="50">
        <v>9000</v>
      </c>
      <c r="R21" s="50">
        <v>1403.5463</v>
      </c>
      <c r="S21" s="50">
        <v>2000</v>
      </c>
      <c r="T21" s="50">
        <v>362.36810000000003</v>
      </c>
      <c r="U21" s="50">
        <v>400</v>
      </c>
      <c r="V21" s="50">
        <v>47</v>
      </c>
      <c r="W21" s="50">
        <v>18000</v>
      </c>
      <c r="X21" s="50">
        <v>155.30000000000001</v>
      </c>
      <c r="Y21" s="50">
        <v>14200</v>
      </c>
      <c r="Z21" s="50">
        <v>0</v>
      </c>
      <c r="AA21" s="50">
        <v>1800</v>
      </c>
      <c r="AB21" s="50">
        <v>79</v>
      </c>
      <c r="AC21" s="50">
        <v>40880</v>
      </c>
      <c r="AD21" s="50">
        <v>17195.09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13398</v>
      </c>
      <c r="AL21" s="50">
        <v>1833.1389999999999</v>
      </c>
      <c r="AM21" s="50">
        <v>9398</v>
      </c>
      <c r="AN21" s="50">
        <v>1833.1389999999999</v>
      </c>
      <c r="AO21" s="50">
        <v>7800</v>
      </c>
      <c r="AP21" s="50">
        <v>1410</v>
      </c>
      <c r="AQ21" s="50">
        <v>15120</v>
      </c>
      <c r="AR21" s="50">
        <v>115.7</v>
      </c>
      <c r="AS21" s="50">
        <v>51049.159699999997</v>
      </c>
      <c r="AT21" s="50">
        <v>115.7</v>
      </c>
      <c r="AU21" s="50">
        <v>0</v>
      </c>
      <c r="AV21" s="50">
        <v>0</v>
      </c>
      <c r="AW21" s="50">
        <v>48229.159699999997</v>
      </c>
      <c r="AX21" s="50">
        <v>0</v>
      </c>
      <c r="AY21" s="50">
        <v>0</v>
      </c>
      <c r="AZ21" s="50">
        <v>0</v>
      </c>
      <c r="BA21" s="50">
        <v>35929.159699999997</v>
      </c>
      <c r="BB21" s="50">
        <v>0</v>
      </c>
      <c r="BC21" s="50">
        <v>161997</v>
      </c>
      <c r="BD21" s="50">
        <v>22384.313999999998</v>
      </c>
      <c r="BE21" s="50">
        <v>21230</v>
      </c>
      <c r="BF21" s="50">
        <v>10324</v>
      </c>
      <c r="BG21" s="50">
        <v>0</v>
      </c>
      <c r="BH21" s="50">
        <v>0</v>
      </c>
      <c r="BI21" s="50">
        <v>-44000</v>
      </c>
      <c r="BJ21" s="50">
        <v>0</v>
      </c>
      <c r="BK21" s="50">
        <v>-6580</v>
      </c>
      <c r="BL21" s="50">
        <v>-1141.24</v>
      </c>
      <c r="BM21" s="50">
        <v>0</v>
      </c>
      <c r="BN21" s="50">
        <v>0</v>
      </c>
      <c r="BO21" s="50"/>
      <c r="BP21" s="50"/>
    </row>
    <row r="22" spans="1:68" ht="16.5" customHeight="1">
      <c r="A22" s="179" t="s">
        <v>95</v>
      </c>
      <c r="B22" s="180"/>
      <c r="C22" s="50">
        <f>SUM(C11:C21)</f>
        <v>19343291.948500004</v>
      </c>
      <c r="D22" s="50">
        <f t="shared" ref="D22:H22" si="6">SUM(D11:D21)</f>
        <v>2713836.7196000004</v>
      </c>
      <c r="E22" s="50">
        <f t="shared" si="6"/>
        <v>10566848.4539</v>
      </c>
      <c r="F22" s="50">
        <f t="shared" si="6"/>
        <v>1917303.6649000004</v>
      </c>
      <c r="G22" s="50">
        <f t="shared" si="6"/>
        <v>9468506.5063000005</v>
      </c>
      <c r="H22" s="50">
        <f t="shared" si="6"/>
        <v>896830.05469999998</v>
      </c>
      <c r="I22" s="50">
        <f t="shared" ref="I22:BN22" si="7">SUM(I11:I21)</f>
        <v>2115705.2850000001</v>
      </c>
      <c r="J22" s="50">
        <f t="shared" si="7"/>
        <v>430791.16600000003</v>
      </c>
      <c r="K22" s="50">
        <f t="shared" si="7"/>
        <v>0</v>
      </c>
      <c r="L22" s="50">
        <f t="shared" si="7"/>
        <v>0</v>
      </c>
      <c r="M22" s="50">
        <f t="shared" si="7"/>
        <v>2183504.4542</v>
      </c>
      <c r="N22" s="50">
        <f t="shared" si="7"/>
        <v>337841.22489999997</v>
      </c>
      <c r="O22" s="50">
        <f t="shared" si="7"/>
        <v>363777.5552</v>
      </c>
      <c r="P22" s="50">
        <f t="shared" si="7"/>
        <v>120211.57719999999</v>
      </c>
      <c r="Q22" s="50">
        <f t="shared" si="7"/>
        <v>539037.14</v>
      </c>
      <c r="R22" s="50">
        <f t="shared" si="7"/>
        <v>116250.65000000001</v>
      </c>
      <c r="S22" s="50">
        <f t="shared" si="7"/>
        <v>39447.692999999999</v>
      </c>
      <c r="T22" s="50">
        <f t="shared" si="7"/>
        <v>6852.5640000000003</v>
      </c>
      <c r="U22" s="50">
        <f t="shared" si="7"/>
        <v>23814</v>
      </c>
      <c r="V22" s="50">
        <f t="shared" si="7"/>
        <v>1095.2</v>
      </c>
      <c r="W22" s="50">
        <f t="shared" si="7"/>
        <v>389448.00000000006</v>
      </c>
      <c r="X22" s="50">
        <f t="shared" si="7"/>
        <v>27214.940099999996</v>
      </c>
      <c r="Y22" s="50">
        <f t="shared" si="7"/>
        <v>303564</v>
      </c>
      <c r="Z22" s="50">
        <f t="shared" si="7"/>
        <v>18679.985000000001</v>
      </c>
      <c r="AA22" s="50">
        <f t="shared" si="7"/>
        <v>349159.5</v>
      </c>
      <c r="AB22" s="50">
        <f t="shared" si="7"/>
        <v>8092.1059000000005</v>
      </c>
      <c r="AC22" s="50">
        <f t="shared" si="7"/>
        <v>323416.90000000002</v>
      </c>
      <c r="AD22" s="50">
        <f t="shared" si="7"/>
        <v>43374.811699999998</v>
      </c>
      <c r="AE22" s="50">
        <f t="shared" si="7"/>
        <v>0</v>
      </c>
      <c r="AF22" s="50">
        <f t="shared" si="7"/>
        <v>0</v>
      </c>
      <c r="AG22" s="50">
        <f t="shared" si="7"/>
        <v>1791178.3</v>
      </c>
      <c r="AH22" s="50">
        <f t="shared" si="7"/>
        <v>456220.35</v>
      </c>
      <c r="AI22" s="50">
        <f t="shared" si="7"/>
        <v>1791178.3</v>
      </c>
      <c r="AJ22" s="50">
        <f t="shared" si="7"/>
        <v>456220.35</v>
      </c>
      <c r="AK22" s="50">
        <f t="shared" si="7"/>
        <v>2934480.0470000003</v>
      </c>
      <c r="AL22" s="50">
        <f t="shared" si="7"/>
        <v>558980.39800000004</v>
      </c>
      <c r="AM22" s="50">
        <f t="shared" si="7"/>
        <v>2886230.0470000003</v>
      </c>
      <c r="AN22" s="50">
        <f t="shared" si="7"/>
        <v>558730.39800000004</v>
      </c>
      <c r="AO22" s="50">
        <f t="shared" si="7"/>
        <v>131598.9</v>
      </c>
      <c r="AP22" s="50">
        <f t="shared" si="7"/>
        <v>16684</v>
      </c>
      <c r="AQ22" s="50">
        <f t="shared" si="7"/>
        <v>718318.45600000001</v>
      </c>
      <c r="AR22" s="50">
        <f t="shared" si="7"/>
        <v>16489.525999999998</v>
      </c>
      <c r="AS22" s="50">
        <f t="shared" si="7"/>
        <v>1410381.4676999999</v>
      </c>
      <c r="AT22" s="50">
        <f t="shared" si="7"/>
        <v>116786.526</v>
      </c>
      <c r="AU22" s="50">
        <f t="shared" si="7"/>
        <v>0</v>
      </c>
      <c r="AV22" s="50">
        <f t="shared" si="7"/>
        <v>0</v>
      </c>
      <c r="AW22" s="50">
        <f t="shared" si="7"/>
        <v>1328487.9676999999</v>
      </c>
      <c r="AX22" s="50">
        <f t="shared" si="7"/>
        <v>100297</v>
      </c>
      <c r="AY22" s="50">
        <f t="shared" si="7"/>
        <v>0</v>
      </c>
      <c r="AZ22" s="50">
        <f t="shared" si="7"/>
        <v>0</v>
      </c>
      <c r="BA22" s="50">
        <f t="shared" si="7"/>
        <v>692063.01170000003</v>
      </c>
      <c r="BB22" s="50">
        <f t="shared" si="7"/>
        <v>100297</v>
      </c>
      <c r="BC22" s="50">
        <f t="shared" si="7"/>
        <v>11108322.841</v>
      </c>
      <c r="BD22" s="50">
        <f t="shared" si="7"/>
        <v>824309.65080000006</v>
      </c>
      <c r="BE22" s="50">
        <f t="shared" si="7"/>
        <v>593142.26530000009</v>
      </c>
      <c r="BF22" s="50">
        <f t="shared" si="7"/>
        <v>97588.138000000006</v>
      </c>
      <c r="BG22" s="50">
        <f t="shared" si="7"/>
        <v>0</v>
      </c>
      <c r="BH22" s="50">
        <f t="shared" si="7"/>
        <v>0</v>
      </c>
      <c r="BI22" s="50">
        <f t="shared" si="7"/>
        <v>-178997</v>
      </c>
      <c r="BJ22" s="50">
        <f t="shared" si="7"/>
        <v>-5189.4849999999997</v>
      </c>
      <c r="BK22" s="50">
        <f t="shared" si="7"/>
        <v>-2053961.6</v>
      </c>
      <c r="BL22" s="50">
        <f t="shared" si="7"/>
        <v>-19878.249100000001</v>
      </c>
      <c r="BM22" s="50">
        <f t="shared" si="7"/>
        <v>0</v>
      </c>
      <c r="BN22" s="50">
        <f t="shared" si="7"/>
        <v>0</v>
      </c>
      <c r="BO22" s="50">
        <f>SUM(BO11:BO21)</f>
        <v>0</v>
      </c>
      <c r="BP22" s="50">
        <f>SUM(BP11:BP21)</f>
        <v>0</v>
      </c>
    </row>
    <row r="24" spans="1:68">
      <c r="C24" s="75"/>
      <c r="D24" s="75"/>
      <c r="E24" s="75"/>
      <c r="F24" s="75"/>
      <c r="G24" s="75"/>
      <c r="H24" s="75"/>
    </row>
    <row r="25" spans="1:68">
      <c r="C25" s="75"/>
      <c r="D25" s="75"/>
      <c r="E25" s="75"/>
      <c r="F25" s="75"/>
      <c r="G25" s="75"/>
      <c r="H25" s="75"/>
      <c r="I25" s="75"/>
      <c r="J25" s="75"/>
      <c r="K25" s="75"/>
    </row>
  </sheetData>
  <protectedRanges>
    <protectedRange sqref="AS11:BP21" name="Range3"/>
    <protectedRange sqref="A22" name="Range1"/>
    <protectedRange sqref="I11:AP21" name="Range2"/>
  </protectedRanges>
  <mergeCells count="55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BG6:BH8"/>
    <mergeCell ref="AS8:AT8"/>
    <mergeCell ref="AW8:AX8"/>
    <mergeCell ref="BK6:BN7"/>
    <mergeCell ref="AQ7:AV7"/>
    <mergeCell ref="BI6:BJ8"/>
    <mergeCell ref="BC6:BF6"/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71"/>
  <sheetViews>
    <sheetView topLeftCell="B8" workbookViewId="0">
      <pane xSplit="3375" topLeftCell="B1" activePane="topRight"/>
      <selection activeCell="C24" sqref="C24"/>
      <selection pane="topRight" activeCell="D21" sqref="D21:I21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26" ht="17.25" customHeight="1">
      <c r="A1" s="40" t="s">
        <v>92</v>
      </c>
      <c r="B1" s="241" t="s">
        <v>97</v>
      </c>
      <c r="C1" s="241"/>
      <c r="D1" s="241"/>
      <c r="E1" s="241"/>
      <c r="F1" s="241"/>
      <c r="G1" s="241"/>
      <c r="H1" s="241"/>
      <c r="I1" s="241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6" ht="25.5" customHeight="1">
      <c r="B2" s="51"/>
      <c r="C2" s="213" t="s">
        <v>145</v>
      </c>
      <c r="D2" s="213"/>
      <c r="E2" s="213"/>
      <c r="F2" s="213"/>
      <c r="G2" s="213"/>
      <c r="H2" s="213"/>
      <c r="I2" s="213"/>
      <c r="L2" s="51"/>
      <c r="M2" s="51"/>
      <c r="N2" s="51"/>
      <c r="O2" s="51"/>
      <c r="P2" s="51"/>
      <c r="Q2" s="51"/>
      <c r="R2" s="81"/>
      <c r="S2" s="81"/>
      <c r="T2" s="81"/>
      <c r="U2" s="81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26" ht="13.5" customHeight="1">
      <c r="B3" s="81"/>
      <c r="D3" s="53"/>
      <c r="E3" s="53"/>
      <c r="F3" s="53"/>
      <c r="G3" s="54"/>
      <c r="H3" s="54"/>
      <c r="I3" s="54"/>
      <c r="J3" s="206" t="s">
        <v>93</v>
      </c>
      <c r="K3" s="206"/>
      <c r="L3" s="81"/>
      <c r="M3" s="81"/>
      <c r="N3" s="81"/>
      <c r="O3" s="81"/>
      <c r="P3" s="81"/>
      <c r="Q3" s="81"/>
      <c r="R3" s="81"/>
      <c r="S3" s="81"/>
      <c r="T3" s="81"/>
      <c r="U3" s="81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26" s="55" customFormat="1" ht="12.75" customHeight="1">
      <c r="B4" s="217" t="s">
        <v>58</v>
      </c>
      <c r="C4" s="218" t="s">
        <v>57</v>
      </c>
      <c r="D4" s="219" t="s">
        <v>74</v>
      </c>
      <c r="E4" s="220"/>
      <c r="F4" s="220"/>
      <c r="G4" s="220"/>
      <c r="H4" s="220"/>
      <c r="I4" s="221"/>
      <c r="J4" s="228" t="s">
        <v>75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30"/>
    </row>
    <row r="5" spans="1:126" s="55" customFormat="1" ht="15.75" customHeight="1">
      <c r="B5" s="217"/>
      <c r="C5" s="218"/>
      <c r="D5" s="222"/>
      <c r="E5" s="223"/>
      <c r="F5" s="223"/>
      <c r="G5" s="223"/>
      <c r="H5" s="223"/>
      <c r="I5" s="224"/>
      <c r="J5" s="219" t="s">
        <v>132</v>
      </c>
      <c r="K5" s="220"/>
      <c r="L5" s="220"/>
      <c r="M5" s="220"/>
      <c r="N5" s="231" t="s">
        <v>76</v>
      </c>
      <c r="O5" s="232"/>
      <c r="P5" s="232"/>
      <c r="Q5" s="232"/>
      <c r="R5" s="232"/>
      <c r="S5" s="232"/>
      <c r="T5" s="232"/>
      <c r="U5" s="233"/>
      <c r="V5" s="219" t="s">
        <v>133</v>
      </c>
      <c r="W5" s="220"/>
      <c r="X5" s="220"/>
      <c r="Y5" s="221"/>
      <c r="Z5" s="219" t="s">
        <v>134</v>
      </c>
      <c r="AA5" s="220"/>
      <c r="AB5" s="220"/>
      <c r="AC5" s="221"/>
      <c r="AD5" s="219" t="s">
        <v>135</v>
      </c>
      <c r="AE5" s="220"/>
      <c r="AF5" s="220"/>
      <c r="AG5" s="221"/>
      <c r="AH5" s="237" t="s">
        <v>75</v>
      </c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5"/>
      <c r="BB5" s="219" t="s">
        <v>136</v>
      </c>
      <c r="BC5" s="220"/>
      <c r="BD5" s="220"/>
      <c r="BE5" s="221"/>
      <c r="BF5" s="57" t="s">
        <v>55</v>
      </c>
      <c r="BG5" s="57"/>
      <c r="BH5" s="57"/>
      <c r="BI5" s="57"/>
      <c r="BJ5" s="57"/>
      <c r="BK5" s="57"/>
      <c r="BL5" s="57"/>
      <c r="BM5" s="57"/>
      <c r="BN5" s="219" t="s">
        <v>137</v>
      </c>
      <c r="BO5" s="220"/>
      <c r="BP5" s="220"/>
      <c r="BQ5" s="221"/>
      <c r="BR5" s="58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4"/>
      <c r="CG5" s="234"/>
      <c r="CH5" s="234"/>
      <c r="CI5" s="234"/>
      <c r="CJ5" s="234"/>
      <c r="CK5" s="235"/>
      <c r="CL5" s="219" t="s">
        <v>138</v>
      </c>
      <c r="CM5" s="220"/>
      <c r="CN5" s="220"/>
      <c r="CO5" s="221"/>
      <c r="CP5" s="219" t="s">
        <v>139</v>
      </c>
      <c r="CQ5" s="220"/>
      <c r="CR5" s="220"/>
      <c r="CS5" s="221"/>
      <c r="CT5" s="82" t="s">
        <v>77</v>
      </c>
      <c r="CU5" s="82"/>
      <c r="CV5" s="82"/>
      <c r="CW5" s="82"/>
      <c r="CX5" s="82"/>
      <c r="CY5" s="82"/>
      <c r="CZ5" s="82"/>
      <c r="DA5" s="82"/>
      <c r="DB5" s="219" t="s">
        <v>140</v>
      </c>
      <c r="DC5" s="220"/>
      <c r="DD5" s="220"/>
      <c r="DE5" s="221"/>
      <c r="DF5" s="59" t="s">
        <v>77</v>
      </c>
      <c r="DG5" s="59"/>
      <c r="DH5" s="59"/>
      <c r="DI5" s="59"/>
      <c r="DJ5" s="219" t="s">
        <v>141</v>
      </c>
      <c r="DK5" s="220"/>
      <c r="DL5" s="220"/>
      <c r="DM5" s="221"/>
      <c r="DN5" s="219" t="s">
        <v>142</v>
      </c>
      <c r="DO5" s="220"/>
      <c r="DP5" s="220"/>
      <c r="DQ5" s="220"/>
      <c r="DR5" s="220"/>
      <c r="DS5" s="221"/>
      <c r="DT5" s="182" t="s">
        <v>73</v>
      </c>
      <c r="DU5" s="182"/>
    </row>
    <row r="6" spans="1:126" s="55" customFormat="1" ht="58.5" customHeight="1">
      <c r="B6" s="217"/>
      <c r="C6" s="218"/>
      <c r="D6" s="225"/>
      <c r="E6" s="226"/>
      <c r="F6" s="226"/>
      <c r="G6" s="226"/>
      <c r="H6" s="226"/>
      <c r="I6" s="227"/>
      <c r="J6" s="222"/>
      <c r="K6" s="223"/>
      <c r="L6" s="223"/>
      <c r="M6" s="223"/>
      <c r="N6" s="219" t="s">
        <v>78</v>
      </c>
      <c r="O6" s="220"/>
      <c r="P6" s="220"/>
      <c r="Q6" s="220"/>
      <c r="R6" s="219" t="s">
        <v>79</v>
      </c>
      <c r="S6" s="220"/>
      <c r="T6" s="220"/>
      <c r="U6" s="220"/>
      <c r="V6" s="225"/>
      <c r="W6" s="226"/>
      <c r="X6" s="226"/>
      <c r="Y6" s="227"/>
      <c r="Z6" s="225"/>
      <c r="AA6" s="226"/>
      <c r="AB6" s="226"/>
      <c r="AC6" s="227"/>
      <c r="AD6" s="225"/>
      <c r="AE6" s="226"/>
      <c r="AF6" s="226"/>
      <c r="AG6" s="227"/>
      <c r="AH6" s="242" t="s">
        <v>96</v>
      </c>
      <c r="AI6" s="243"/>
      <c r="AJ6" s="243"/>
      <c r="AK6" s="244"/>
      <c r="AL6" s="219" t="s">
        <v>80</v>
      </c>
      <c r="AM6" s="220"/>
      <c r="AN6" s="220"/>
      <c r="AO6" s="220"/>
      <c r="AP6" s="219" t="s">
        <v>81</v>
      </c>
      <c r="AQ6" s="220"/>
      <c r="AR6" s="220"/>
      <c r="AS6" s="220"/>
      <c r="AT6" s="219" t="s">
        <v>131</v>
      </c>
      <c r="AU6" s="220"/>
      <c r="AV6" s="220"/>
      <c r="AW6" s="220"/>
      <c r="AX6" s="219" t="s">
        <v>143</v>
      </c>
      <c r="AY6" s="220"/>
      <c r="AZ6" s="220"/>
      <c r="BA6" s="220"/>
      <c r="BB6" s="225"/>
      <c r="BC6" s="226"/>
      <c r="BD6" s="226"/>
      <c r="BE6" s="227"/>
      <c r="BF6" s="236" t="s">
        <v>82</v>
      </c>
      <c r="BG6" s="236"/>
      <c r="BH6" s="236"/>
      <c r="BI6" s="236"/>
      <c r="BJ6" s="214" t="s">
        <v>83</v>
      </c>
      <c r="BK6" s="215"/>
      <c r="BL6" s="215"/>
      <c r="BM6" s="216"/>
      <c r="BN6" s="225"/>
      <c r="BO6" s="226"/>
      <c r="BP6" s="226"/>
      <c r="BQ6" s="227"/>
      <c r="BR6" s="219" t="s">
        <v>84</v>
      </c>
      <c r="BS6" s="220"/>
      <c r="BT6" s="220"/>
      <c r="BU6" s="220"/>
      <c r="BV6" s="219" t="s">
        <v>85</v>
      </c>
      <c r="BW6" s="220"/>
      <c r="BX6" s="220"/>
      <c r="BY6" s="220"/>
      <c r="BZ6" s="236" t="s">
        <v>109</v>
      </c>
      <c r="CA6" s="236"/>
      <c r="CB6" s="236"/>
      <c r="CC6" s="236"/>
      <c r="CD6" s="219" t="s">
        <v>86</v>
      </c>
      <c r="CE6" s="220"/>
      <c r="CF6" s="220"/>
      <c r="CG6" s="220"/>
      <c r="CH6" s="219" t="s">
        <v>87</v>
      </c>
      <c r="CI6" s="220"/>
      <c r="CJ6" s="220"/>
      <c r="CK6" s="220"/>
      <c r="CL6" s="225"/>
      <c r="CM6" s="226"/>
      <c r="CN6" s="226"/>
      <c r="CO6" s="227"/>
      <c r="CP6" s="225"/>
      <c r="CQ6" s="226"/>
      <c r="CR6" s="226"/>
      <c r="CS6" s="227"/>
      <c r="CT6" s="236" t="s">
        <v>88</v>
      </c>
      <c r="CU6" s="236"/>
      <c r="CV6" s="236"/>
      <c r="CW6" s="236"/>
      <c r="CX6" s="236" t="s">
        <v>89</v>
      </c>
      <c r="CY6" s="236"/>
      <c r="CZ6" s="236"/>
      <c r="DA6" s="236"/>
      <c r="DB6" s="225"/>
      <c r="DC6" s="226"/>
      <c r="DD6" s="226"/>
      <c r="DE6" s="227"/>
      <c r="DF6" s="219" t="s">
        <v>90</v>
      </c>
      <c r="DG6" s="220"/>
      <c r="DH6" s="220"/>
      <c r="DI6" s="221"/>
      <c r="DJ6" s="225"/>
      <c r="DK6" s="226"/>
      <c r="DL6" s="226"/>
      <c r="DM6" s="227"/>
      <c r="DN6" s="225"/>
      <c r="DO6" s="226"/>
      <c r="DP6" s="226"/>
      <c r="DQ6" s="226"/>
      <c r="DR6" s="226"/>
      <c r="DS6" s="227"/>
      <c r="DT6" s="182"/>
      <c r="DU6" s="182"/>
      <c r="DV6" s="60"/>
    </row>
    <row r="7" spans="1:126" s="55" customFormat="1" ht="21" customHeight="1">
      <c r="B7" s="217"/>
      <c r="C7" s="218"/>
      <c r="D7" s="239" t="s">
        <v>144</v>
      </c>
      <c r="E7" s="240"/>
      <c r="F7" s="238" t="s">
        <v>61</v>
      </c>
      <c r="G7" s="238"/>
      <c r="H7" s="238" t="s">
        <v>62</v>
      </c>
      <c r="I7" s="238"/>
      <c r="J7" s="238" t="s">
        <v>61</v>
      </c>
      <c r="K7" s="238"/>
      <c r="L7" s="238" t="s">
        <v>62</v>
      </c>
      <c r="M7" s="238"/>
      <c r="N7" s="238" t="s">
        <v>61</v>
      </c>
      <c r="O7" s="238"/>
      <c r="P7" s="238" t="s">
        <v>62</v>
      </c>
      <c r="Q7" s="238"/>
      <c r="R7" s="238" t="s">
        <v>61</v>
      </c>
      <c r="S7" s="238"/>
      <c r="T7" s="238" t="s">
        <v>62</v>
      </c>
      <c r="U7" s="238"/>
      <c r="V7" s="238" t="s">
        <v>61</v>
      </c>
      <c r="W7" s="238"/>
      <c r="X7" s="238" t="s">
        <v>62</v>
      </c>
      <c r="Y7" s="238"/>
      <c r="Z7" s="238" t="s">
        <v>61</v>
      </c>
      <c r="AA7" s="238"/>
      <c r="AB7" s="238" t="s">
        <v>62</v>
      </c>
      <c r="AC7" s="238"/>
      <c r="AD7" s="238" t="s">
        <v>61</v>
      </c>
      <c r="AE7" s="238"/>
      <c r="AF7" s="238" t="s">
        <v>62</v>
      </c>
      <c r="AG7" s="238"/>
      <c r="AH7" s="245" t="s">
        <v>61</v>
      </c>
      <c r="AI7" s="246"/>
      <c r="AJ7" s="245" t="s">
        <v>62</v>
      </c>
      <c r="AK7" s="246"/>
      <c r="AL7" s="238" t="s">
        <v>61</v>
      </c>
      <c r="AM7" s="238"/>
      <c r="AN7" s="238" t="s">
        <v>62</v>
      </c>
      <c r="AO7" s="238"/>
      <c r="AP7" s="238" t="s">
        <v>61</v>
      </c>
      <c r="AQ7" s="238"/>
      <c r="AR7" s="238" t="s">
        <v>62</v>
      </c>
      <c r="AS7" s="238"/>
      <c r="AT7" s="238" t="s">
        <v>61</v>
      </c>
      <c r="AU7" s="238"/>
      <c r="AV7" s="238" t="s">
        <v>62</v>
      </c>
      <c r="AW7" s="238"/>
      <c r="AX7" s="238" t="s">
        <v>61</v>
      </c>
      <c r="AY7" s="238"/>
      <c r="AZ7" s="238" t="s">
        <v>62</v>
      </c>
      <c r="BA7" s="238"/>
      <c r="BB7" s="238" t="s">
        <v>61</v>
      </c>
      <c r="BC7" s="238"/>
      <c r="BD7" s="238" t="s">
        <v>62</v>
      </c>
      <c r="BE7" s="238"/>
      <c r="BF7" s="238" t="s">
        <v>61</v>
      </c>
      <c r="BG7" s="238"/>
      <c r="BH7" s="238" t="s">
        <v>62</v>
      </c>
      <c r="BI7" s="238"/>
      <c r="BJ7" s="238" t="s">
        <v>61</v>
      </c>
      <c r="BK7" s="238"/>
      <c r="BL7" s="238" t="s">
        <v>62</v>
      </c>
      <c r="BM7" s="238"/>
      <c r="BN7" s="238" t="s">
        <v>61</v>
      </c>
      <c r="BO7" s="238"/>
      <c r="BP7" s="238" t="s">
        <v>62</v>
      </c>
      <c r="BQ7" s="238"/>
      <c r="BR7" s="238" t="s">
        <v>61</v>
      </c>
      <c r="BS7" s="238"/>
      <c r="BT7" s="238" t="s">
        <v>62</v>
      </c>
      <c r="BU7" s="238"/>
      <c r="BV7" s="238" t="s">
        <v>61</v>
      </c>
      <c r="BW7" s="238"/>
      <c r="BX7" s="238" t="s">
        <v>62</v>
      </c>
      <c r="BY7" s="238"/>
      <c r="BZ7" s="238" t="s">
        <v>61</v>
      </c>
      <c r="CA7" s="238"/>
      <c r="CB7" s="238" t="s">
        <v>62</v>
      </c>
      <c r="CC7" s="238"/>
      <c r="CD7" s="238" t="s">
        <v>61</v>
      </c>
      <c r="CE7" s="238"/>
      <c r="CF7" s="238" t="s">
        <v>62</v>
      </c>
      <c r="CG7" s="238"/>
      <c r="CH7" s="238" t="s">
        <v>61</v>
      </c>
      <c r="CI7" s="238"/>
      <c r="CJ7" s="238" t="s">
        <v>62</v>
      </c>
      <c r="CK7" s="238"/>
      <c r="CL7" s="238" t="s">
        <v>61</v>
      </c>
      <c r="CM7" s="238"/>
      <c r="CN7" s="238" t="s">
        <v>62</v>
      </c>
      <c r="CO7" s="238"/>
      <c r="CP7" s="238" t="s">
        <v>61</v>
      </c>
      <c r="CQ7" s="238"/>
      <c r="CR7" s="238" t="s">
        <v>62</v>
      </c>
      <c r="CS7" s="238"/>
      <c r="CT7" s="238" t="s">
        <v>61</v>
      </c>
      <c r="CU7" s="238"/>
      <c r="CV7" s="238" t="s">
        <v>62</v>
      </c>
      <c r="CW7" s="238"/>
      <c r="CX7" s="238" t="s">
        <v>61</v>
      </c>
      <c r="CY7" s="238"/>
      <c r="CZ7" s="238" t="s">
        <v>62</v>
      </c>
      <c r="DA7" s="238"/>
      <c r="DB7" s="238" t="s">
        <v>61</v>
      </c>
      <c r="DC7" s="238"/>
      <c r="DD7" s="238" t="s">
        <v>62</v>
      </c>
      <c r="DE7" s="238"/>
      <c r="DF7" s="238" t="s">
        <v>61</v>
      </c>
      <c r="DG7" s="238"/>
      <c r="DH7" s="238" t="s">
        <v>62</v>
      </c>
      <c r="DI7" s="238"/>
      <c r="DJ7" s="238" t="s">
        <v>61</v>
      </c>
      <c r="DK7" s="238"/>
      <c r="DL7" s="238" t="s">
        <v>62</v>
      </c>
      <c r="DM7" s="238"/>
      <c r="DN7" s="239" t="s">
        <v>91</v>
      </c>
      <c r="DO7" s="240"/>
      <c r="DP7" s="238" t="s">
        <v>61</v>
      </c>
      <c r="DQ7" s="238"/>
      <c r="DR7" s="238" t="s">
        <v>62</v>
      </c>
      <c r="DS7" s="238"/>
      <c r="DT7" s="238" t="s">
        <v>62</v>
      </c>
      <c r="DU7" s="238"/>
    </row>
    <row r="8" spans="1:126" s="55" customFormat="1" ht="32.25" customHeight="1">
      <c r="B8" s="217"/>
      <c r="C8" s="218"/>
      <c r="D8" s="61" t="s">
        <v>59</v>
      </c>
      <c r="E8" s="62" t="s">
        <v>60</v>
      </c>
      <c r="F8" s="61" t="s">
        <v>59</v>
      </c>
      <c r="G8" s="62" t="s">
        <v>60</v>
      </c>
      <c r="H8" s="61" t="s">
        <v>59</v>
      </c>
      <c r="I8" s="62" t="s">
        <v>60</v>
      </c>
      <c r="J8" s="61" t="s">
        <v>59</v>
      </c>
      <c r="K8" s="62" t="s">
        <v>60</v>
      </c>
      <c r="L8" s="61" t="s">
        <v>59</v>
      </c>
      <c r="M8" s="62" t="s">
        <v>60</v>
      </c>
      <c r="N8" s="61" t="s">
        <v>59</v>
      </c>
      <c r="O8" s="62" t="s">
        <v>60</v>
      </c>
      <c r="P8" s="61" t="s">
        <v>59</v>
      </c>
      <c r="Q8" s="62" t="s">
        <v>60</v>
      </c>
      <c r="R8" s="61" t="s">
        <v>59</v>
      </c>
      <c r="S8" s="62" t="s">
        <v>60</v>
      </c>
      <c r="T8" s="61" t="s">
        <v>59</v>
      </c>
      <c r="U8" s="62" t="s">
        <v>60</v>
      </c>
      <c r="V8" s="61" t="s">
        <v>59</v>
      </c>
      <c r="W8" s="62" t="s">
        <v>60</v>
      </c>
      <c r="X8" s="61" t="s">
        <v>59</v>
      </c>
      <c r="Y8" s="62" t="s">
        <v>60</v>
      </c>
      <c r="Z8" s="61" t="s">
        <v>59</v>
      </c>
      <c r="AA8" s="62" t="s">
        <v>60</v>
      </c>
      <c r="AB8" s="61" t="s">
        <v>59</v>
      </c>
      <c r="AC8" s="62" t="s">
        <v>60</v>
      </c>
      <c r="AD8" s="61" t="s">
        <v>59</v>
      </c>
      <c r="AE8" s="62" t="s">
        <v>60</v>
      </c>
      <c r="AF8" s="61" t="s">
        <v>59</v>
      </c>
      <c r="AG8" s="62" t="s">
        <v>60</v>
      </c>
      <c r="AH8" s="83" t="s">
        <v>59</v>
      </c>
      <c r="AI8" s="84" t="s">
        <v>60</v>
      </c>
      <c r="AJ8" s="83" t="s">
        <v>59</v>
      </c>
      <c r="AK8" s="84" t="s">
        <v>60</v>
      </c>
      <c r="AL8" s="61" t="s">
        <v>59</v>
      </c>
      <c r="AM8" s="62" t="s">
        <v>60</v>
      </c>
      <c r="AN8" s="61" t="s">
        <v>59</v>
      </c>
      <c r="AO8" s="62" t="s">
        <v>60</v>
      </c>
      <c r="AP8" s="61" t="s">
        <v>59</v>
      </c>
      <c r="AQ8" s="62" t="s">
        <v>60</v>
      </c>
      <c r="AR8" s="61" t="s">
        <v>59</v>
      </c>
      <c r="AS8" s="62" t="s">
        <v>60</v>
      </c>
      <c r="AT8" s="61" t="s">
        <v>59</v>
      </c>
      <c r="AU8" s="62" t="s">
        <v>60</v>
      </c>
      <c r="AV8" s="61" t="s">
        <v>59</v>
      </c>
      <c r="AW8" s="62" t="s">
        <v>60</v>
      </c>
      <c r="AX8" s="61" t="s">
        <v>59</v>
      </c>
      <c r="AY8" s="62" t="s">
        <v>60</v>
      </c>
      <c r="AZ8" s="61" t="s">
        <v>59</v>
      </c>
      <c r="BA8" s="62" t="s">
        <v>60</v>
      </c>
      <c r="BB8" s="61" t="s">
        <v>59</v>
      </c>
      <c r="BC8" s="62" t="s">
        <v>60</v>
      </c>
      <c r="BD8" s="61" t="s">
        <v>59</v>
      </c>
      <c r="BE8" s="62" t="s">
        <v>60</v>
      </c>
      <c r="BF8" s="61" t="s">
        <v>59</v>
      </c>
      <c r="BG8" s="62" t="s">
        <v>60</v>
      </c>
      <c r="BH8" s="61" t="s">
        <v>59</v>
      </c>
      <c r="BI8" s="62" t="s">
        <v>60</v>
      </c>
      <c r="BJ8" s="61" t="s">
        <v>59</v>
      </c>
      <c r="BK8" s="62" t="s">
        <v>60</v>
      </c>
      <c r="BL8" s="61" t="s">
        <v>59</v>
      </c>
      <c r="BM8" s="62" t="s">
        <v>60</v>
      </c>
      <c r="BN8" s="61" t="s">
        <v>59</v>
      </c>
      <c r="BO8" s="62" t="s">
        <v>60</v>
      </c>
      <c r="BP8" s="61" t="s">
        <v>59</v>
      </c>
      <c r="BQ8" s="62" t="s">
        <v>60</v>
      </c>
      <c r="BR8" s="61" t="s">
        <v>59</v>
      </c>
      <c r="BS8" s="62" t="s">
        <v>60</v>
      </c>
      <c r="BT8" s="61" t="s">
        <v>59</v>
      </c>
      <c r="BU8" s="62" t="s">
        <v>60</v>
      </c>
      <c r="BV8" s="61" t="s">
        <v>59</v>
      </c>
      <c r="BW8" s="62" t="s">
        <v>60</v>
      </c>
      <c r="BX8" s="61" t="s">
        <v>59</v>
      </c>
      <c r="BY8" s="62" t="s">
        <v>60</v>
      </c>
      <c r="BZ8" s="61" t="s">
        <v>59</v>
      </c>
      <c r="CA8" s="62" t="s">
        <v>60</v>
      </c>
      <c r="CB8" s="61" t="s">
        <v>59</v>
      </c>
      <c r="CC8" s="62" t="s">
        <v>60</v>
      </c>
      <c r="CD8" s="61" t="s">
        <v>59</v>
      </c>
      <c r="CE8" s="62" t="s">
        <v>60</v>
      </c>
      <c r="CF8" s="61" t="s">
        <v>59</v>
      </c>
      <c r="CG8" s="62" t="s">
        <v>60</v>
      </c>
      <c r="CH8" s="61" t="s">
        <v>59</v>
      </c>
      <c r="CI8" s="62" t="s">
        <v>60</v>
      </c>
      <c r="CJ8" s="61" t="s">
        <v>59</v>
      </c>
      <c r="CK8" s="62" t="s">
        <v>60</v>
      </c>
      <c r="CL8" s="61" t="s">
        <v>59</v>
      </c>
      <c r="CM8" s="62" t="s">
        <v>60</v>
      </c>
      <c r="CN8" s="61" t="s">
        <v>59</v>
      </c>
      <c r="CO8" s="62" t="s">
        <v>60</v>
      </c>
      <c r="CP8" s="61" t="s">
        <v>59</v>
      </c>
      <c r="CQ8" s="62" t="s">
        <v>60</v>
      </c>
      <c r="CR8" s="61" t="s">
        <v>59</v>
      </c>
      <c r="CS8" s="62" t="s">
        <v>60</v>
      </c>
      <c r="CT8" s="61" t="s">
        <v>59</v>
      </c>
      <c r="CU8" s="62" t="s">
        <v>60</v>
      </c>
      <c r="CV8" s="61" t="s">
        <v>59</v>
      </c>
      <c r="CW8" s="62" t="s">
        <v>60</v>
      </c>
      <c r="CX8" s="61" t="s">
        <v>59</v>
      </c>
      <c r="CY8" s="62" t="s">
        <v>60</v>
      </c>
      <c r="CZ8" s="61" t="s">
        <v>59</v>
      </c>
      <c r="DA8" s="62" t="s">
        <v>60</v>
      </c>
      <c r="DB8" s="61" t="s">
        <v>59</v>
      </c>
      <c r="DC8" s="62" t="s">
        <v>60</v>
      </c>
      <c r="DD8" s="61" t="s">
        <v>59</v>
      </c>
      <c r="DE8" s="62" t="s">
        <v>60</v>
      </c>
      <c r="DF8" s="61" t="s">
        <v>59</v>
      </c>
      <c r="DG8" s="62" t="s">
        <v>60</v>
      </c>
      <c r="DH8" s="61" t="s">
        <v>59</v>
      </c>
      <c r="DI8" s="62" t="s">
        <v>60</v>
      </c>
      <c r="DJ8" s="61" t="s">
        <v>59</v>
      </c>
      <c r="DK8" s="62" t="s">
        <v>60</v>
      </c>
      <c r="DL8" s="61" t="s">
        <v>59</v>
      </c>
      <c r="DM8" s="62" t="s">
        <v>60</v>
      </c>
      <c r="DN8" s="61" t="s">
        <v>59</v>
      </c>
      <c r="DO8" s="62" t="s">
        <v>60</v>
      </c>
      <c r="DP8" s="61" t="s">
        <v>59</v>
      </c>
      <c r="DQ8" s="62" t="s">
        <v>60</v>
      </c>
      <c r="DR8" s="61" t="s">
        <v>59</v>
      </c>
      <c r="DS8" s="62" t="s">
        <v>60</v>
      </c>
      <c r="DT8" s="61" t="s">
        <v>59</v>
      </c>
      <c r="DU8" s="62" t="s">
        <v>60</v>
      </c>
    </row>
    <row r="9" spans="1:126" s="55" customFormat="1" ht="15" customHeight="1">
      <c r="B9" s="63" t="s">
        <v>94</v>
      </c>
      <c r="C9" s="79">
        <v>1</v>
      </c>
      <c r="D9" s="79">
        <f>C9+1</f>
        <v>2</v>
      </c>
      <c r="E9" s="79">
        <f t="shared" ref="E9:AE9" si="0">D9+1</f>
        <v>3</v>
      </c>
      <c r="F9" s="79">
        <f t="shared" si="0"/>
        <v>4</v>
      </c>
      <c r="G9" s="79">
        <f t="shared" si="0"/>
        <v>5</v>
      </c>
      <c r="H9" s="79">
        <f t="shared" si="0"/>
        <v>6</v>
      </c>
      <c r="I9" s="79">
        <f t="shared" si="0"/>
        <v>7</v>
      </c>
      <c r="J9" s="79">
        <f t="shared" si="0"/>
        <v>8</v>
      </c>
      <c r="K9" s="79">
        <f t="shared" si="0"/>
        <v>9</v>
      </c>
      <c r="L9" s="79">
        <f t="shared" si="0"/>
        <v>10</v>
      </c>
      <c r="M9" s="79">
        <f t="shared" si="0"/>
        <v>11</v>
      </c>
      <c r="N9" s="79">
        <f t="shared" si="0"/>
        <v>12</v>
      </c>
      <c r="O9" s="79">
        <f t="shared" si="0"/>
        <v>13</v>
      </c>
      <c r="P9" s="79">
        <f t="shared" si="0"/>
        <v>14</v>
      </c>
      <c r="Q9" s="79">
        <f t="shared" si="0"/>
        <v>15</v>
      </c>
      <c r="R9" s="79">
        <f t="shared" si="0"/>
        <v>16</v>
      </c>
      <c r="S9" s="79">
        <f t="shared" si="0"/>
        <v>17</v>
      </c>
      <c r="T9" s="79">
        <f t="shared" si="0"/>
        <v>18</v>
      </c>
      <c r="U9" s="79">
        <f t="shared" si="0"/>
        <v>19</v>
      </c>
      <c r="V9" s="79">
        <f t="shared" si="0"/>
        <v>20</v>
      </c>
      <c r="W9" s="79">
        <f t="shared" si="0"/>
        <v>21</v>
      </c>
      <c r="X9" s="79">
        <f t="shared" si="0"/>
        <v>22</v>
      </c>
      <c r="Y9" s="79">
        <f t="shared" si="0"/>
        <v>23</v>
      </c>
      <c r="Z9" s="79">
        <f t="shared" si="0"/>
        <v>24</v>
      </c>
      <c r="AA9" s="79">
        <f t="shared" si="0"/>
        <v>25</v>
      </c>
      <c r="AB9" s="79">
        <f t="shared" si="0"/>
        <v>26</v>
      </c>
      <c r="AC9" s="79">
        <f t="shared" si="0"/>
        <v>27</v>
      </c>
      <c r="AD9" s="79">
        <f t="shared" si="0"/>
        <v>28</v>
      </c>
      <c r="AE9" s="79">
        <f t="shared" si="0"/>
        <v>29</v>
      </c>
      <c r="AF9" s="79">
        <f t="shared" ref="AF9" si="1">AE9+1</f>
        <v>30</v>
      </c>
      <c r="AG9" s="79">
        <f t="shared" ref="AG9" si="2">AF9+1</f>
        <v>31</v>
      </c>
      <c r="AH9" s="85">
        <f t="shared" ref="AH9" si="3">AG9+1</f>
        <v>32</v>
      </c>
      <c r="AI9" s="85">
        <f t="shared" ref="AI9" si="4">AH9+1</f>
        <v>33</v>
      </c>
      <c r="AJ9" s="85">
        <f t="shared" ref="AJ9" si="5">AI9+1</f>
        <v>34</v>
      </c>
      <c r="AK9" s="85">
        <f t="shared" ref="AK9" si="6">AJ9+1</f>
        <v>35</v>
      </c>
      <c r="AL9" s="79">
        <f t="shared" ref="AL9" si="7">AK9+1</f>
        <v>36</v>
      </c>
      <c r="AM9" s="79">
        <f t="shared" ref="AM9" si="8">AL9+1</f>
        <v>37</v>
      </c>
      <c r="AN9" s="79">
        <f t="shared" ref="AN9" si="9">AM9+1</f>
        <v>38</v>
      </c>
      <c r="AO9" s="79">
        <f t="shared" ref="AO9" si="10">AN9+1</f>
        <v>39</v>
      </c>
      <c r="AP9" s="79">
        <f t="shared" ref="AP9" si="11">AO9+1</f>
        <v>40</v>
      </c>
      <c r="AQ9" s="79">
        <f t="shared" ref="AQ9" si="12">AP9+1</f>
        <v>41</v>
      </c>
      <c r="AR9" s="79">
        <f t="shared" ref="AR9" si="13">AQ9+1</f>
        <v>42</v>
      </c>
      <c r="AS9" s="79">
        <f t="shared" ref="AS9" si="14">AR9+1</f>
        <v>43</v>
      </c>
      <c r="AT9" s="79">
        <f t="shared" ref="AT9" si="15">AS9+1</f>
        <v>44</v>
      </c>
      <c r="AU9" s="79">
        <f t="shared" ref="AU9" si="16">AT9+1</f>
        <v>45</v>
      </c>
      <c r="AV9" s="79">
        <f t="shared" ref="AV9" si="17">AU9+1</f>
        <v>46</v>
      </c>
      <c r="AW9" s="79">
        <f t="shared" ref="AW9" si="18">AV9+1</f>
        <v>47</v>
      </c>
      <c r="AX9" s="79">
        <f t="shared" ref="AX9" si="19">AW9+1</f>
        <v>48</v>
      </c>
      <c r="AY9" s="79">
        <f t="shared" ref="AY9" si="20">AX9+1</f>
        <v>49</v>
      </c>
      <c r="AZ9" s="79">
        <f t="shared" ref="AZ9" si="21">AY9+1</f>
        <v>50</v>
      </c>
      <c r="BA9" s="79">
        <f t="shared" ref="BA9" si="22">AZ9+1</f>
        <v>51</v>
      </c>
      <c r="BB9" s="79">
        <f t="shared" ref="BB9" si="23">BA9+1</f>
        <v>52</v>
      </c>
      <c r="BC9" s="79">
        <f t="shared" ref="BC9" si="24">BB9+1</f>
        <v>53</v>
      </c>
      <c r="BD9" s="79">
        <f t="shared" ref="BD9" si="25">BC9+1</f>
        <v>54</v>
      </c>
      <c r="BE9" s="79">
        <f t="shared" ref="BE9" si="26">BD9+1</f>
        <v>55</v>
      </c>
      <c r="BF9" s="79">
        <f t="shared" ref="BF9" si="27">BE9+1</f>
        <v>56</v>
      </c>
      <c r="BG9" s="79">
        <f t="shared" ref="BG9" si="28">BF9+1</f>
        <v>57</v>
      </c>
      <c r="BH9" s="79">
        <f t="shared" ref="BH9" si="29">BG9+1</f>
        <v>58</v>
      </c>
      <c r="BI9" s="79">
        <f t="shared" ref="BI9" si="30">BH9+1</f>
        <v>59</v>
      </c>
      <c r="BJ9" s="79">
        <f t="shared" ref="BJ9" si="31">BI9+1</f>
        <v>60</v>
      </c>
      <c r="BK9" s="79">
        <f t="shared" ref="BK9" si="32">BJ9+1</f>
        <v>61</v>
      </c>
      <c r="BL9" s="79">
        <f t="shared" ref="BL9" si="33">BK9+1</f>
        <v>62</v>
      </c>
      <c r="BM9" s="79">
        <f t="shared" ref="BM9" si="34">BL9+1</f>
        <v>63</v>
      </c>
      <c r="BN9" s="79">
        <f t="shared" ref="BN9" si="35">BM9+1</f>
        <v>64</v>
      </c>
      <c r="BO9" s="79">
        <f t="shared" ref="BO9" si="36">BN9+1</f>
        <v>65</v>
      </c>
      <c r="BP9" s="79">
        <f t="shared" ref="BP9" si="37">BO9+1</f>
        <v>66</v>
      </c>
      <c r="BQ9" s="79">
        <f t="shared" ref="BQ9" si="38">BP9+1</f>
        <v>67</v>
      </c>
      <c r="BR9" s="79">
        <f t="shared" ref="BR9" si="39">BQ9+1</f>
        <v>68</v>
      </c>
      <c r="BS9" s="79">
        <f t="shared" ref="BS9" si="40">BR9+1</f>
        <v>69</v>
      </c>
      <c r="BT9" s="79">
        <f t="shared" ref="BT9" si="41">BS9+1</f>
        <v>70</v>
      </c>
      <c r="BU9" s="79">
        <f t="shared" ref="BU9" si="42">BT9+1</f>
        <v>71</v>
      </c>
      <c r="BV9" s="79">
        <f t="shared" ref="BV9" si="43">BU9+1</f>
        <v>72</v>
      </c>
      <c r="BW9" s="79">
        <f t="shared" ref="BW9" si="44">BV9+1</f>
        <v>73</v>
      </c>
      <c r="BX9" s="79">
        <f t="shared" ref="BX9" si="45">BW9+1</f>
        <v>74</v>
      </c>
      <c r="BY9" s="79">
        <f t="shared" ref="BY9" si="46">BX9+1</f>
        <v>75</v>
      </c>
      <c r="BZ9" s="79">
        <f t="shared" ref="BZ9" si="47">BY9+1</f>
        <v>76</v>
      </c>
      <c r="CA9" s="79">
        <f t="shared" ref="CA9" si="48">BZ9+1</f>
        <v>77</v>
      </c>
      <c r="CB9" s="79">
        <f t="shared" ref="CB9" si="49">CA9+1</f>
        <v>78</v>
      </c>
      <c r="CC9" s="79">
        <f t="shared" ref="CC9" si="50">CB9+1</f>
        <v>79</v>
      </c>
      <c r="CD9" s="79">
        <f t="shared" ref="CD9" si="51">CC9+1</f>
        <v>80</v>
      </c>
      <c r="CE9" s="79">
        <f t="shared" ref="CE9" si="52">CD9+1</f>
        <v>81</v>
      </c>
      <c r="CF9" s="79">
        <f t="shared" ref="CF9" si="53">CE9+1</f>
        <v>82</v>
      </c>
      <c r="CG9" s="79">
        <f t="shared" ref="CG9" si="54">CF9+1</f>
        <v>83</v>
      </c>
      <c r="CH9" s="79">
        <f t="shared" ref="CH9" si="55">CG9+1</f>
        <v>84</v>
      </c>
      <c r="CI9" s="79">
        <f t="shared" ref="CI9" si="56">CH9+1</f>
        <v>85</v>
      </c>
      <c r="CJ9" s="79">
        <f t="shared" ref="CJ9" si="57">CI9+1</f>
        <v>86</v>
      </c>
      <c r="CK9" s="79">
        <f t="shared" ref="CK9" si="58">CJ9+1</f>
        <v>87</v>
      </c>
      <c r="CL9" s="79">
        <f t="shared" ref="CL9" si="59">CK9+1</f>
        <v>88</v>
      </c>
      <c r="CM9" s="79">
        <f t="shared" ref="CM9" si="60">CL9+1</f>
        <v>89</v>
      </c>
      <c r="CN9" s="79">
        <f t="shared" ref="CN9" si="61">CM9+1</f>
        <v>90</v>
      </c>
      <c r="CO9" s="79">
        <f t="shared" ref="CO9" si="62">CN9+1</f>
        <v>91</v>
      </c>
      <c r="CP9" s="79">
        <f t="shared" ref="CP9" si="63">CO9+1</f>
        <v>92</v>
      </c>
      <c r="CQ9" s="79">
        <f t="shared" ref="CQ9" si="64">CP9+1</f>
        <v>93</v>
      </c>
      <c r="CR9" s="79">
        <f t="shared" ref="CR9" si="65">CQ9+1</f>
        <v>94</v>
      </c>
      <c r="CS9" s="79">
        <f t="shared" ref="CS9" si="66">CR9+1</f>
        <v>95</v>
      </c>
      <c r="CT9" s="79">
        <f t="shared" ref="CT9" si="67">CS9+1</f>
        <v>96</v>
      </c>
      <c r="CU9" s="79">
        <f t="shared" ref="CU9" si="68">CT9+1</f>
        <v>97</v>
      </c>
      <c r="CV9" s="79">
        <f t="shared" ref="CV9" si="69">CU9+1</f>
        <v>98</v>
      </c>
      <c r="CW9" s="79">
        <f t="shared" ref="CW9" si="70">CV9+1</f>
        <v>99</v>
      </c>
      <c r="CX9" s="79">
        <f t="shared" ref="CX9" si="71">CW9+1</f>
        <v>100</v>
      </c>
      <c r="CY9" s="79">
        <f t="shared" ref="CY9" si="72">CX9+1</f>
        <v>101</v>
      </c>
      <c r="CZ9" s="79">
        <f t="shared" ref="CZ9" si="73">CY9+1</f>
        <v>102</v>
      </c>
      <c r="DA9" s="79">
        <f t="shared" ref="DA9" si="74">CZ9+1</f>
        <v>103</v>
      </c>
      <c r="DB9" s="79">
        <f t="shared" ref="DB9" si="75">DA9+1</f>
        <v>104</v>
      </c>
      <c r="DC9" s="79">
        <f t="shared" ref="DC9" si="76">DB9+1</f>
        <v>105</v>
      </c>
      <c r="DD9" s="79">
        <f t="shared" ref="DD9" si="77">DC9+1</f>
        <v>106</v>
      </c>
      <c r="DE9" s="79">
        <f t="shared" ref="DE9" si="78">DD9+1</f>
        <v>107</v>
      </c>
      <c r="DF9" s="79">
        <f t="shared" ref="DF9" si="79">DE9+1</f>
        <v>108</v>
      </c>
      <c r="DG9" s="79">
        <f t="shared" ref="DG9" si="80">DF9+1</f>
        <v>109</v>
      </c>
      <c r="DH9" s="79">
        <f t="shared" ref="DH9" si="81">DG9+1</f>
        <v>110</v>
      </c>
      <c r="DI9" s="79">
        <f t="shared" ref="DI9" si="82">DH9+1</f>
        <v>111</v>
      </c>
      <c r="DJ9" s="79">
        <f t="shared" ref="DJ9" si="83">DI9+1</f>
        <v>112</v>
      </c>
      <c r="DK9" s="79">
        <f t="shared" ref="DK9" si="84">DJ9+1</f>
        <v>113</v>
      </c>
      <c r="DL9" s="79">
        <f t="shared" ref="DL9" si="85">DK9+1</f>
        <v>114</v>
      </c>
      <c r="DM9" s="79">
        <f t="shared" ref="DM9" si="86">DL9+1</f>
        <v>115</v>
      </c>
      <c r="DN9" s="79">
        <f t="shared" ref="DN9" si="87">DM9+1</f>
        <v>116</v>
      </c>
      <c r="DO9" s="79">
        <f t="shared" ref="DO9" si="88">DN9+1</f>
        <v>117</v>
      </c>
      <c r="DP9" s="79">
        <f t="shared" ref="DP9" si="89">DO9+1</f>
        <v>118</v>
      </c>
      <c r="DQ9" s="79">
        <f t="shared" ref="DQ9" si="90">DP9+1</f>
        <v>119</v>
      </c>
      <c r="DR9" s="79">
        <f t="shared" ref="DR9" si="91">DQ9+1</f>
        <v>120</v>
      </c>
      <c r="DS9" s="79">
        <f t="shared" ref="DS9" si="92">DR9+1</f>
        <v>121</v>
      </c>
      <c r="DT9" s="79">
        <f t="shared" ref="DT9" si="93">DS9+1</f>
        <v>122</v>
      </c>
      <c r="DU9" s="79">
        <f t="shared" ref="DU9" si="94">DT9+1</f>
        <v>123</v>
      </c>
    </row>
    <row r="10" spans="1:126" s="66" customFormat="1" ht="14.25" customHeight="1">
      <c r="B10" s="68">
        <v>1</v>
      </c>
      <c r="C10" s="71" t="s">
        <v>98</v>
      </c>
      <c r="D10" s="73">
        <f>F10+H10-DT10</f>
        <v>5918315.2000000002</v>
      </c>
      <c r="E10" s="73">
        <f>G10+I10-DU10</f>
        <v>913871.3345</v>
      </c>
      <c r="F10" s="74">
        <f>J10+V10+Z10+AD10+BB10+BN10+CL10+CP10+DB10+DJ10+DP10</f>
        <v>3520345.2</v>
      </c>
      <c r="G10" s="74">
        <f>K10+W10+AA10+AE10+BC10+BO10+CM10+CQ10+DC10+DK10+DQ10</f>
        <v>754430.63150000002</v>
      </c>
      <c r="H10" s="74">
        <f>L10+X10+AB10+AF10+BD10+BP10+CN10+CR10+DD10+DL10+DR10</f>
        <v>2397970</v>
      </c>
      <c r="I10" s="74">
        <f>M10+Y10+AC10+AG10+BE10+BQ10+CO10+CS10+DE10+DM10+DS10</f>
        <v>159440.70299999998</v>
      </c>
      <c r="J10" s="65">
        <v>822660.2</v>
      </c>
      <c r="K10" s="65">
        <v>207069.9013</v>
      </c>
      <c r="L10" s="65">
        <v>34000</v>
      </c>
      <c r="M10" s="65">
        <v>0</v>
      </c>
      <c r="N10" s="65">
        <v>570818.9</v>
      </c>
      <c r="O10" s="65">
        <v>147729.6655</v>
      </c>
      <c r="P10" s="65">
        <v>31000</v>
      </c>
      <c r="Q10" s="65">
        <v>0</v>
      </c>
      <c r="R10" s="65">
        <v>10289.5</v>
      </c>
      <c r="S10" s="65">
        <v>1577.2538</v>
      </c>
      <c r="T10" s="65">
        <v>3000</v>
      </c>
      <c r="U10" s="65">
        <v>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145236</v>
      </c>
      <c r="AE10" s="65">
        <v>449.36</v>
      </c>
      <c r="AF10" s="65">
        <v>629412.6</v>
      </c>
      <c r="AG10" s="65">
        <v>6153.15</v>
      </c>
      <c r="AH10" s="86"/>
      <c r="AI10" s="86"/>
      <c r="AJ10" s="86"/>
      <c r="AK10" s="86"/>
      <c r="AL10" s="65">
        <v>3636</v>
      </c>
      <c r="AM10" s="65">
        <v>132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141600</v>
      </c>
      <c r="AU10" s="65">
        <v>317.36</v>
      </c>
      <c r="AV10" s="65">
        <v>1929699.6</v>
      </c>
      <c r="AW10" s="65">
        <v>8299.1</v>
      </c>
      <c r="AX10" s="65">
        <v>0</v>
      </c>
      <c r="AY10" s="65">
        <v>0</v>
      </c>
      <c r="AZ10" s="65">
        <v>-1312287</v>
      </c>
      <c r="BA10" s="65">
        <v>-2145.9499999999998</v>
      </c>
      <c r="BB10" s="65">
        <v>396705</v>
      </c>
      <c r="BC10" s="65">
        <v>70668.248200000002</v>
      </c>
      <c r="BD10" s="65">
        <v>218848</v>
      </c>
      <c r="BE10" s="65">
        <v>6348.5640000000003</v>
      </c>
      <c r="BF10" s="65">
        <v>349200</v>
      </c>
      <c r="BG10" s="65">
        <v>68728.148199999996</v>
      </c>
      <c r="BH10" s="65">
        <v>191548</v>
      </c>
      <c r="BI10" s="65">
        <v>6348.5640000000003</v>
      </c>
      <c r="BJ10" s="65">
        <v>0</v>
      </c>
      <c r="BK10" s="65">
        <v>0</v>
      </c>
      <c r="BL10" s="65">
        <v>0</v>
      </c>
      <c r="BM10" s="65">
        <v>0</v>
      </c>
      <c r="BN10" s="65">
        <v>199237.9</v>
      </c>
      <c r="BO10" s="65">
        <v>37436.327499999999</v>
      </c>
      <c r="BP10" s="65">
        <v>562687.4</v>
      </c>
      <c r="BQ10" s="65">
        <v>4170.58</v>
      </c>
      <c r="BR10" s="65">
        <v>13087.9</v>
      </c>
      <c r="BS10" s="65">
        <v>1087.838</v>
      </c>
      <c r="BT10" s="65">
        <v>226624.4</v>
      </c>
      <c r="BU10" s="65">
        <v>4170.58</v>
      </c>
      <c r="BV10" s="65">
        <v>40000</v>
      </c>
      <c r="BW10" s="65">
        <v>0</v>
      </c>
      <c r="BX10" s="65">
        <v>0</v>
      </c>
      <c r="BY10" s="65">
        <v>0</v>
      </c>
      <c r="BZ10" s="65">
        <v>17000</v>
      </c>
      <c r="CA10" s="65">
        <v>0</v>
      </c>
      <c r="CB10" s="65">
        <v>7000</v>
      </c>
      <c r="CC10" s="65">
        <v>0</v>
      </c>
      <c r="CD10" s="65">
        <v>129150</v>
      </c>
      <c r="CE10" s="65">
        <v>36348.489500000003</v>
      </c>
      <c r="CF10" s="65">
        <v>194063</v>
      </c>
      <c r="CG10" s="65">
        <v>0</v>
      </c>
      <c r="CH10" s="65">
        <v>0</v>
      </c>
      <c r="CI10" s="65">
        <v>0</v>
      </c>
      <c r="CJ10" s="65">
        <v>110000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413457.4</v>
      </c>
      <c r="CQ10" s="65">
        <v>98468.745299999995</v>
      </c>
      <c r="CR10" s="65">
        <v>339783.2</v>
      </c>
      <c r="CS10" s="65">
        <v>129549.726</v>
      </c>
      <c r="CT10" s="65">
        <v>345901.8</v>
      </c>
      <c r="CU10" s="65">
        <v>96718.745299999995</v>
      </c>
      <c r="CV10" s="65">
        <v>112967.2</v>
      </c>
      <c r="CW10" s="65">
        <v>0</v>
      </c>
      <c r="CX10" s="65">
        <v>81529</v>
      </c>
      <c r="CY10" s="65">
        <v>21770.345300000001</v>
      </c>
      <c r="CZ10" s="65">
        <v>0</v>
      </c>
      <c r="DA10" s="65">
        <v>0</v>
      </c>
      <c r="DB10" s="65">
        <v>1336528.7</v>
      </c>
      <c r="DC10" s="65">
        <v>334343.04920000001</v>
      </c>
      <c r="DD10" s="65">
        <v>613238.80000000005</v>
      </c>
      <c r="DE10" s="65">
        <v>13218.683000000001</v>
      </c>
      <c r="DF10" s="65">
        <v>689895</v>
      </c>
      <c r="DG10" s="65">
        <v>161970.54999999999</v>
      </c>
      <c r="DH10" s="65">
        <v>505629.2</v>
      </c>
      <c r="DI10" s="65">
        <v>13218.683000000001</v>
      </c>
      <c r="DJ10" s="65">
        <v>30000</v>
      </c>
      <c r="DK10" s="65">
        <v>5995</v>
      </c>
      <c r="DL10" s="65">
        <v>0</v>
      </c>
      <c r="DM10" s="65">
        <v>0</v>
      </c>
      <c r="DN10" s="65">
        <v>176020</v>
      </c>
      <c r="DO10" s="65">
        <v>0</v>
      </c>
      <c r="DP10" s="65">
        <v>176020</v>
      </c>
      <c r="DQ10" s="65">
        <v>0</v>
      </c>
      <c r="DR10" s="65">
        <v>0</v>
      </c>
      <c r="DS10" s="65">
        <v>0</v>
      </c>
      <c r="DT10" s="65">
        <v>0</v>
      </c>
      <c r="DU10" s="65">
        <v>0</v>
      </c>
    </row>
    <row r="11" spans="1:126" s="66" customFormat="1" ht="14.25" customHeight="1">
      <c r="B11" s="68">
        <v>2</v>
      </c>
      <c r="C11" s="71" t="s">
        <v>99</v>
      </c>
      <c r="D11" s="73">
        <f t="shared" ref="D11:D20" si="95">F11+H11-DT11</f>
        <v>70514.731200000009</v>
      </c>
      <c r="E11" s="73">
        <f t="shared" ref="E11:E20" si="96">G11+I11-DU11</f>
        <v>18881.2405</v>
      </c>
      <c r="F11" s="74">
        <f t="shared" ref="F11:F20" si="97">J11+V11+Z11+AD11+BB11+BN11+CL11+CP11+DB11+DJ11+DP11</f>
        <v>45901</v>
      </c>
      <c r="G11" s="74">
        <f t="shared" ref="G11:G20" si="98">K11+W11+AA11+AE11+BC11+BO11+CM11+CQ11+DC11+DK11+DQ11</f>
        <v>8545.9004999999997</v>
      </c>
      <c r="H11" s="74">
        <f t="shared" ref="H11:H20" si="99">L11+X11+AB11+AF11+BD11+BP11+CN11+CR11+DD11+DL11+DR11</f>
        <v>24613.731200000002</v>
      </c>
      <c r="I11" s="74">
        <f t="shared" ref="I11:I20" si="100">M11+Y11+AC11+AG11+BE11+BQ11+CO11+CS11+DE11+DM11+DS11</f>
        <v>10335.34</v>
      </c>
      <c r="J11" s="65">
        <v>26205</v>
      </c>
      <c r="K11" s="65">
        <v>5446.2177000000001</v>
      </c>
      <c r="L11" s="65">
        <v>2150.0311999999999</v>
      </c>
      <c r="M11" s="65">
        <v>40.4</v>
      </c>
      <c r="N11" s="65">
        <v>26005</v>
      </c>
      <c r="O11" s="65">
        <v>5446.2177000000001</v>
      </c>
      <c r="P11" s="65">
        <v>2150.0311999999999</v>
      </c>
      <c r="Q11" s="65">
        <v>40.4</v>
      </c>
      <c r="R11" s="65">
        <v>200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2248</v>
      </c>
      <c r="AE11" s="65">
        <v>309.3</v>
      </c>
      <c r="AF11" s="65">
        <v>21463.7</v>
      </c>
      <c r="AG11" s="65">
        <v>10294.94</v>
      </c>
      <c r="AH11" s="86"/>
      <c r="AI11" s="86"/>
      <c r="AJ11" s="86"/>
      <c r="AK11" s="86"/>
      <c r="AL11" s="65">
        <v>1648</v>
      </c>
      <c r="AM11" s="65">
        <v>309.3</v>
      </c>
      <c r="AN11" s="65">
        <v>0</v>
      </c>
      <c r="AO11" s="65">
        <v>0</v>
      </c>
      <c r="AP11" s="65">
        <v>0</v>
      </c>
      <c r="AQ11" s="65">
        <v>0</v>
      </c>
      <c r="AR11" s="65">
        <v>12426.1</v>
      </c>
      <c r="AS11" s="65">
        <v>11768.312</v>
      </c>
      <c r="AT11" s="65">
        <v>600</v>
      </c>
      <c r="AU11" s="65">
        <v>0</v>
      </c>
      <c r="AV11" s="65">
        <v>9037.6</v>
      </c>
      <c r="AW11" s="65">
        <v>650</v>
      </c>
      <c r="AX11" s="65">
        <v>0</v>
      </c>
      <c r="AY11" s="65">
        <v>0</v>
      </c>
      <c r="AZ11" s="65">
        <v>0</v>
      </c>
      <c r="BA11" s="65">
        <v>-2123.3719999999998</v>
      </c>
      <c r="BB11" s="65">
        <v>990</v>
      </c>
      <c r="BC11" s="65">
        <v>120</v>
      </c>
      <c r="BD11" s="65">
        <v>0</v>
      </c>
      <c r="BE11" s="65">
        <v>0</v>
      </c>
      <c r="BF11" s="65">
        <v>990</v>
      </c>
      <c r="BG11" s="65">
        <v>120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750</v>
      </c>
      <c r="BO11" s="65">
        <v>0</v>
      </c>
      <c r="BP11" s="65">
        <v>1000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750</v>
      </c>
      <c r="CE11" s="65">
        <v>0</v>
      </c>
      <c r="CF11" s="65">
        <v>1000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3530</v>
      </c>
      <c r="CQ11" s="65">
        <v>700.69680000000005</v>
      </c>
      <c r="CR11" s="65">
        <v>0</v>
      </c>
      <c r="CS11" s="65">
        <v>0</v>
      </c>
      <c r="CT11" s="65">
        <v>3410</v>
      </c>
      <c r="CU11" s="65">
        <v>700.69680000000005</v>
      </c>
      <c r="CV11" s="65">
        <v>0</v>
      </c>
      <c r="CW11" s="65">
        <v>0</v>
      </c>
      <c r="CX11" s="65">
        <v>3160</v>
      </c>
      <c r="CY11" s="65">
        <v>700.69680000000005</v>
      </c>
      <c r="CZ11" s="65">
        <v>0</v>
      </c>
      <c r="DA11" s="65">
        <v>0</v>
      </c>
      <c r="DB11" s="65">
        <v>9460</v>
      </c>
      <c r="DC11" s="65">
        <v>1959.6859999999999</v>
      </c>
      <c r="DD11" s="65">
        <v>0</v>
      </c>
      <c r="DE11" s="65">
        <v>0</v>
      </c>
      <c r="DF11" s="65">
        <v>9460</v>
      </c>
      <c r="DG11" s="65">
        <v>1959.6859999999999</v>
      </c>
      <c r="DH11" s="65">
        <v>0</v>
      </c>
      <c r="DI11" s="65">
        <v>0</v>
      </c>
      <c r="DJ11" s="65">
        <v>610</v>
      </c>
      <c r="DK11" s="65">
        <v>10</v>
      </c>
      <c r="DL11" s="65">
        <v>0</v>
      </c>
      <c r="DM11" s="65">
        <v>0</v>
      </c>
      <c r="DN11" s="65">
        <v>2108</v>
      </c>
      <c r="DO11" s="65">
        <v>0</v>
      </c>
      <c r="DP11" s="65">
        <v>2108</v>
      </c>
      <c r="DQ11" s="65">
        <v>0</v>
      </c>
      <c r="DR11" s="65">
        <v>0</v>
      </c>
      <c r="DS11" s="65">
        <v>0</v>
      </c>
      <c r="DT11" s="65">
        <v>0</v>
      </c>
      <c r="DU11" s="65">
        <v>0</v>
      </c>
    </row>
    <row r="12" spans="1:126" s="66" customFormat="1" ht="14.25" customHeight="1">
      <c r="B12" s="68">
        <v>3</v>
      </c>
      <c r="C12" s="71" t="s">
        <v>100</v>
      </c>
      <c r="D12" s="73">
        <f t="shared" si="95"/>
        <v>76767.014900000009</v>
      </c>
      <c r="E12" s="73">
        <f t="shared" si="96"/>
        <v>12579.4067</v>
      </c>
      <c r="F12" s="74">
        <f t="shared" si="97"/>
        <v>41964.600000000006</v>
      </c>
      <c r="G12" s="74">
        <f t="shared" si="98"/>
        <v>7540.1597000000002</v>
      </c>
      <c r="H12" s="74">
        <f t="shared" si="99"/>
        <v>34802.414900000003</v>
      </c>
      <c r="I12" s="74">
        <f t="shared" si="100"/>
        <v>5039.2470000000003</v>
      </c>
      <c r="J12" s="65">
        <v>32780.300000000003</v>
      </c>
      <c r="K12" s="65">
        <v>6039.6570000000002</v>
      </c>
      <c r="L12" s="65">
        <v>7530.4148999999998</v>
      </c>
      <c r="M12" s="65">
        <v>5039.2470000000003</v>
      </c>
      <c r="N12" s="65">
        <v>32120.3</v>
      </c>
      <c r="O12" s="65">
        <v>5979.6570000000002</v>
      </c>
      <c r="P12" s="65">
        <v>7530.4148999999998</v>
      </c>
      <c r="Q12" s="65">
        <v>5039.2470000000003</v>
      </c>
      <c r="R12" s="65">
        <v>300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1494</v>
      </c>
      <c r="AE12" s="65">
        <v>624.54399999999998</v>
      </c>
      <c r="AF12" s="65">
        <v>1572</v>
      </c>
      <c r="AG12" s="65">
        <v>0</v>
      </c>
      <c r="AH12" s="86"/>
      <c r="AI12" s="86"/>
      <c r="AJ12" s="86"/>
      <c r="AK12" s="86"/>
      <c r="AL12" s="65">
        <v>744</v>
      </c>
      <c r="AM12" s="65">
        <v>124.544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750</v>
      </c>
      <c r="AU12" s="65">
        <v>500</v>
      </c>
      <c r="AV12" s="65">
        <v>1572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1560</v>
      </c>
      <c r="BC12" s="65">
        <v>166</v>
      </c>
      <c r="BD12" s="65">
        <v>25000</v>
      </c>
      <c r="BE12" s="65">
        <v>0</v>
      </c>
      <c r="BF12" s="65">
        <v>1560</v>
      </c>
      <c r="BG12" s="65">
        <v>166</v>
      </c>
      <c r="BH12" s="65">
        <v>6000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3310</v>
      </c>
      <c r="BO12" s="65">
        <v>609.95870000000002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3310</v>
      </c>
      <c r="CE12" s="65">
        <v>609.95870000000002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650</v>
      </c>
      <c r="CQ12" s="65">
        <v>0</v>
      </c>
      <c r="CR12" s="65">
        <v>700</v>
      </c>
      <c r="CS12" s="65">
        <v>0</v>
      </c>
      <c r="CT12" s="65">
        <v>300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400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1200</v>
      </c>
      <c r="DK12" s="65">
        <v>100</v>
      </c>
      <c r="DL12" s="65">
        <v>0</v>
      </c>
      <c r="DM12" s="65">
        <v>0</v>
      </c>
      <c r="DN12" s="65">
        <v>570.29999999999995</v>
      </c>
      <c r="DO12" s="65">
        <v>0</v>
      </c>
      <c r="DP12" s="65">
        <v>570.29999999999995</v>
      </c>
      <c r="DQ12" s="65">
        <v>0</v>
      </c>
      <c r="DR12" s="65">
        <v>0</v>
      </c>
      <c r="DS12" s="65">
        <v>0</v>
      </c>
      <c r="DT12" s="65">
        <v>0</v>
      </c>
      <c r="DU12" s="65">
        <v>0</v>
      </c>
    </row>
    <row r="13" spans="1:126" s="66" customFormat="1" ht="14.25" customHeight="1">
      <c r="B13" s="68">
        <v>4</v>
      </c>
      <c r="C13" s="71" t="s">
        <v>101</v>
      </c>
      <c r="D13" s="73">
        <f t="shared" si="95"/>
        <v>705668.04629999993</v>
      </c>
      <c r="E13" s="73">
        <f t="shared" si="96"/>
        <v>124721.3125</v>
      </c>
      <c r="F13" s="74">
        <f t="shared" si="97"/>
        <v>589209.5</v>
      </c>
      <c r="G13" s="74">
        <f t="shared" si="98"/>
        <v>95767.848499999993</v>
      </c>
      <c r="H13" s="74">
        <f t="shared" si="99"/>
        <v>236149.62029999998</v>
      </c>
      <c r="I13" s="74">
        <f t="shared" si="100"/>
        <v>28953.464000000004</v>
      </c>
      <c r="J13" s="65">
        <v>247362</v>
      </c>
      <c r="K13" s="65">
        <v>52789.087500000001</v>
      </c>
      <c r="L13" s="65">
        <v>54857.600299999998</v>
      </c>
      <c r="M13" s="65">
        <v>11608.754000000001</v>
      </c>
      <c r="N13" s="65">
        <v>218834</v>
      </c>
      <c r="O13" s="65">
        <v>48648.423499999997</v>
      </c>
      <c r="P13" s="65">
        <v>25544.2003</v>
      </c>
      <c r="Q13" s="65">
        <v>11608.754000000001</v>
      </c>
      <c r="R13" s="65">
        <v>27700</v>
      </c>
      <c r="S13" s="65">
        <v>4002.6640000000002</v>
      </c>
      <c r="T13" s="65">
        <v>29313.4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400</v>
      </c>
      <c r="AE13" s="65">
        <v>0</v>
      </c>
      <c r="AF13" s="65">
        <v>112573.2</v>
      </c>
      <c r="AG13" s="65">
        <v>11354.633</v>
      </c>
      <c r="AH13" s="86"/>
      <c r="AI13" s="86"/>
      <c r="AJ13" s="86"/>
      <c r="AK13" s="86"/>
      <c r="AL13" s="65">
        <v>200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200</v>
      </c>
      <c r="AU13" s="65">
        <v>0</v>
      </c>
      <c r="AV13" s="65">
        <v>132573.20000000001</v>
      </c>
      <c r="AW13" s="65">
        <v>16990</v>
      </c>
      <c r="AX13" s="65">
        <v>0</v>
      </c>
      <c r="AY13" s="65">
        <v>0</v>
      </c>
      <c r="AZ13" s="65">
        <v>-20000</v>
      </c>
      <c r="BA13" s="65">
        <v>-5635.3670000000002</v>
      </c>
      <c r="BB13" s="65">
        <v>95610</v>
      </c>
      <c r="BC13" s="65">
        <v>16621.384999999998</v>
      </c>
      <c r="BD13" s="65">
        <v>0</v>
      </c>
      <c r="BE13" s="65">
        <v>0</v>
      </c>
      <c r="BF13" s="65">
        <v>95610</v>
      </c>
      <c r="BG13" s="65">
        <v>16621.384999999998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3663</v>
      </c>
      <c r="BO13" s="65">
        <v>458.2</v>
      </c>
      <c r="BP13" s="65">
        <v>45244.42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250</v>
      </c>
      <c r="BW13" s="65">
        <v>250</v>
      </c>
      <c r="BX13" s="65">
        <v>0</v>
      </c>
      <c r="BY13" s="65">
        <v>0</v>
      </c>
      <c r="BZ13" s="65">
        <v>73</v>
      </c>
      <c r="CA13" s="65">
        <v>18.2</v>
      </c>
      <c r="CB13" s="65">
        <v>0</v>
      </c>
      <c r="CC13" s="65">
        <v>0</v>
      </c>
      <c r="CD13" s="65">
        <v>3340</v>
      </c>
      <c r="CE13" s="65">
        <v>190</v>
      </c>
      <c r="CF13" s="65">
        <v>8432.02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53436.800000000003</v>
      </c>
      <c r="CQ13" s="65">
        <v>11628.7</v>
      </c>
      <c r="CR13" s="65">
        <v>0</v>
      </c>
      <c r="CS13" s="65">
        <v>0</v>
      </c>
      <c r="CT13" s="65">
        <v>49516.800000000003</v>
      </c>
      <c r="CU13" s="65">
        <v>11108.7</v>
      </c>
      <c r="CV13" s="65">
        <v>0</v>
      </c>
      <c r="CW13" s="65">
        <v>0</v>
      </c>
      <c r="CX13" s="65">
        <v>44516.800000000003</v>
      </c>
      <c r="CY13" s="65">
        <v>11035.4</v>
      </c>
      <c r="CZ13" s="65">
        <v>0</v>
      </c>
      <c r="DA13" s="65">
        <v>0</v>
      </c>
      <c r="DB13" s="65">
        <v>65353</v>
      </c>
      <c r="DC13" s="65">
        <v>13840.476000000001</v>
      </c>
      <c r="DD13" s="65">
        <v>23474.400000000001</v>
      </c>
      <c r="DE13" s="65">
        <v>5990.0770000000002</v>
      </c>
      <c r="DF13" s="65">
        <v>63653</v>
      </c>
      <c r="DG13" s="65">
        <v>13840.476000000001</v>
      </c>
      <c r="DH13" s="65">
        <v>23474.400000000001</v>
      </c>
      <c r="DI13" s="65">
        <v>5990.0770000000002</v>
      </c>
      <c r="DJ13" s="65">
        <v>2800</v>
      </c>
      <c r="DK13" s="65">
        <v>430</v>
      </c>
      <c r="DL13" s="65">
        <v>0</v>
      </c>
      <c r="DM13" s="65">
        <v>0</v>
      </c>
      <c r="DN13" s="65">
        <v>893.62599999999998</v>
      </c>
      <c r="DO13" s="65">
        <v>0</v>
      </c>
      <c r="DP13" s="65">
        <v>120584.7</v>
      </c>
      <c r="DQ13" s="65">
        <v>0</v>
      </c>
      <c r="DR13" s="65">
        <v>0</v>
      </c>
      <c r="DS13" s="65">
        <v>0</v>
      </c>
      <c r="DT13" s="65">
        <v>119691.07399999999</v>
      </c>
      <c r="DU13" s="65">
        <v>0</v>
      </c>
    </row>
    <row r="14" spans="1:126" s="66" customFormat="1" ht="14.25" customHeight="1">
      <c r="B14" s="68">
        <v>5</v>
      </c>
      <c r="C14" s="71" t="s">
        <v>102</v>
      </c>
      <c r="D14" s="73">
        <f t="shared" si="95"/>
        <v>2453148.9726</v>
      </c>
      <c r="E14" s="73">
        <f t="shared" si="96"/>
        <v>350141.48220000009</v>
      </c>
      <c r="F14" s="74">
        <f t="shared" si="97"/>
        <v>1664363.0319999999</v>
      </c>
      <c r="G14" s="74">
        <f t="shared" si="98"/>
        <v>179373.95940000002</v>
      </c>
      <c r="H14" s="74">
        <f t="shared" si="99"/>
        <v>1106785.9406000001</v>
      </c>
      <c r="I14" s="74">
        <f t="shared" si="100"/>
        <v>170767.52280000004</v>
      </c>
      <c r="J14" s="65">
        <v>559022.6</v>
      </c>
      <c r="K14" s="65">
        <v>76622.712400000004</v>
      </c>
      <c r="L14" s="65">
        <v>117510</v>
      </c>
      <c r="M14" s="65">
        <v>1782.9939999999999</v>
      </c>
      <c r="N14" s="65">
        <v>505519.6</v>
      </c>
      <c r="O14" s="65">
        <v>73580.122300000003</v>
      </c>
      <c r="P14" s="65">
        <v>7700</v>
      </c>
      <c r="Q14" s="65">
        <v>1782.9939999999999</v>
      </c>
      <c r="R14" s="65">
        <v>24800</v>
      </c>
      <c r="S14" s="65">
        <v>1892.44</v>
      </c>
      <c r="T14" s="65">
        <v>109810</v>
      </c>
      <c r="U14" s="65">
        <v>0</v>
      </c>
      <c r="V14" s="65">
        <v>0</v>
      </c>
      <c r="W14" s="65">
        <v>0</v>
      </c>
      <c r="X14" s="65">
        <v>4000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83736</v>
      </c>
      <c r="AE14" s="65">
        <v>2070.587</v>
      </c>
      <c r="AF14" s="65">
        <v>638474.26760000002</v>
      </c>
      <c r="AG14" s="65">
        <v>131441.97880000001</v>
      </c>
      <c r="AH14" s="86"/>
      <c r="AI14" s="86"/>
      <c r="AJ14" s="86"/>
      <c r="AK14" s="86"/>
      <c r="AL14" s="65">
        <v>16190</v>
      </c>
      <c r="AM14" s="65">
        <v>1760</v>
      </c>
      <c r="AN14" s="65">
        <v>297581.54599999997</v>
      </c>
      <c r="AO14" s="65">
        <v>93441.194799999997</v>
      </c>
      <c r="AP14" s="65">
        <v>1440</v>
      </c>
      <c r="AQ14" s="65">
        <v>310.58699999999999</v>
      </c>
      <c r="AR14" s="65">
        <v>77091.199999999997</v>
      </c>
      <c r="AS14" s="65">
        <v>2200</v>
      </c>
      <c r="AT14" s="65">
        <v>66106</v>
      </c>
      <c r="AU14" s="65">
        <v>0</v>
      </c>
      <c r="AV14" s="65">
        <v>289301.52159999998</v>
      </c>
      <c r="AW14" s="65">
        <v>37054.813999999998</v>
      </c>
      <c r="AX14" s="65">
        <v>0</v>
      </c>
      <c r="AY14" s="65">
        <v>0</v>
      </c>
      <c r="AZ14" s="65">
        <v>-25500</v>
      </c>
      <c r="BA14" s="65">
        <v>-1254.03</v>
      </c>
      <c r="BB14" s="65">
        <v>66619</v>
      </c>
      <c r="BC14" s="65">
        <v>12729.620699999999</v>
      </c>
      <c r="BD14" s="65">
        <v>14750</v>
      </c>
      <c r="BE14" s="65">
        <v>0</v>
      </c>
      <c r="BF14" s="65">
        <v>43919</v>
      </c>
      <c r="BG14" s="65">
        <v>12729.620699999999</v>
      </c>
      <c r="BH14" s="65">
        <v>0</v>
      </c>
      <c r="BI14" s="65">
        <v>0</v>
      </c>
      <c r="BJ14" s="65">
        <v>20200</v>
      </c>
      <c r="BK14" s="65">
        <v>0</v>
      </c>
      <c r="BL14" s="65">
        <v>14750</v>
      </c>
      <c r="BM14" s="65">
        <v>0</v>
      </c>
      <c r="BN14" s="65">
        <v>221705.8</v>
      </c>
      <c r="BO14" s="65">
        <v>30209.894400000001</v>
      </c>
      <c r="BP14" s="65">
        <v>212825.87299999999</v>
      </c>
      <c r="BQ14" s="65">
        <v>28576.35</v>
      </c>
      <c r="BR14" s="65">
        <v>0</v>
      </c>
      <c r="BS14" s="65">
        <v>0</v>
      </c>
      <c r="BT14" s="65">
        <v>8885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21209.8</v>
      </c>
      <c r="CA14" s="65">
        <v>1169.491</v>
      </c>
      <c r="CB14" s="65">
        <v>132145.073</v>
      </c>
      <c r="CC14" s="65">
        <v>28414.35</v>
      </c>
      <c r="CD14" s="65">
        <v>78090</v>
      </c>
      <c r="CE14" s="65">
        <v>18648.171399999999</v>
      </c>
      <c r="CF14" s="65">
        <v>71795.8</v>
      </c>
      <c r="CG14" s="65">
        <v>162</v>
      </c>
      <c r="CH14" s="65">
        <v>122406</v>
      </c>
      <c r="CI14" s="65">
        <v>10392.232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102679.1</v>
      </c>
      <c r="CQ14" s="65">
        <v>11834.375899999999</v>
      </c>
      <c r="CR14" s="65">
        <v>109596.8</v>
      </c>
      <c r="CS14" s="65">
        <v>8966.2000000000007</v>
      </c>
      <c r="CT14" s="65">
        <v>90979.1</v>
      </c>
      <c r="CU14" s="65">
        <v>11297.3259</v>
      </c>
      <c r="CV14" s="65">
        <v>74994.8</v>
      </c>
      <c r="CW14" s="65">
        <v>6837.8</v>
      </c>
      <c r="CX14" s="65">
        <v>39831.199999999997</v>
      </c>
      <c r="CY14" s="65">
        <v>6724.8209999999999</v>
      </c>
      <c r="CZ14" s="65">
        <v>74994.8</v>
      </c>
      <c r="DA14" s="65">
        <v>6837.8</v>
      </c>
      <c r="DB14" s="65">
        <v>293400.53200000001</v>
      </c>
      <c r="DC14" s="65">
        <v>44771.769</v>
      </c>
      <c r="DD14" s="65">
        <v>9629</v>
      </c>
      <c r="DE14" s="65">
        <v>0</v>
      </c>
      <c r="DF14" s="65">
        <v>195600.06299999999</v>
      </c>
      <c r="DG14" s="65">
        <v>29042.501</v>
      </c>
      <c r="DH14" s="65">
        <v>9629</v>
      </c>
      <c r="DI14" s="65">
        <v>0</v>
      </c>
      <c r="DJ14" s="65">
        <v>19200</v>
      </c>
      <c r="DK14" s="65">
        <v>1135</v>
      </c>
      <c r="DL14" s="65">
        <v>0</v>
      </c>
      <c r="DM14" s="65">
        <v>0</v>
      </c>
      <c r="DN14" s="65">
        <v>0</v>
      </c>
      <c r="DO14" s="65">
        <v>0</v>
      </c>
      <c r="DP14" s="65">
        <v>318000</v>
      </c>
      <c r="DQ14" s="65">
        <v>0</v>
      </c>
      <c r="DR14" s="65">
        <v>0</v>
      </c>
      <c r="DS14" s="65">
        <v>0</v>
      </c>
      <c r="DT14" s="65">
        <v>318000</v>
      </c>
      <c r="DU14" s="65">
        <v>0</v>
      </c>
    </row>
    <row r="15" spans="1:126" s="66" customFormat="1" ht="14.25" customHeight="1">
      <c r="B15" s="68">
        <v>6</v>
      </c>
      <c r="C15" s="71" t="s">
        <v>103</v>
      </c>
      <c r="D15" s="73">
        <f t="shared" si="95"/>
        <v>2354237.7505000001</v>
      </c>
      <c r="E15" s="73">
        <f t="shared" si="96"/>
        <v>330234.75829999999</v>
      </c>
      <c r="F15" s="74">
        <f t="shared" si="97"/>
        <v>1158566</v>
      </c>
      <c r="G15" s="74">
        <f t="shared" si="98"/>
        <v>179151.8431</v>
      </c>
      <c r="H15" s="74">
        <f t="shared" si="99"/>
        <v>1195671.7505000001</v>
      </c>
      <c r="I15" s="74">
        <f t="shared" si="100"/>
        <v>151082.91519999999</v>
      </c>
      <c r="J15" s="65">
        <v>428038</v>
      </c>
      <c r="K15" s="65">
        <v>68832.414900000003</v>
      </c>
      <c r="L15" s="65">
        <v>122082</v>
      </c>
      <c r="M15" s="65">
        <v>34602.771999999997</v>
      </c>
      <c r="N15" s="65">
        <v>372350</v>
      </c>
      <c r="O15" s="65">
        <v>63810.680899999999</v>
      </c>
      <c r="P15" s="65">
        <v>10082</v>
      </c>
      <c r="Q15" s="65">
        <v>414</v>
      </c>
      <c r="R15" s="65">
        <v>1000</v>
      </c>
      <c r="S15" s="65">
        <v>0</v>
      </c>
      <c r="T15" s="65">
        <v>100000</v>
      </c>
      <c r="U15" s="65">
        <v>29383.772000000001</v>
      </c>
      <c r="V15" s="65">
        <v>3000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5000</v>
      </c>
      <c r="AE15" s="65">
        <v>0</v>
      </c>
      <c r="AF15" s="65">
        <v>314142</v>
      </c>
      <c r="AG15" s="65">
        <v>70916.869200000001</v>
      </c>
      <c r="AH15" s="86"/>
      <c r="AI15" s="86"/>
      <c r="AJ15" s="86"/>
      <c r="AK15" s="86"/>
      <c r="AL15" s="65">
        <v>0</v>
      </c>
      <c r="AM15" s="65">
        <v>0</v>
      </c>
      <c r="AN15" s="65">
        <v>26019</v>
      </c>
      <c r="AO15" s="65">
        <v>26019</v>
      </c>
      <c r="AP15" s="65">
        <v>0</v>
      </c>
      <c r="AQ15" s="65">
        <v>0</v>
      </c>
      <c r="AR15" s="65">
        <v>0</v>
      </c>
      <c r="AS15" s="65">
        <v>0</v>
      </c>
      <c r="AT15" s="65">
        <v>5000</v>
      </c>
      <c r="AU15" s="65">
        <v>0</v>
      </c>
      <c r="AV15" s="65">
        <v>308123</v>
      </c>
      <c r="AW15" s="65">
        <v>53142.0772</v>
      </c>
      <c r="AX15" s="65">
        <v>0</v>
      </c>
      <c r="AY15" s="65">
        <v>0</v>
      </c>
      <c r="AZ15" s="65">
        <v>-20000</v>
      </c>
      <c r="BA15" s="65">
        <v>-8244.2080000000005</v>
      </c>
      <c r="BB15" s="65">
        <v>117000</v>
      </c>
      <c r="BC15" s="65">
        <v>28834</v>
      </c>
      <c r="BD15" s="65">
        <v>10000</v>
      </c>
      <c r="BE15" s="65">
        <v>0</v>
      </c>
      <c r="BF15" s="65">
        <v>100000</v>
      </c>
      <c r="BG15" s="65">
        <v>28674</v>
      </c>
      <c r="BH15" s="65">
        <v>0</v>
      </c>
      <c r="BI15" s="65">
        <v>0</v>
      </c>
      <c r="BJ15" s="65">
        <v>12000</v>
      </c>
      <c r="BK15" s="65">
        <v>160</v>
      </c>
      <c r="BL15" s="65">
        <v>10000</v>
      </c>
      <c r="BM15" s="65">
        <v>0</v>
      </c>
      <c r="BN15" s="65">
        <v>187102</v>
      </c>
      <c r="BO15" s="65">
        <v>21913.605100000001</v>
      </c>
      <c r="BP15" s="65">
        <v>641319.95050000004</v>
      </c>
      <c r="BQ15" s="65">
        <v>29158.088</v>
      </c>
      <c r="BR15" s="65">
        <v>11000</v>
      </c>
      <c r="BS15" s="65">
        <v>0</v>
      </c>
      <c r="BT15" s="65">
        <v>398169.95049999998</v>
      </c>
      <c r="BU15" s="65">
        <v>15518.088</v>
      </c>
      <c r="BV15" s="65">
        <v>0</v>
      </c>
      <c r="BW15" s="65">
        <v>0</v>
      </c>
      <c r="BX15" s="65">
        <v>0</v>
      </c>
      <c r="BY15" s="65">
        <v>0</v>
      </c>
      <c r="BZ15" s="65">
        <v>10000</v>
      </c>
      <c r="CA15" s="65">
        <v>957.83100000000002</v>
      </c>
      <c r="CB15" s="65">
        <v>90000</v>
      </c>
      <c r="CC15" s="65">
        <v>0</v>
      </c>
      <c r="CD15" s="65">
        <v>17500</v>
      </c>
      <c r="CE15" s="65">
        <v>4722</v>
      </c>
      <c r="CF15" s="65">
        <v>153150</v>
      </c>
      <c r="CG15" s="65">
        <v>13640</v>
      </c>
      <c r="CH15" s="65">
        <v>148602</v>
      </c>
      <c r="CI15" s="65">
        <v>16233.774100000001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63235</v>
      </c>
      <c r="CQ15" s="65">
        <v>13825.189399999999</v>
      </c>
      <c r="CR15" s="65">
        <v>88127.8</v>
      </c>
      <c r="CS15" s="65">
        <v>16405.186000000002</v>
      </c>
      <c r="CT15" s="65">
        <v>59535</v>
      </c>
      <c r="CU15" s="65">
        <v>13580.3894</v>
      </c>
      <c r="CV15" s="65">
        <v>13127.8</v>
      </c>
      <c r="CW15" s="65">
        <v>12627.386</v>
      </c>
      <c r="CX15" s="65">
        <v>38500</v>
      </c>
      <c r="CY15" s="65">
        <v>10622.776</v>
      </c>
      <c r="CZ15" s="65">
        <v>13127.8</v>
      </c>
      <c r="DA15" s="65">
        <v>12627.386</v>
      </c>
      <c r="DB15" s="65">
        <v>205350</v>
      </c>
      <c r="DC15" s="65">
        <v>45488.193700000003</v>
      </c>
      <c r="DD15" s="65">
        <v>20000</v>
      </c>
      <c r="DE15" s="65">
        <v>0</v>
      </c>
      <c r="DF15" s="65">
        <v>131500</v>
      </c>
      <c r="DG15" s="65">
        <v>29615.1</v>
      </c>
      <c r="DH15" s="65">
        <v>20000</v>
      </c>
      <c r="DI15" s="65">
        <v>0</v>
      </c>
      <c r="DJ15" s="65">
        <v>8500</v>
      </c>
      <c r="DK15" s="65">
        <v>258.44</v>
      </c>
      <c r="DL15" s="65">
        <v>0</v>
      </c>
      <c r="DM15" s="65">
        <v>0</v>
      </c>
      <c r="DN15" s="65">
        <v>141341</v>
      </c>
      <c r="DO15" s="65">
        <v>0</v>
      </c>
      <c r="DP15" s="65">
        <v>141341</v>
      </c>
      <c r="DQ15" s="65">
        <v>0</v>
      </c>
      <c r="DR15" s="65">
        <v>0</v>
      </c>
      <c r="DS15" s="65">
        <v>0</v>
      </c>
      <c r="DT15" s="65">
        <v>0</v>
      </c>
      <c r="DU15" s="65">
        <v>0</v>
      </c>
    </row>
    <row r="16" spans="1:126" s="66" customFormat="1" ht="14.25" customHeight="1">
      <c r="B16" s="68">
        <v>7</v>
      </c>
      <c r="C16" s="71" t="s">
        <v>104</v>
      </c>
      <c r="D16" s="73">
        <f t="shared" si="95"/>
        <v>3705254.2477999995</v>
      </c>
      <c r="E16" s="73">
        <f t="shared" si="96"/>
        <v>515392.58499999996</v>
      </c>
      <c r="F16" s="74">
        <f t="shared" si="97"/>
        <v>1921421.6999999997</v>
      </c>
      <c r="G16" s="74">
        <f t="shared" si="98"/>
        <v>403228.95199999993</v>
      </c>
      <c r="H16" s="74">
        <f t="shared" si="99"/>
        <v>1884129.5477999998</v>
      </c>
      <c r="I16" s="74">
        <f t="shared" si="100"/>
        <v>212460.633</v>
      </c>
      <c r="J16" s="65">
        <v>413865.29969999997</v>
      </c>
      <c r="K16" s="65">
        <v>69543.059599999993</v>
      </c>
      <c r="L16" s="65">
        <v>114316.8</v>
      </c>
      <c r="M16" s="65">
        <v>8616.4060000000009</v>
      </c>
      <c r="N16" s="65">
        <v>387680.29969999997</v>
      </c>
      <c r="O16" s="65">
        <v>68138.714200000002</v>
      </c>
      <c r="P16" s="65">
        <v>16061.5</v>
      </c>
      <c r="Q16" s="65">
        <v>0</v>
      </c>
      <c r="R16" s="65">
        <v>22570</v>
      </c>
      <c r="S16" s="65">
        <v>910.34540000000004</v>
      </c>
      <c r="T16" s="65">
        <v>98205.3</v>
      </c>
      <c r="U16" s="65">
        <v>8566.4060000000009</v>
      </c>
      <c r="V16" s="65">
        <v>1000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75105.899999999994</v>
      </c>
      <c r="AE16" s="65">
        <v>7706.15</v>
      </c>
      <c r="AF16" s="65">
        <v>456231.6</v>
      </c>
      <c r="AG16" s="65">
        <v>72128.386199999994</v>
      </c>
      <c r="AH16" s="86"/>
      <c r="AI16" s="86"/>
      <c r="AJ16" s="86"/>
      <c r="AK16" s="86"/>
      <c r="AL16" s="65">
        <v>24359.9</v>
      </c>
      <c r="AM16" s="65">
        <v>981</v>
      </c>
      <c r="AN16" s="65">
        <v>37323.800000000003</v>
      </c>
      <c r="AO16" s="65">
        <v>1052.2940000000001</v>
      </c>
      <c r="AP16" s="65">
        <v>0</v>
      </c>
      <c r="AQ16" s="65">
        <v>0</v>
      </c>
      <c r="AR16" s="65">
        <v>0</v>
      </c>
      <c r="AS16" s="65">
        <v>0</v>
      </c>
      <c r="AT16" s="65">
        <v>50746</v>
      </c>
      <c r="AU16" s="65">
        <v>6725.15</v>
      </c>
      <c r="AV16" s="65">
        <v>526287.80000000005</v>
      </c>
      <c r="AW16" s="65">
        <v>67270.191000000006</v>
      </c>
      <c r="AX16" s="65">
        <v>0</v>
      </c>
      <c r="AY16" s="65">
        <v>0</v>
      </c>
      <c r="AZ16" s="65">
        <v>-112600</v>
      </c>
      <c r="BA16" s="65">
        <v>-1414.0988</v>
      </c>
      <c r="BB16" s="65">
        <v>188555.6</v>
      </c>
      <c r="BC16" s="65">
        <v>41420.928999999996</v>
      </c>
      <c r="BD16" s="65">
        <v>66188.3</v>
      </c>
      <c r="BE16" s="65">
        <v>10934.18</v>
      </c>
      <c r="BF16" s="65">
        <v>158546.1</v>
      </c>
      <c r="BG16" s="65">
        <v>35156.747000000003</v>
      </c>
      <c r="BH16" s="65">
        <v>0</v>
      </c>
      <c r="BI16" s="65">
        <v>0</v>
      </c>
      <c r="BJ16" s="65">
        <v>3000</v>
      </c>
      <c r="BK16" s="65">
        <v>0</v>
      </c>
      <c r="BL16" s="65">
        <v>0</v>
      </c>
      <c r="BM16" s="65">
        <v>0</v>
      </c>
      <c r="BN16" s="65">
        <v>75255.0003</v>
      </c>
      <c r="BO16" s="65">
        <v>14167.6934</v>
      </c>
      <c r="BP16" s="65">
        <v>743881.2</v>
      </c>
      <c r="BQ16" s="65">
        <v>48661.997000000003</v>
      </c>
      <c r="BR16" s="65">
        <v>0</v>
      </c>
      <c r="BS16" s="65">
        <v>0</v>
      </c>
      <c r="BT16" s="65">
        <v>370448.9</v>
      </c>
      <c r="BU16" s="65">
        <v>420</v>
      </c>
      <c r="BV16" s="65">
        <v>0</v>
      </c>
      <c r="BW16" s="65">
        <v>0</v>
      </c>
      <c r="BX16" s="65">
        <v>0</v>
      </c>
      <c r="BY16" s="65">
        <v>0</v>
      </c>
      <c r="BZ16" s="65">
        <v>42090.0003</v>
      </c>
      <c r="CA16" s="65">
        <v>7449.0424000000003</v>
      </c>
      <c r="CB16" s="65">
        <v>199273.60000000001</v>
      </c>
      <c r="CC16" s="65">
        <v>15923.047</v>
      </c>
      <c r="CD16" s="65">
        <v>33165</v>
      </c>
      <c r="CE16" s="65">
        <v>6718.6509999999998</v>
      </c>
      <c r="CF16" s="65">
        <v>57888.9</v>
      </c>
      <c r="CG16" s="65">
        <v>25528.95</v>
      </c>
      <c r="CH16" s="65">
        <v>0</v>
      </c>
      <c r="CI16" s="65">
        <v>0</v>
      </c>
      <c r="CJ16" s="65">
        <v>111302.5</v>
      </c>
      <c r="CK16" s="65">
        <v>4000</v>
      </c>
      <c r="CL16" s="65">
        <v>1320</v>
      </c>
      <c r="CM16" s="65">
        <v>275</v>
      </c>
      <c r="CN16" s="65">
        <v>22177</v>
      </c>
      <c r="CO16" s="65">
        <v>0</v>
      </c>
      <c r="CP16" s="65">
        <v>113746.7</v>
      </c>
      <c r="CQ16" s="65">
        <v>17325.945</v>
      </c>
      <c r="CR16" s="65">
        <v>219454</v>
      </c>
      <c r="CS16" s="65">
        <v>56424.557800000002</v>
      </c>
      <c r="CT16" s="65">
        <v>111766.7</v>
      </c>
      <c r="CU16" s="65">
        <v>17076.945</v>
      </c>
      <c r="CV16" s="65">
        <v>139620.1</v>
      </c>
      <c r="CW16" s="65">
        <v>55024.557800000002</v>
      </c>
      <c r="CX16" s="65">
        <v>82916.7</v>
      </c>
      <c r="CY16" s="65">
        <v>15577.138000000001</v>
      </c>
      <c r="CZ16" s="65">
        <v>139620.1</v>
      </c>
      <c r="DA16" s="65">
        <v>55024.557800000002</v>
      </c>
      <c r="DB16" s="65">
        <v>696721.6</v>
      </c>
      <c r="DC16" s="65">
        <v>151343.17499999999</v>
      </c>
      <c r="DD16" s="65">
        <v>261880.64780000001</v>
      </c>
      <c r="DE16" s="65">
        <v>15695.106</v>
      </c>
      <c r="DF16" s="65">
        <v>464265.1</v>
      </c>
      <c r="DG16" s="65">
        <v>98829.504000000001</v>
      </c>
      <c r="DH16" s="65">
        <v>261780.64780000001</v>
      </c>
      <c r="DI16" s="65">
        <v>15695.106</v>
      </c>
      <c r="DJ16" s="65">
        <v>10000</v>
      </c>
      <c r="DK16" s="65">
        <v>1150</v>
      </c>
      <c r="DL16" s="65">
        <v>0</v>
      </c>
      <c r="DM16" s="65">
        <v>0</v>
      </c>
      <c r="DN16" s="65">
        <v>245554.6</v>
      </c>
      <c r="DO16" s="65">
        <v>0</v>
      </c>
      <c r="DP16" s="65">
        <v>345851.6</v>
      </c>
      <c r="DQ16" s="65">
        <v>100297</v>
      </c>
      <c r="DR16" s="65">
        <v>0</v>
      </c>
      <c r="DS16" s="65">
        <v>0</v>
      </c>
      <c r="DT16" s="65">
        <v>100297</v>
      </c>
      <c r="DU16" s="65">
        <v>100297</v>
      </c>
    </row>
    <row r="17" spans="2:125" s="66" customFormat="1" ht="14.25" customHeight="1">
      <c r="B17" s="68">
        <v>8</v>
      </c>
      <c r="C17" s="71" t="s">
        <v>105</v>
      </c>
      <c r="D17" s="73">
        <f t="shared" si="95"/>
        <v>384825.59599999996</v>
      </c>
      <c r="E17" s="73">
        <f t="shared" si="96"/>
        <v>46887.862200000003</v>
      </c>
      <c r="F17" s="74">
        <f t="shared" si="97"/>
        <v>285639.98</v>
      </c>
      <c r="G17" s="74">
        <f t="shared" si="98"/>
        <v>46827.7575</v>
      </c>
      <c r="H17" s="74">
        <f t="shared" si="99"/>
        <v>149139.166</v>
      </c>
      <c r="I17" s="74">
        <f t="shared" si="100"/>
        <v>60.10469999999998</v>
      </c>
      <c r="J17" s="65">
        <v>113650</v>
      </c>
      <c r="K17" s="65">
        <v>20091.891199999998</v>
      </c>
      <c r="L17" s="65">
        <v>24735.1</v>
      </c>
      <c r="M17" s="65">
        <v>245</v>
      </c>
      <c r="N17" s="65">
        <v>106900</v>
      </c>
      <c r="O17" s="65">
        <v>19655.591199999999</v>
      </c>
      <c r="P17" s="65">
        <v>23935.1</v>
      </c>
      <c r="Q17" s="65">
        <v>245</v>
      </c>
      <c r="R17" s="65">
        <v>6750</v>
      </c>
      <c r="S17" s="65">
        <v>436.3</v>
      </c>
      <c r="T17" s="65">
        <v>800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23300</v>
      </c>
      <c r="AE17" s="65">
        <v>5065</v>
      </c>
      <c r="AF17" s="65">
        <v>24717.599999999999</v>
      </c>
      <c r="AG17" s="65">
        <v>-561.89530000000002</v>
      </c>
      <c r="AH17" s="86"/>
      <c r="AI17" s="86"/>
      <c r="AJ17" s="86"/>
      <c r="AK17" s="86"/>
      <c r="AL17" s="65">
        <v>2200</v>
      </c>
      <c r="AM17" s="65">
        <v>415</v>
      </c>
      <c r="AN17" s="65">
        <v>20900</v>
      </c>
      <c r="AO17" s="65">
        <v>0</v>
      </c>
      <c r="AP17" s="65">
        <v>0</v>
      </c>
      <c r="AQ17" s="65">
        <v>0</v>
      </c>
      <c r="AR17" s="65">
        <v>12970.9</v>
      </c>
      <c r="AS17" s="65">
        <v>300</v>
      </c>
      <c r="AT17" s="65">
        <v>21100</v>
      </c>
      <c r="AU17" s="65">
        <v>4650</v>
      </c>
      <c r="AV17" s="65">
        <v>30846.7</v>
      </c>
      <c r="AW17" s="65">
        <v>932</v>
      </c>
      <c r="AX17" s="65">
        <v>0</v>
      </c>
      <c r="AY17" s="65">
        <v>0</v>
      </c>
      <c r="AZ17" s="65">
        <v>-40000</v>
      </c>
      <c r="BA17" s="65">
        <v>-1793.8952999999999</v>
      </c>
      <c r="BB17" s="65">
        <v>13000</v>
      </c>
      <c r="BC17" s="65">
        <v>3250</v>
      </c>
      <c r="BD17" s="65">
        <v>0</v>
      </c>
      <c r="BE17" s="65">
        <v>0</v>
      </c>
      <c r="BF17" s="65">
        <v>13000</v>
      </c>
      <c r="BG17" s="65">
        <v>3250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20300</v>
      </c>
      <c r="BO17" s="65">
        <v>4752.3683000000001</v>
      </c>
      <c r="BP17" s="65">
        <v>99289.585999999996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11000</v>
      </c>
      <c r="CA17" s="65">
        <v>2000</v>
      </c>
      <c r="CB17" s="65">
        <v>69650.385999999999</v>
      </c>
      <c r="CC17" s="65">
        <v>0</v>
      </c>
      <c r="CD17" s="65">
        <v>9300</v>
      </c>
      <c r="CE17" s="65">
        <v>2752.3683000000001</v>
      </c>
      <c r="CF17" s="65">
        <v>29639.200000000001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7500</v>
      </c>
      <c r="CQ17" s="65">
        <v>1099.8900000000001</v>
      </c>
      <c r="CR17" s="65">
        <v>0</v>
      </c>
      <c r="CS17" s="65">
        <v>0</v>
      </c>
      <c r="CT17" s="65">
        <v>7200</v>
      </c>
      <c r="CU17" s="65">
        <v>1099.8900000000001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50796</v>
      </c>
      <c r="DC17" s="65">
        <v>12548.608</v>
      </c>
      <c r="DD17" s="65">
        <v>396.88</v>
      </c>
      <c r="DE17" s="65">
        <v>377</v>
      </c>
      <c r="DF17" s="65">
        <v>40874</v>
      </c>
      <c r="DG17" s="65">
        <v>10193.245999999999</v>
      </c>
      <c r="DH17" s="65">
        <v>396.88</v>
      </c>
      <c r="DI17" s="65">
        <v>377</v>
      </c>
      <c r="DJ17" s="65">
        <v>3300</v>
      </c>
      <c r="DK17" s="65">
        <v>20</v>
      </c>
      <c r="DL17" s="65">
        <v>0</v>
      </c>
      <c r="DM17" s="65">
        <v>0</v>
      </c>
      <c r="DN17" s="65">
        <v>3840.43</v>
      </c>
      <c r="DO17" s="65">
        <v>0</v>
      </c>
      <c r="DP17" s="65">
        <v>53793.98</v>
      </c>
      <c r="DQ17" s="65">
        <v>0</v>
      </c>
      <c r="DR17" s="65">
        <v>0</v>
      </c>
      <c r="DS17" s="65">
        <v>0</v>
      </c>
      <c r="DT17" s="65">
        <v>49953.55</v>
      </c>
      <c r="DU17" s="65">
        <v>0</v>
      </c>
    </row>
    <row r="18" spans="2:125" s="66" customFormat="1" ht="14.25" customHeight="1">
      <c r="B18" s="68">
        <v>9</v>
      </c>
      <c r="C18" s="71" t="s">
        <v>106</v>
      </c>
      <c r="D18" s="73">
        <f t="shared" si="95"/>
        <v>2823322.0891999998</v>
      </c>
      <c r="E18" s="73">
        <f t="shared" si="96"/>
        <v>253825.68529999998</v>
      </c>
      <c r="F18" s="74">
        <f t="shared" si="97"/>
        <v>759612.58219999995</v>
      </c>
      <c r="G18" s="74">
        <f t="shared" si="98"/>
        <v>142469.50829999999</v>
      </c>
      <c r="H18" s="74">
        <f t="shared" si="99"/>
        <v>2131901.7349999999</v>
      </c>
      <c r="I18" s="74">
        <f t="shared" si="100"/>
        <v>111356.177</v>
      </c>
      <c r="J18" s="65">
        <v>261535.2542</v>
      </c>
      <c r="K18" s="65">
        <v>55927.106399999997</v>
      </c>
      <c r="L18" s="65">
        <v>27450</v>
      </c>
      <c r="M18" s="65">
        <v>699.77</v>
      </c>
      <c r="N18" s="65">
        <v>188570.2542</v>
      </c>
      <c r="O18" s="65">
        <v>41437.4951</v>
      </c>
      <c r="P18" s="65">
        <v>25050</v>
      </c>
      <c r="Q18" s="65">
        <v>699.77</v>
      </c>
      <c r="R18" s="65">
        <v>69638</v>
      </c>
      <c r="S18" s="65">
        <v>13800.871999999999</v>
      </c>
      <c r="T18" s="65">
        <v>2400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27465</v>
      </c>
      <c r="AE18" s="65">
        <v>3837.63</v>
      </c>
      <c r="AF18" s="65">
        <v>716080.21499999997</v>
      </c>
      <c r="AG18" s="65">
        <v>101590.007</v>
      </c>
      <c r="AH18" s="86"/>
      <c r="AI18" s="86"/>
      <c r="AJ18" s="86"/>
      <c r="AK18" s="86"/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578353.51</v>
      </c>
      <c r="AS18" s="65">
        <v>0</v>
      </c>
      <c r="AT18" s="65">
        <v>27465</v>
      </c>
      <c r="AU18" s="65">
        <v>3837.63</v>
      </c>
      <c r="AV18" s="65">
        <v>719718.30500000005</v>
      </c>
      <c r="AW18" s="65">
        <v>102905.58</v>
      </c>
      <c r="AX18" s="65">
        <v>0</v>
      </c>
      <c r="AY18" s="65">
        <v>0</v>
      </c>
      <c r="AZ18" s="65">
        <v>-581991.6</v>
      </c>
      <c r="BA18" s="65">
        <v>-1315.5730000000001</v>
      </c>
      <c r="BB18" s="65">
        <v>74126.399999999994</v>
      </c>
      <c r="BC18" s="65">
        <v>14881.677</v>
      </c>
      <c r="BD18" s="65">
        <v>15000</v>
      </c>
      <c r="BE18" s="65">
        <v>0</v>
      </c>
      <c r="BF18" s="65">
        <v>65724.600000000006</v>
      </c>
      <c r="BG18" s="65">
        <v>14881.677</v>
      </c>
      <c r="BH18" s="65">
        <v>5000</v>
      </c>
      <c r="BI18" s="65">
        <v>0</v>
      </c>
      <c r="BJ18" s="65">
        <v>8401.7999999999993</v>
      </c>
      <c r="BK18" s="65">
        <v>0</v>
      </c>
      <c r="BL18" s="65">
        <v>10000</v>
      </c>
      <c r="BM18" s="65">
        <v>0</v>
      </c>
      <c r="BN18" s="65">
        <v>36662</v>
      </c>
      <c r="BO18" s="65">
        <v>6477.4169000000002</v>
      </c>
      <c r="BP18" s="65">
        <v>450544.8</v>
      </c>
      <c r="BQ18" s="65">
        <v>8936.4</v>
      </c>
      <c r="BR18" s="65">
        <v>12070</v>
      </c>
      <c r="BS18" s="65">
        <v>1582.825</v>
      </c>
      <c r="BT18" s="65">
        <v>450544.8</v>
      </c>
      <c r="BU18" s="65">
        <v>8936.4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24592</v>
      </c>
      <c r="CE18" s="65">
        <v>4894.5919000000004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43869.5</v>
      </c>
      <c r="CQ18" s="65">
        <v>10016.192999999999</v>
      </c>
      <c r="CR18" s="65">
        <v>850857.34</v>
      </c>
      <c r="CS18" s="65">
        <v>130</v>
      </c>
      <c r="CT18" s="65">
        <v>36007.599999999999</v>
      </c>
      <c r="CU18" s="65">
        <v>9178.0329999999994</v>
      </c>
      <c r="CV18" s="65">
        <v>294289.84000000003</v>
      </c>
      <c r="CW18" s="65">
        <v>130</v>
      </c>
      <c r="CX18" s="65">
        <v>20041.599999999999</v>
      </c>
      <c r="CY18" s="65">
        <v>5152.4350000000004</v>
      </c>
      <c r="CZ18" s="65">
        <v>244640.84</v>
      </c>
      <c r="DA18" s="65">
        <v>130</v>
      </c>
      <c r="DB18" s="65">
        <v>208508.6</v>
      </c>
      <c r="DC18" s="65">
        <v>50719.485000000001</v>
      </c>
      <c r="DD18" s="65">
        <v>71969.38</v>
      </c>
      <c r="DE18" s="65">
        <v>0</v>
      </c>
      <c r="DF18" s="65">
        <v>130184.6</v>
      </c>
      <c r="DG18" s="65">
        <v>31807.305</v>
      </c>
      <c r="DH18" s="65">
        <v>71944</v>
      </c>
      <c r="DI18" s="65">
        <v>0</v>
      </c>
      <c r="DJ18" s="65">
        <v>2800</v>
      </c>
      <c r="DK18" s="65">
        <v>610</v>
      </c>
      <c r="DL18" s="65">
        <v>0</v>
      </c>
      <c r="DM18" s="65">
        <v>0</v>
      </c>
      <c r="DN18" s="65">
        <v>36453.599999999999</v>
      </c>
      <c r="DO18" s="65">
        <v>0</v>
      </c>
      <c r="DP18" s="65">
        <v>104645.82799999999</v>
      </c>
      <c r="DQ18" s="65">
        <v>0</v>
      </c>
      <c r="DR18" s="65">
        <v>0</v>
      </c>
      <c r="DS18" s="65">
        <v>0</v>
      </c>
      <c r="DT18" s="65">
        <v>68192.228000000003</v>
      </c>
      <c r="DU18" s="65">
        <v>0</v>
      </c>
    </row>
    <row r="19" spans="2:125" s="66" customFormat="1" ht="14.25" customHeight="1">
      <c r="B19" s="68">
        <v>10</v>
      </c>
      <c r="C19" s="71" t="s">
        <v>107</v>
      </c>
      <c r="D19" s="73">
        <f t="shared" si="95"/>
        <v>510301.30000000005</v>
      </c>
      <c r="E19" s="73">
        <f t="shared" si="96"/>
        <v>70872.200000000012</v>
      </c>
      <c r="F19" s="74">
        <f t="shared" si="97"/>
        <v>335605.7</v>
      </c>
      <c r="G19" s="74">
        <f t="shared" si="98"/>
        <v>55105.326000000008</v>
      </c>
      <c r="H19" s="74">
        <f t="shared" si="99"/>
        <v>174695.6</v>
      </c>
      <c r="I19" s="74">
        <f t="shared" si="100"/>
        <v>15766.874</v>
      </c>
      <c r="J19" s="65">
        <v>129976.785</v>
      </c>
      <c r="K19" s="65">
        <v>26784.556</v>
      </c>
      <c r="L19" s="65">
        <v>13000</v>
      </c>
      <c r="M19" s="65">
        <v>500</v>
      </c>
      <c r="N19" s="65">
        <v>113452.785</v>
      </c>
      <c r="O19" s="65">
        <v>25043.256000000001</v>
      </c>
      <c r="P19" s="65">
        <v>10500</v>
      </c>
      <c r="Q19" s="65">
        <v>500</v>
      </c>
      <c r="R19" s="65">
        <v>16524</v>
      </c>
      <c r="S19" s="65">
        <v>1741.3</v>
      </c>
      <c r="T19" s="65">
        <v>2500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5030</v>
      </c>
      <c r="AE19" s="65">
        <v>810.72199999999998</v>
      </c>
      <c r="AF19" s="65">
        <v>-45069.4</v>
      </c>
      <c r="AG19" s="65">
        <v>3201</v>
      </c>
      <c r="AH19" s="86"/>
      <c r="AI19" s="86"/>
      <c r="AJ19" s="86"/>
      <c r="AK19" s="86"/>
      <c r="AL19" s="65">
        <v>4750</v>
      </c>
      <c r="AM19" s="65">
        <v>810.72199999999998</v>
      </c>
      <c r="AN19" s="65">
        <v>0</v>
      </c>
      <c r="AO19" s="65">
        <v>0</v>
      </c>
      <c r="AP19" s="65">
        <v>0</v>
      </c>
      <c r="AQ19" s="65">
        <v>0</v>
      </c>
      <c r="AR19" s="65">
        <v>3201</v>
      </c>
      <c r="AS19" s="65">
        <v>3201</v>
      </c>
      <c r="AT19" s="65">
        <v>280</v>
      </c>
      <c r="AU19" s="65">
        <v>0</v>
      </c>
      <c r="AV19" s="65">
        <v>21729.599999999999</v>
      </c>
      <c r="AW19" s="65">
        <v>0</v>
      </c>
      <c r="AX19" s="65">
        <v>0</v>
      </c>
      <c r="AY19" s="65">
        <v>0</v>
      </c>
      <c r="AZ19" s="65">
        <v>-70000</v>
      </c>
      <c r="BA19" s="65">
        <v>0</v>
      </c>
      <c r="BB19" s="65">
        <v>1675</v>
      </c>
      <c r="BC19" s="65">
        <v>0</v>
      </c>
      <c r="BD19" s="65">
        <v>0</v>
      </c>
      <c r="BE19" s="65">
        <v>0</v>
      </c>
      <c r="BF19" s="65">
        <v>1675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3200</v>
      </c>
      <c r="BO19" s="65">
        <v>236.4</v>
      </c>
      <c r="BP19" s="65">
        <v>89000</v>
      </c>
      <c r="BQ19" s="65">
        <v>3242.08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1200</v>
      </c>
      <c r="CA19" s="65">
        <v>184</v>
      </c>
      <c r="CB19" s="65">
        <v>56000</v>
      </c>
      <c r="CC19" s="65">
        <v>0</v>
      </c>
      <c r="CD19" s="65">
        <v>2000</v>
      </c>
      <c r="CE19" s="65">
        <v>52.4</v>
      </c>
      <c r="CF19" s="65">
        <v>33000</v>
      </c>
      <c r="CG19" s="65">
        <v>3242.08</v>
      </c>
      <c r="CH19" s="65">
        <v>0</v>
      </c>
      <c r="CI19" s="65">
        <v>0</v>
      </c>
      <c r="CJ19" s="65">
        <v>0</v>
      </c>
      <c r="CK19" s="65">
        <v>0</v>
      </c>
      <c r="CL19" s="65">
        <v>500</v>
      </c>
      <c r="CM19" s="65">
        <v>0</v>
      </c>
      <c r="CN19" s="65">
        <v>0</v>
      </c>
      <c r="CO19" s="65">
        <v>0</v>
      </c>
      <c r="CP19" s="65">
        <v>62617.5</v>
      </c>
      <c r="CQ19" s="65">
        <v>8150.6419999999998</v>
      </c>
      <c r="CR19" s="65">
        <v>0</v>
      </c>
      <c r="CS19" s="65">
        <v>0</v>
      </c>
      <c r="CT19" s="65">
        <v>61467.5</v>
      </c>
      <c r="CU19" s="65">
        <v>8150.6419999999998</v>
      </c>
      <c r="CV19" s="65">
        <v>0</v>
      </c>
      <c r="CW19" s="65">
        <v>0</v>
      </c>
      <c r="CX19" s="65">
        <v>55937.5</v>
      </c>
      <c r="CY19" s="65">
        <v>7039.5219999999999</v>
      </c>
      <c r="CZ19" s="65">
        <v>0</v>
      </c>
      <c r="DA19" s="65">
        <v>0</v>
      </c>
      <c r="DB19" s="65">
        <v>106763.015</v>
      </c>
      <c r="DC19" s="65">
        <v>16913.006000000001</v>
      </c>
      <c r="DD19" s="65">
        <v>117765</v>
      </c>
      <c r="DE19" s="65">
        <v>8823.7939999999999</v>
      </c>
      <c r="DF19" s="65">
        <v>87678.014999999999</v>
      </c>
      <c r="DG19" s="65">
        <v>13113.545</v>
      </c>
      <c r="DH19" s="65">
        <v>48765</v>
      </c>
      <c r="DI19" s="65">
        <v>0</v>
      </c>
      <c r="DJ19" s="65">
        <v>8500</v>
      </c>
      <c r="DK19" s="65">
        <v>2210</v>
      </c>
      <c r="DL19" s="65">
        <v>0</v>
      </c>
      <c r="DM19" s="65">
        <v>0</v>
      </c>
      <c r="DN19" s="65">
        <v>17343.400000000001</v>
      </c>
      <c r="DO19" s="65">
        <v>0</v>
      </c>
      <c r="DP19" s="65">
        <v>17343.400000000001</v>
      </c>
      <c r="DQ19" s="65">
        <v>0</v>
      </c>
      <c r="DR19" s="65">
        <v>0</v>
      </c>
      <c r="DS19" s="65">
        <v>0</v>
      </c>
      <c r="DT19" s="65">
        <v>0</v>
      </c>
      <c r="DU19" s="65">
        <v>0</v>
      </c>
    </row>
    <row r="20" spans="2:125" s="66" customFormat="1" ht="14.25" customHeight="1">
      <c r="B20" s="68">
        <v>11</v>
      </c>
      <c r="C20" s="71" t="s">
        <v>108</v>
      </c>
      <c r="D20" s="73">
        <f t="shared" si="95"/>
        <v>340936.99999999994</v>
      </c>
      <c r="E20" s="73">
        <f t="shared" si="96"/>
        <v>76428.852400000003</v>
      </c>
      <c r="F20" s="74">
        <f t="shared" si="97"/>
        <v>244219.15969999999</v>
      </c>
      <c r="G20" s="74">
        <f t="shared" si="98"/>
        <v>44861.778400000003</v>
      </c>
      <c r="H20" s="74">
        <f t="shared" si="99"/>
        <v>132647</v>
      </c>
      <c r="I20" s="74">
        <f t="shared" si="100"/>
        <v>31567.074000000001</v>
      </c>
      <c r="J20" s="65">
        <v>122392</v>
      </c>
      <c r="K20" s="65">
        <v>29163.4931</v>
      </c>
      <c r="L20" s="65">
        <v>35865</v>
      </c>
      <c r="M20" s="65">
        <v>1925</v>
      </c>
      <c r="N20" s="65">
        <v>105292</v>
      </c>
      <c r="O20" s="65">
        <v>25096.293099999999</v>
      </c>
      <c r="P20" s="65">
        <v>2000</v>
      </c>
      <c r="Q20" s="65">
        <v>0</v>
      </c>
      <c r="R20" s="65">
        <v>17100</v>
      </c>
      <c r="S20" s="65">
        <v>4067.2</v>
      </c>
      <c r="T20" s="65">
        <v>33865</v>
      </c>
      <c r="U20" s="65">
        <v>1925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38320</v>
      </c>
      <c r="AE20" s="65">
        <v>11051.6</v>
      </c>
      <c r="AF20" s="65">
        <v>16034</v>
      </c>
      <c r="AG20" s="65">
        <v>20786.194</v>
      </c>
      <c r="AH20" s="86"/>
      <c r="AI20" s="86"/>
      <c r="AJ20" s="86"/>
      <c r="AK20" s="86"/>
      <c r="AL20" s="65">
        <v>38320</v>
      </c>
      <c r="AM20" s="65">
        <v>11051.6</v>
      </c>
      <c r="AN20" s="65">
        <v>2490</v>
      </c>
      <c r="AO20" s="65">
        <v>634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64124</v>
      </c>
      <c r="AW20" s="65">
        <v>21293.434000000001</v>
      </c>
      <c r="AX20" s="65">
        <v>0</v>
      </c>
      <c r="AY20" s="65">
        <v>0</v>
      </c>
      <c r="AZ20" s="65">
        <v>-50580</v>
      </c>
      <c r="BA20" s="65">
        <v>-1141.24</v>
      </c>
      <c r="BB20" s="65">
        <v>7300</v>
      </c>
      <c r="BC20" s="65">
        <v>1160</v>
      </c>
      <c r="BD20" s="65">
        <v>3000</v>
      </c>
      <c r="BE20" s="65">
        <v>0</v>
      </c>
      <c r="BF20" s="65">
        <v>7300</v>
      </c>
      <c r="BG20" s="65">
        <v>1160</v>
      </c>
      <c r="BH20" s="65">
        <v>3000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2980</v>
      </c>
      <c r="BO20" s="65">
        <v>243.5463</v>
      </c>
      <c r="BP20" s="65">
        <v>40868</v>
      </c>
      <c r="BQ20" s="65">
        <v>6575.88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2000</v>
      </c>
      <c r="CA20" s="65">
        <v>243.5463</v>
      </c>
      <c r="CB20" s="65">
        <v>7520</v>
      </c>
      <c r="CC20" s="65">
        <v>760</v>
      </c>
      <c r="CD20" s="65">
        <v>980</v>
      </c>
      <c r="CE20" s="65">
        <v>0</v>
      </c>
      <c r="CF20" s="65">
        <v>33348</v>
      </c>
      <c r="CG20" s="65">
        <v>5815.88</v>
      </c>
      <c r="CH20" s="65">
        <v>0</v>
      </c>
      <c r="CI20" s="65">
        <v>0</v>
      </c>
      <c r="CJ20" s="65">
        <v>0</v>
      </c>
      <c r="CK20" s="65">
        <v>0</v>
      </c>
      <c r="CL20" s="65">
        <v>200</v>
      </c>
      <c r="CM20" s="65">
        <v>0</v>
      </c>
      <c r="CN20" s="65">
        <v>0</v>
      </c>
      <c r="CO20" s="65">
        <v>0</v>
      </c>
      <c r="CP20" s="65">
        <v>8600</v>
      </c>
      <c r="CQ20" s="65">
        <v>40</v>
      </c>
      <c r="CR20" s="65">
        <v>1100</v>
      </c>
      <c r="CS20" s="65">
        <v>0</v>
      </c>
      <c r="CT20" s="65">
        <v>7300</v>
      </c>
      <c r="CU20" s="65">
        <v>40</v>
      </c>
      <c r="CV20" s="65">
        <v>100</v>
      </c>
      <c r="CW20" s="65">
        <v>0</v>
      </c>
      <c r="CX20" s="65">
        <v>3500</v>
      </c>
      <c r="CY20" s="65">
        <v>0</v>
      </c>
      <c r="CZ20" s="65">
        <v>100</v>
      </c>
      <c r="DA20" s="65">
        <v>0</v>
      </c>
      <c r="DB20" s="65">
        <v>9198</v>
      </c>
      <c r="DC20" s="65">
        <v>1833.1389999999999</v>
      </c>
      <c r="DD20" s="65">
        <v>35780</v>
      </c>
      <c r="DE20" s="65">
        <v>2280</v>
      </c>
      <c r="DF20" s="65">
        <v>8698</v>
      </c>
      <c r="DG20" s="65">
        <v>1353.1389999999999</v>
      </c>
      <c r="DH20" s="65">
        <v>35780</v>
      </c>
      <c r="DI20" s="65">
        <v>2280</v>
      </c>
      <c r="DJ20" s="65">
        <v>7000</v>
      </c>
      <c r="DK20" s="65">
        <v>1370</v>
      </c>
      <c r="DL20" s="65">
        <v>0</v>
      </c>
      <c r="DM20" s="65">
        <v>0</v>
      </c>
      <c r="DN20" s="65">
        <v>12300</v>
      </c>
      <c r="DO20" s="65">
        <v>0</v>
      </c>
      <c r="DP20" s="65">
        <v>48229.159699999997</v>
      </c>
      <c r="DQ20" s="65">
        <v>0</v>
      </c>
      <c r="DR20" s="65">
        <v>0</v>
      </c>
      <c r="DS20" s="65">
        <v>0</v>
      </c>
      <c r="DT20" s="65">
        <v>35929.159699999997</v>
      </c>
      <c r="DU20" s="65">
        <v>0</v>
      </c>
    </row>
    <row r="21" spans="2:125" s="45" customFormat="1" ht="22.5" customHeight="1">
      <c r="B21" s="64"/>
      <c r="C21" s="69" t="s">
        <v>95</v>
      </c>
      <c r="D21" s="65">
        <f t="shared" ref="D21:AI21" si="101">SUM(D10:D20)</f>
        <v>19343291.948500004</v>
      </c>
      <c r="E21" s="65">
        <f t="shared" si="101"/>
        <v>2713836.7196</v>
      </c>
      <c r="F21" s="65">
        <f t="shared" si="101"/>
        <v>10566848.4539</v>
      </c>
      <c r="G21" s="65">
        <f t="shared" si="101"/>
        <v>1917303.6649000002</v>
      </c>
      <c r="H21" s="65">
        <f t="shared" si="101"/>
        <v>9468506.5063000005</v>
      </c>
      <c r="I21" s="65">
        <f t="shared" si="101"/>
        <v>896830.0547000001</v>
      </c>
      <c r="J21" s="65">
        <f t="shared" si="101"/>
        <v>3157487.4389</v>
      </c>
      <c r="K21" s="65">
        <f t="shared" si="101"/>
        <v>618310.09710000001</v>
      </c>
      <c r="L21" s="65">
        <f t="shared" si="101"/>
        <v>553496.94640000002</v>
      </c>
      <c r="M21" s="65">
        <f t="shared" si="101"/>
        <v>65060.343000000001</v>
      </c>
      <c r="N21" s="65">
        <f t="shared" si="101"/>
        <v>2627543.1389000001</v>
      </c>
      <c r="O21" s="65">
        <f t="shared" si="101"/>
        <v>524566.1165</v>
      </c>
      <c r="P21" s="65">
        <f t="shared" si="101"/>
        <v>161553.2464</v>
      </c>
      <c r="Q21" s="65">
        <f t="shared" si="101"/>
        <v>20330.165000000001</v>
      </c>
      <c r="R21" s="65">
        <f t="shared" si="101"/>
        <v>196871.5</v>
      </c>
      <c r="S21" s="65">
        <f t="shared" si="101"/>
        <v>28428.375199999999</v>
      </c>
      <c r="T21" s="65">
        <f t="shared" si="101"/>
        <v>379893.7</v>
      </c>
      <c r="U21" s="65">
        <f t="shared" si="101"/>
        <v>39875.178</v>
      </c>
      <c r="V21" s="65">
        <f t="shared" si="101"/>
        <v>4500</v>
      </c>
      <c r="W21" s="65">
        <f t="shared" si="101"/>
        <v>0</v>
      </c>
      <c r="X21" s="65">
        <f t="shared" si="101"/>
        <v>4000</v>
      </c>
      <c r="Y21" s="65">
        <f t="shared" si="101"/>
        <v>0</v>
      </c>
      <c r="Z21" s="65">
        <f t="shared" si="101"/>
        <v>0</v>
      </c>
      <c r="AA21" s="65">
        <f t="shared" si="101"/>
        <v>0</v>
      </c>
      <c r="AB21" s="65">
        <f t="shared" si="101"/>
        <v>0</v>
      </c>
      <c r="AC21" s="65">
        <f t="shared" si="101"/>
        <v>0</v>
      </c>
      <c r="AD21" s="65">
        <f t="shared" si="101"/>
        <v>407334.9</v>
      </c>
      <c r="AE21" s="65">
        <f t="shared" si="101"/>
        <v>31924.893000000004</v>
      </c>
      <c r="AF21" s="65">
        <f t="shared" si="101"/>
        <v>2885631.7826</v>
      </c>
      <c r="AG21" s="65">
        <f t="shared" si="101"/>
        <v>427305.26290000003</v>
      </c>
      <c r="AH21" s="86">
        <f t="shared" si="101"/>
        <v>0</v>
      </c>
      <c r="AI21" s="86">
        <f t="shared" si="101"/>
        <v>0</v>
      </c>
      <c r="AJ21" s="86">
        <f t="shared" ref="AJ21:BO21" si="102">SUM(AJ10:AJ20)</f>
        <v>0</v>
      </c>
      <c r="AK21" s="86">
        <f t="shared" si="102"/>
        <v>0</v>
      </c>
      <c r="AL21" s="65">
        <f t="shared" si="102"/>
        <v>92047.9</v>
      </c>
      <c r="AM21" s="65">
        <f t="shared" si="102"/>
        <v>15584.166000000001</v>
      </c>
      <c r="AN21" s="65">
        <f t="shared" si="102"/>
        <v>384314.34599999996</v>
      </c>
      <c r="AO21" s="65">
        <f t="shared" si="102"/>
        <v>121146.48879999999</v>
      </c>
      <c r="AP21" s="65">
        <f t="shared" si="102"/>
        <v>1440</v>
      </c>
      <c r="AQ21" s="65">
        <f t="shared" si="102"/>
        <v>310.58699999999999</v>
      </c>
      <c r="AR21" s="65">
        <f t="shared" si="102"/>
        <v>684042.71</v>
      </c>
      <c r="AS21" s="65">
        <f t="shared" si="102"/>
        <v>17469.311999999998</v>
      </c>
      <c r="AT21" s="65">
        <f t="shared" si="102"/>
        <v>313847</v>
      </c>
      <c r="AU21" s="65">
        <f t="shared" si="102"/>
        <v>16030.14</v>
      </c>
      <c r="AV21" s="65">
        <f t="shared" si="102"/>
        <v>4033013.3266000003</v>
      </c>
      <c r="AW21" s="65">
        <f t="shared" si="102"/>
        <v>308537.19620000001</v>
      </c>
      <c r="AX21" s="65">
        <f t="shared" si="102"/>
        <v>0</v>
      </c>
      <c r="AY21" s="65">
        <f t="shared" si="102"/>
        <v>0</v>
      </c>
      <c r="AZ21" s="65">
        <f t="shared" si="102"/>
        <v>-2232958.6</v>
      </c>
      <c r="BA21" s="65">
        <f t="shared" si="102"/>
        <v>-25067.734100000005</v>
      </c>
      <c r="BB21" s="65">
        <f t="shared" si="102"/>
        <v>963141</v>
      </c>
      <c r="BC21" s="65">
        <f t="shared" si="102"/>
        <v>189851.85989999998</v>
      </c>
      <c r="BD21" s="65">
        <f t="shared" si="102"/>
        <v>352786.3</v>
      </c>
      <c r="BE21" s="65">
        <f t="shared" si="102"/>
        <v>17282.743999999999</v>
      </c>
      <c r="BF21" s="65">
        <f t="shared" si="102"/>
        <v>837524.7</v>
      </c>
      <c r="BG21" s="65">
        <f t="shared" si="102"/>
        <v>181487.5779</v>
      </c>
      <c r="BH21" s="65">
        <f t="shared" si="102"/>
        <v>205548</v>
      </c>
      <c r="BI21" s="65">
        <f t="shared" si="102"/>
        <v>6348.5640000000003</v>
      </c>
      <c r="BJ21" s="65">
        <f t="shared" si="102"/>
        <v>43601.8</v>
      </c>
      <c r="BK21" s="65">
        <f t="shared" si="102"/>
        <v>160</v>
      </c>
      <c r="BL21" s="65">
        <f t="shared" si="102"/>
        <v>34750</v>
      </c>
      <c r="BM21" s="65">
        <f t="shared" si="102"/>
        <v>0</v>
      </c>
      <c r="BN21" s="65">
        <f t="shared" si="102"/>
        <v>754165.70029999991</v>
      </c>
      <c r="BO21" s="65">
        <f t="shared" si="102"/>
        <v>116505.4106</v>
      </c>
      <c r="BP21" s="65">
        <f t="shared" ref="BP21:CU21" si="103">SUM(BP10:BP20)</f>
        <v>2886661.2295000004</v>
      </c>
      <c r="BQ21" s="65">
        <f t="shared" si="103"/>
        <v>129321.375</v>
      </c>
      <c r="BR21" s="65">
        <f t="shared" si="103"/>
        <v>36157.9</v>
      </c>
      <c r="BS21" s="65">
        <f t="shared" si="103"/>
        <v>2670.663</v>
      </c>
      <c r="BT21" s="65">
        <f t="shared" si="103"/>
        <v>1454673.0504999999</v>
      </c>
      <c r="BU21" s="65">
        <f t="shared" si="103"/>
        <v>29045.067999999999</v>
      </c>
      <c r="BV21" s="65">
        <f t="shared" si="103"/>
        <v>40250</v>
      </c>
      <c r="BW21" s="65">
        <f t="shared" si="103"/>
        <v>250</v>
      </c>
      <c r="BX21" s="65">
        <f t="shared" si="103"/>
        <v>0</v>
      </c>
      <c r="BY21" s="65">
        <f t="shared" si="103"/>
        <v>0</v>
      </c>
      <c r="BZ21" s="65">
        <f t="shared" si="103"/>
        <v>104572.8003</v>
      </c>
      <c r="CA21" s="65">
        <f t="shared" si="103"/>
        <v>12022.110699999999</v>
      </c>
      <c r="CB21" s="65">
        <f t="shared" si="103"/>
        <v>561589.05900000001</v>
      </c>
      <c r="CC21" s="65">
        <f t="shared" si="103"/>
        <v>45097.396999999997</v>
      </c>
      <c r="CD21" s="65">
        <f t="shared" si="103"/>
        <v>302177</v>
      </c>
      <c r="CE21" s="65">
        <f t="shared" si="103"/>
        <v>74936.630799999999</v>
      </c>
      <c r="CF21" s="65">
        <f t="shared" si="103"/>
        <v>582316.92000000004</v>
      </c>
      <c r="CG21" s="65">
        <f t="shared" si="103"/>
        <v>48388.909999999996</v>
      </c>
      <c r="CH21" s="65">
        <f t="shared" si="103"/>
        <v>271008</v>
      </c>
      <c r="CI21" s="65">
        <f t="shared" si="103"/>
        <v>26626.006099999999</v>
      </c>
      <c r="CJ21" s="65">
        <f t="shared" si="103"/>
        <v>221302.5</v>
      </c>
      <c r="CK21" s="65">
        <f t="shared" si="103"/>
        <v>4000</v>
      </c>
      <c r="CL21" s="65">
        <f t="shared" si="103"/>
        <v>2020</v>
      </c>
      <c r="CM21" s="65">
        <f t="shared" si="103"/>
        <v>275</v>
      </c>
      <c r="CN21" s="65">
        <f t="shared" si="103"/>
        <v>22177</v>
      </c>
      <c r="CO21" s="65">
        <f t="shared" si="103"/>
        <v>0</v>
      </c>
      <c r="CP21" s="65">
        <f t="shared" si="103"/>
        <v>873322</v>
      </c>
      <c r="CQ21" s="65">
        <f t="shared" si="103"/>
        <v>173090.3774</v>
      </c>
      <c r="CR21" s="65">
        <f t="shared" si="103"/>
        <v>1609619.1400000001</v>
      </c>
      <c r="CS21" s="65">
        <f t="shared" si="103"/>
        <v>211475.66980000003</v>
      </c>
      <c r="CT21" s="65">
        <f t="shared" si="103"/>
        <v>773384.49999999988</v>
      </c>
      <c r="CU21" s="65">
        <f t="shared" si="103"/>
        <v>168951.36739999999</v>
      </c>
      <c r="CV21" s="65">
        <f t="shared" ref="CV21:DU21" si="104">SUM(CV10:CV20)</f>
        <v>635099.74</v>
      </c>
      <c r="CW21" s="65">
        <f t="shared" si="104"/>
        <v>74619.743799999997</v>
      </c>
      <c r="CX21" s="65">
        <f t="shared" si="104"/>
        <v>369932.79999999999</v>
      </c>
      <c r="CY21" s="65">
        <f t="shared" si="104"/>
        <v>78623.134099999996</v>
      </c>
      <c r="CZ21" s="65">
        <f t="shared" si="104"/>
        <v>472483.54000000004</v>
      </c>
      <c r="DA21" s="65">
        <f t="shared" si="104"/>
        <v>74619.743799999997</v>
      </c>
      <c r="DB21" s="65">
        <f t="shared" si="104"/>
        <v>2982479.4470000002</v>
      </c>
      <c r="DC21" s="65">
        <f t="shared" si="104"/>
        <v>673760.58689999999</v>
      </c>
      <c r="DD21" s="65">
        <f t="shared" si="104"/>
        <v>1154134.1078000001</v>
      </c>
      <c r="DE21" s="65">
        <f t="shared" si="104"/>
        <v>46384.66</v>
      </c>
      <c r="DF21" s="65">
        <f t="shared" si="104"/>
        <v>1821807.7780000002</v>
      </c>
      <c r="DG21" s="65">
        <f t="shared" si="104"/>
        <v>391725.05199999997</v>
      </c>
      <c r="DH21" s="65">
        <f t="shared" si="104"/>
        <v>977399.12780000002</v>
      </c>
      <c r="DI21" s="65">
        <f t="shared" si="104"/>
        <v>37560.866000000002</v>
      </c>
      <c r="DJ21" s="65">
        <f t="shared" si="104"/>
        <v>93910</v>
      </c>
      <c r="DK21" s="65">
        <f t="shared" si="104"/>
        <v>13288.439999999999</v>
      </c>
      <c r="DL21" s="65">
        <f t="shared" si="104"/>
        <v>0</v>
      </c>
      <c r="DM21" s="65">
        <f t="shared" si="104"/>
        <v>0</v>
      </c>
      <c r="DN21" s="65">
        <f t="shared" si="104"/>
        <v>636424.95600000001</v>
      </c>
      <c r="DO21" s="65">
        <f t="shared" si="104"/>
        <v>0</v>
      </c>
      <c r="DP21" s="65">
        <f t="shared" si="104"/>
        <v>1328487.9676999999</v>
      </c>
      <c r="DQ21" s="65">
        <f t="shared" si="104"/>
        <v>100297</v>
      </c>
      <c r="DR21" s="65">
        <f t="shared" si="104"/>
        <v>0</v>
      </c>
      <c r="DS21" s="65">
        <f t="shared" si="104"/>
        <v>0</v>
      </c>
      <c r="DT21" s="65">
        <f t="shared" si="104"/>
        <v>692063.01170000003</v>
      </c>
      <c r="DU21" s="65">
        <f t="shared" si="104"/>
        <v>100297</v>
      </c>
    </row>
    <row r="22" spans="2:125"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2:125">
      <c r="D23" s="75"/>
      <c r="E23" s="75"/>
      <c r="F23" s="75"/>
      <c r="G23" s="75"/>
      <c r="H23" s="75"/>
      <c r="I23" s="75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</row>
    <row r="24" spans="2:125"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2:125"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2:125"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2:125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2:125"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2:125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</row>
    <row r="30" spans="2:125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</row>
    <row r="31" spans="2:125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</row>
    <row r="32" spans="2:125"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</row>
    <row r="33" spans="4:12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</row>
    <row r="34" spans="4:12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</row>
    <row r="35" spans="4:125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</row>
    <row r="36" spans="4:125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</row>
    <row r="37" spans="4:125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</row>
    <row r="38" spans="4:125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</row>
    <row r="39" spans="4:125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</row>
    <row r="40" spans="4:125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</row>
    <row r="41" spans="4:1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</row>
    <row r="42" spans="4:125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</row>
    <row r="43" spans="4:125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</row>
    <row r="44" spans="4:125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</row>
    <row r="45" spans="4:1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</row>
    <row r="46" spans="4:1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</row>
    <row r="47" spans="4:1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</row>
    <row r="48" spans="4:125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</row>
    <row r="49" spans="4:125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</row>
    <row r="50" spans="4:1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</row>
    <row r="51" spans="4:125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</row>
    <row r="52" spans="4:125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</row>
    <row r="53" spans="4:125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</row>
    <row r="54" spans="4:125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</row>
    <row r="55" spans="4:125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</row>
    <row r="56" spans="4:125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</row>
    <row r="57" spans="4:125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</row>
    <row r="58" spans="4:125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</row>
    <row r="59" spans="4:125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</row>
    <row r="60" spans="4:125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</row>
    <row r="61" spans="4:125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</row>
    <row r="62" spans="4:12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</row>
    <row r="63" spans="4:125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</row>
    <row r="64" spans="4:125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</row>
    <row r="65" spans="4:12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</row>
    <row r="66" spans="4:125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</row>
    <row r="67" spans="4:125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</row>
    <row r="68" spans="4:125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</row>
    <row r="69" spans="4:125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</row>
    <row r="70" spans="4:125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</row>
    <row r="71" spans="4:125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</row>
  </sheetData>
  <protectedRanges>
    <protectedRange sqref="C21" name="Range3"/>
    <protectedRange sqref="J10:DM20" name="Range1"/>
    <protectedRange sqref="DP10:DU20" name="Range2"/>
  </protectedRanges>
  <mergeCells count="100"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L7:DM7"/>
    <mergeCell ref="DN7:DO7"/>
    <mergeCell ref="DP7:DQ7"/>
    <mergeCell ref="DR7:DS7"/>
    <mergeCell ref="DT7:DU7"/>
    <mergeCell ref="CD7:CE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N7:O7"/>
    <mergeCell ref="P7:Q7"/>
    <mergeCell ref="R7:S7"/>
    <mergeCell ref="T7:U7"/>
    <mergeCell ref="AF7:AG7"/>
    <mergeCell ref="D7:E7"/>
    <mergeCell ref="F7:G7"/>
    <mergeCell ref="H7:I7"/>
    <mergeCell ref="J7:K7"/>
    <mergeCell ref="L7:M7"/>
    <mergeCell ref="V7:W7"/>
    <mergeCell ref="X7:Y7"/>
    <mergeCell ref="Z7:AA7"/>
    <mergeCell ref="AB7:AC7"/>
    <mergeCell ref="AD7:AE7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https:/mul2-lori.gov.am/tasks/583551/oneclick/c3ffb8b0038fedbe6c20bc1ca4deb8ab8c36c4192e5e4ba184b246760f84c977.xlsx?token=d587da57e2f6872222653cad2d586e3d</cp:keywords>
  <cp:lastModifiedBy>user</cp:lastModifiedBy>
  <cp:lastPrinted>2012-03-20T07:18:17Z</cp:lastPrinted>
  <dcterms:created xsi:type="dcterms:W3CDTF">2002-03-15T09:46:46Z</dcterms:created>
  <dcterms:modified xsi:type="dcterms:W3CDTF">2023-07-07T06:33:05Z</dcterms:modified>
</cp:coreProperties>
</file>