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155" tabRatio="526" firstSheet="1" activeTab="2"/>
  </bookViews>
  <sheets>
    <sheet name="Caxs g.d." sheetId="8" state="hidden" r:id="rId1"/>
    <sheet name="caxser tntesagitakan" sheetId="9" r:id="rId2"/>
    <sheet name="caxser gorcarnakan" sheetId="10" r:id="rId3"/>
  </sheets>
  <definedNames>
    <definedName name="_xlnm.Print_Titles" localSheetId="0">'Caxs g.d.'!$B:$B,'Caxs g.d.'!$4:$9</definedName>
  </definedNames>
  <calcPr calcId="125725"/>
</workbook>
</file>

<file path=xl/calcChain.xml><?xml version="1.0" encoding="utf-8"?>
<calcChain xmlns="http://schemas.openxmlformats.org/spreadsheetml/2006/main">
  <c r="I11" i="10"/>
  <c r="I12"/>
  <c r="I13"/>
  <c r="I14"/>
  <c r="I15"/>
  <c r="I16"/>
  <c r="I17"/>
  <c r="I18"/>
  <c r="I19"/>
  <c r="I20"/>
  <c r="H11"/>
  <c r="H12"/>
  <c r="H13"/>
  <c r="H14"/>
  <c r="H15"/>
  <c r="H16"/>
  <c r="H17"/>
  <c r="H18"/>
  <c r="H19"/>
  <c r="H20"/>
  <c r="G11"/>
  <c r="G12"/>
  <c r="G13"/>
  <c r="G14"/>
  <c r="G15"/>
  <c r="G16"/>
  <c r="G17"/>
  <c r="G18"/>
  <c r="G19"/>
  <c r="G20"/>
  <c r="F11"/>
  <c r="F12"/>
  <c r="F13"/>
  <c r="F14"/>
  <c r="F15"/>
  <c r="F16"/>
  <c r="F17"/>
  <c r="F18"/>
  <c r="F19"/>
  <c r="F20"/>
  <c r="E11"/>
  <c r="E12"/>
  <c r="E13"/>
  <c r="E14"/>
  <c r="E15"/>
  <c r="E16"/>
  <c r="E17"/>
  <c r="E18"/>
  <c r="E19"/>
  <c r="E20"/>
  <c r="D11"/>
  <c r="D12"/>
  <c r="D13"/>
  <c r="D14"/>
  <c r="D16"/>
  <c r="D18"/>
  <c r="D20"/>
  <c r="G12" i="9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H11"/>
  <c r="G11"/>
  <c r="BP22"/>
  <c r="BO22"/>
  <c r="E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D20" l="1"/>
  <c r="C11"/>
  <c r="D19" i="10"/>
  <c r="D17"/>
  <c r="D15"/>
  <c r="C21" i="9"/>
  <c r="C20"/>
  <c r="C19"/>
  <c r="C18"/>
  <c r="C17"/>
  <c r="C16"/>
  <c r="C15"/>
  <c r="C13"/>
  <c r="C12"/>
  <c r="G22"/>
  <c r="D14"/>
  <c r="D18"/>
  <c r="D17"/>
  <c r="D15"/>
  <c r="D13"/>
  <c r="D21"/>
  <c r="D19"/>
  <c r="D16"/>
  <c r="D12"/>
  <c r="E22"/>
  <c r="C14"/>
  <c r="C22" l="1"/>
  <c r="I22" l="1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J21" i="10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I10"/>
  <c r="H10"/>
  <c r="G10"/>
  <c r="F10"/>
  <c r="H22" i="9"/>
  <c r="F11"/>
  <c r="D11" l="1"/>
  <c r="F22"/>
  <c r="E10" i="10"/>
  <c r="I21"/>
  <c r="D10"/>
  <c r="H21"/>
  <c r="G21"/>
  <c r="F21"/>
  <c r="D9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R9" s="1"/>
  <c r="DS9" s="1"/>
  <c r="DT9" s="1"/>
  <c r="DU9" s="1"/>
  <c r="DG12" i="8"/>
  <c r="DG11"/>
  <c r="DG13"/>
  <c r="DG14"/>
  <c r="DG15"/>
  <c r="DG16"/>
  <c r="DG17"/>
  <c r="DG18"/>
  <c r="DG19"/>
  <c r="DG20"/>
  <c r="DG10"/>
  <c r="DG21" s="1"/>
  <c r="DF11"/>
  <c r="DF21" s="1"/>
  <c r="DF12"/>
  <c r="DF13"/>
  <c r="DF14"/>
  <c r="DF15"/>
  <c r="DF16"/>
  <c r="DF17"/>
  <c r="DF18"/>
  <c r="DF19"/>
  <c r="DF20"/>
  <c r="DF10"/>
  <c r="G11"/>
  <c r="E11"/>
  <c r="G12"/>
  <c r="E12"/>
  <c r="G13"/>
  <c r="G14"/>
  <c r="E14" s="1"/>
  <c r="G15"/>
  <c r="G16"/>
  <c r="G17"/>
  <c r="G18"/>
  <c r="G19"/>
  <c r="G20"/>
  <c r="G10"/>
  <c r="E10" s="1"/>
  <c r="F11"/>
  <c r="F12"/>
  <c r="F13"/>
  <c r="D13"/>
  <c r="F14"/>
  <c r="F15"/>
  <c r="F16"/>
  <c r="F17"/>
  <c r="D17" s="1"/>
  <c r="F18"/>
  <c r="F19"/>
  <c r="F20"/>
  <c r="D20" s="1"/>
  <c r="F10"/>
  <c r="D10" s="1"/>
  <c r="H10"/>
  <c r="I10"/>
  <c r="H11"/>
  <c r="I11"/>
  <c r="H12"/>
  <c r="D12" s="1"/>
  <c r="I12"/>
  <c r="H13"/>
  <c r="I13"/>
  <c r="E13" s="1"/>
  <c r="H14"/>
  <c r="D14" s="1"/>
  <c r="I14"/>
  <c r="H15"/>
  <c r="D15"/>
  <c r="I15"/>
  <c r="H16"/>
  <c r="D16"/>
  <c r="I16"/>
  <c r="E16" s="1"/>
  <c r="H17"/>
  <c r="I17"/>
  <c r="E17"/>
  <c r="H18"/>
  <c r="D18" s="1"/>
  <c r="I18"/>
  <c r="E18"/>
  <c r="H19"/>
  <c r="I19"/>
  <c r="H20"/>
  <c r="I20"/>
  <c r="E20"/>
  <c r="J21"/>
  <c r="K21"/>
  <c r="L21"/>
  <c r="M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CP21"/>
  <c r="CQ21"/>
  <c r="CR21"/>
  <c r="CS21"/>
  <c r="CT21"/>
  <c r="CU21"/>
  <c r="CV21"/>
  <c r="CW21"/>
  <c r="CX21"/>
  <c r="CY21"/>
  <c r="CZ21"/>
  <c r="DA21"/>
  <c r="DB21"/>
  <c r="DC21"/>
  <c r="DD21"/>
  <c r="DE21"/>
  <c r="DH21"/>
  <c r="DI21"/>
  <c r="DJ21"/>
  <c r="DK21"/>
  <c r="DL21"/>
  <c r="DM21"/>
  <c r="F21"/>
  <c r="I21"/>
  <c r="E21" i="10" l="1"/>
  <c r="D21"/>
  <c r="D22" i="9"/>
  <c r="D11" i="8"/>
  <c r="D21" s="1"/>
  <c r="H21"/>
  <c r="G21"/>
  <c r="E15"/>
  <c r="E21" s="1"/>
  <c r="D19"/>
  <c r="E19"/>
</calcChain>
</file>

<file path=xl/sharedStrings.xml><?xml version="1.0" encoding="utf-8"?>
<sst xmlns="http://schemas.openxmlformats.org/spreadsheetml/2006/main" count="578" uniqueCount="147">
  <si>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</si>
  <si>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</si>
  <si>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</si>
  <si>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</si>
  <si>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</si>
  <si>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</si>
  <si>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</si>
  <si>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</si>
  <si>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</si>
  <si>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</si>
  <si>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</si>
  <si>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</si>
  <si>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</si>
  <si>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</si>
  <si>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</si>
  <si>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</si>
  <si>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</si>
  <si>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</si>
  <si>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</si>
  <si>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</si>
  <si>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</si>
  <si>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</si>
  <si>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</si>
  <si>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</si>
  <si>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</si>
  <si>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</si>
  <si>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</si>
  <si>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</si>
  <si>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</si>
  <si>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</si>
  <si>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</si>
  <si>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</si>
  <si>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</si>
  <si>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</si>
  <si>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</si>
  <si>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</si>
  <si>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</si>
  <si>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</si>
  <si>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</si>
  <si>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</si>
  <si>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</si>
  <si>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</si>
  <si>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</si>
  <si>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</si>
  <si>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</si>
  <si>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</si>
  <si>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</si>
  <si>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</si>
  <si>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</si>
  <si>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</si>
  <si>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</si>
  <si>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</si>
  <si>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</si>
  <si>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</si>
  <si>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</si>
  <si>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</si>
  <si>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</si>
  <si>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</si>
  <si>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</si>
  <si>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</si>
  <si>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</si>
  <si>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</si>
  <si>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</si>
  <si>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</si>
  <si>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</si>
  <si>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</si>
  <si>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</si>
  <si>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</si>
  <si>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>որից` 
ՊԱՀՈՒՍՏԱՅԻՆ ՄԻՋՈՑՆԵՐ (տող4771)</t>
  </si>
  <si>
    <t xml:space="preserve">1.4. ՉԱՐՏԱԴՐՎԱԾ ԱԿՏԻՎՆԵՐԻ ԻՐԱՑՈՒՄԻՑ ՄՈՒՏՔԵՐ`                               (տող6410+տող6420+տող6430+տող6440) 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</si>
  <si>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</si>
  <si>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</si>
  <si>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</si>
  <si>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</si>
  <si>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</si>
  <si>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</si>
  <si>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t xml:space="preserve">  որից`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</si>
  <si>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</si>
  <si>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</si>
  <si>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</si>
  <si>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</si>
  <si>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</si>
  <si>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</si>
  <si>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</si>
  <si>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</si>
  <si>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</si>
  <si>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</si>
  <si>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</si>
  <si>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</si>
  <si>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</si>
  <si>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</si>
  <si>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ԸՆԴԱՄԵՆԸ</t>
  </si>
  <si>
    <t>c</t>
  </si>
  <si>
    <t>հազ. դրամ</t>
  </si>
  <si>
    <t>No</t>
  </si>
  <si>
    <t>Ընդամենը</t>
  </si>
  <si>
    <t>տող 2410
Ընդհանուր բնույթի տնտեսական առևտրային և աշխատանքի գծով հարաբերություններ</t>
  </si>
  <si>
    <t>ՏԵՂԵԿԱՏՎՈՒԹՅՈՒՆ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</si>
  <si>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</si>
  <si>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</si>
  <si>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</si>
  <si>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</si>
  <si>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</si>
  <si>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</si>
  <si>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</si>
  <si>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</si>
  <si>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</si>
  <si>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</si>
  <si>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</si>
  <si>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տող 2630
Ջրամատակարարում</t>
  </si>
  <si>
    <t>ՀԱՄԱՖԻՆԱՍՆԱՎՈՐՄԱՄԲ ԻՐԱԿԱՆԱՑՎՈՂ ԾՐԱԳՐԵՐ ԵՎ (ԿԱՄ) ԿԱՊԻՏԱԼ ԱԿՏԻՎԻ ՁԵՌՔ ԲԵՐՈՒՄ</t>
  </si>
  <si>
    <t>1.2. ՊԱՇԱՐՆԵՐ
(բյուջ. տող 5200)
1.3. ԲԱՐՁՐԱՐԺԵՔ ԱԿՏԻՎՆԵՐ 
 բյուջ. տող 5300)
1.4. ՉԱՐՏԱԴՐՎԱԾ ԱԿՏԻՎՆԵՐ   
(բյուջ. տող 5400)</t>
  </si>
  <si>
    <t>բյուջ տող. 4300 
1.3. ՏՈԿՈՍԱՎՃԱՐՆԵՐ (տող4310+տող 4320+տող4330)</t>
  </si>
  <si>
    <t>բյուջետ. տող 4400
1.4. ՍՈՒԲՍԻԴԻԱՆԵՐ  (տող4410+տող4420)</t>
  </si>
  <si>
    <t>բյուջետ. տող 4700
1.7. ԱՅԼ ԾԱԽՍԵՐ (տող4710+տող4720+տող4730+տող4740+տող4750+տող4760+տող4770)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</si>
  <si>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</si>
  <si>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</si>
  <si>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r>
      <rPr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</si>
  <si>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t xml:space="preserve">
բյուջ. տող 6100)
1.1. ՀԻՄՆԱԿԱՆ ՄԻՋՈՑՆԵՐԻ ԻՐԱՑՈՒՄԻՑ ՄՈՒՏՔԵՐ 
</t>
    </r>
    <r>
      <rPr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sz val="10"/>
        <rFont val="GHEA Grapalat"/>
        <family val="3"/>
      </rPr>
      <t>(բյուջ. տող 6200)
1.3. ԲԱՐՁՐԱՐԺԵՔ ԱԿՏԻՎՆԵՐԻ ԻՐԱՑՈՒՄԻՑ ՄՈՒՏՔԵՐ 
  (տող 6300)</t>
    </r>
    <r>
      <rPr>
        <sz val="9"/>
        <rFont val="GHEA Grapalat"/>
        <family val="3"/>
      </rPr>
      <t xml:space="preserve">
</t>
    </r>
  </si>
  <si>
    <r>
      <rPr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</si>
  <si>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sz val="11"/>
        <rFont val="GHEA Grapalat"/>
        <family val="3"/>
      </rPr>
      <t>բյուջետ. տող 4500</t>
    </r>
    <r>
      <rPr>
        <sz val="10"/>
        <rFont val="GHEA Grapalat"/>
        <family val="3"/>
      </rPr>
      <t xml:space="preserve">
1.5. ԴՐԱՄԱՇՆՈՐՀՆԵՐ (տող4510+տող4520+տող4530+տող4540)</t>
    </r>
  </si>
  <si>
    <r>
      <rPr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</si>
  <si>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</si>
  <si>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</si>
  <si>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>ԴՐԱՄՈՎ ՎՃԱՐՎՈՂ ԱՇԽԱՏԱՎԱՐՁԵՐ ԵՎ ՀԱՎԵԼԱՎՃԱՐՆԵՐ (տող4111+տող4112+ տող4114)+ (տող4120)</t>
    </r>
  </si>
  <si>
    <r>
      <rPr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</si>
  <si>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</si>
  <si>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</si>
  <si>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</si>
  <si>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</si>
  <si>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r>
      <t xml:space="preserve"> </t>
    </r>
    <r>
      <rPr>
        <sz val="10"/>
        <color rgb="FFFF0000"/>
        <rFont val="GHEA Grapalat"/>
        <family val="3"/>
      </rPr>
      <t>(բյուջ. տող  5500)</t>
    </r>
    <r>
      <rPr>
        <sz val="9"/>
        <color rgb="FFFF0000"/>
        <rFont val="GHEA Grapalat"/>
        <family val="3"/>
      </rPr>
      <t xml:space="preserve">
Համաֆինանսավորմամբ իրականացվող ծրագրեր և (կամ)կապիտալ ակտիվի ձեռք բերում             (տող5511)</t>
    </r>
  </si>
  <si>
    <t>Տրանսպորտ
տող 2450</t>
  </si>
  <si>
    <r>
      <rPr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</si>
  <si>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</si>
  <si>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</si>
  <si>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</si>
  <si>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</si>
  <si>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</si>
  <si>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</si>
  <si>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</si>
  <si>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</si>
  <si>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</si>
  <si>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</si>
  <si>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/>
        <sz val="10"/>
        <rFont val="GHEA Grapalat"/>
        <family val="3"/>
      </rPr>
      <t>/տող 2490/</t>
    </r>
  </si>
  <si>
    <r>
      <t xml:space="preserve">   </t>
    </r>
    <r>
      <rPr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 </t>
    </r>
    <r>
      <rPr>
        <sz val="10"/>
        <rFont val="GHEA Grapalat"/>
        <family val="3"/>
      </rPr>
      <t xml:space="preserve">                         </t>
    </r>
  </si>
  <si>
    <t>ՀՀ Լոռու մարզի համայնքների  բյուջեների ծախսերի վերաբերյալ
(ըստ ծախսերի տնտեսագիտական դասակարգման)   30 հունիսի 2023 թվականի դրությամբ</t>
  </si>
  <si>
    <t>ՀՀ Լոռու  մարզի համայնքների  բյուջեների ծախսերի վերաբերյալ
(ըստ ծախսերի գործառնական  դասակարգման)30 հունիսի 2023 թվականի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</si>
</sst>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9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Sylfaen"/>
      <family val="1"/>
    </font>
    <font>
      <sz val="9"/>
      <color rgb="FFFF0000"/>
      <name val="GHEA Grapalat"/>
      <family val="3"/>
    </font>
    <font>
      <sz val="10"/>
      <color rgb="FFFF0000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</fonts>
  <fills count="3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26" fillId="0" borderId="1" applyNumberFormat="0" applyFill="0" applyAlignment="0" applyProtection="0"/>
    <xf numFmtId="0" fontId="27" fillId="2" borderId="2" applyNumberFormat="0" applyAlignment="0" applyProtection="0"/>
    <xf numFmtId="0" fontId="28" fillId="3" borderId="3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2" borderId="0" applyNumberFormat="0" applyBorder="0" applyAlignment="0" applyProtection="0"/>
    <xf numFmtId="0" fontId="39" fillId="6" borderId="8" applyNumberFormat="0" applyAlignment="0" applyProtection="0"/>
    <xf numFmtId="0" fontId="25" fillId="7" borderId="9" applyNumberFormat="0" applyFont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7" borderId="0" applyNumberFormat="0" applyBorder="0" applyAlignment="0" applyProtection="0"/>
    <xf numFmtId="0" fontId="41" fillId="16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15" borderId="0" applyNumberFormat="0" applyBorder="0" applyAlignment="0" applyProtection="0"/>
    <xf numFmtId="0" fontId="41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7" borderId="0" applyNumberFormat="0" applyBorder="0" applyAlignment="0" applyProtection="0"/>
    <xf numFmtId="0" fontId="40" fillId="5" borderId="0" applyNumberFormat="0" applyBorder="0" applyAlignment="0" applyProtection="0"/>
    <xf numFmtId="0" fontId="40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2" fillId="0" borderId="0"/>
  </cellStyleXfs>
  <cellXfs count="247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4" fillId="0" borderId="0" xfId="0" applyFont="1" applyProtection="1"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4" fillId="0" borderId="0" xfId="0" applyFont="1" applyBorder="1" applyProtection="1">
      <protection locked="0"/>
    </xf>
    <xf numFmtId="0" fontId="22" fillId="0" borderId="0" xfId="0" applyFont="1" applyProtection="1"/>
    <xf numFmtId="4" fontId="19" fillId="21" borderId="10" xfId="0" applyNumberFormat="1" applyFont="1" applyFill="1" applyBorder="1" applyAlignment="1" applyProtection="1">
      <alignment horizontal="center" vertical="center" wrapText="1"/>
    </xf>
    <xf numFmtId="14" fontId="23" fillId="0" borderId="0" xfId="0" applyNumberFormat="1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</xf>
    <xf numFmtId="165" fontId="19" fillId="0" borderId="10" xfId="0" applyNumberFormat="1" applyFont="1" applyBorder="1" applyAlignment="1" applyProtection="1">
      <alignment vertical="center" wrapText="1"/>
    </xf>
    <xf numFmtId="0" fontId="20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164" fontId="24" fillId="0" borderId="0" xfId="0" applyNumberFormat="1" applyFont="1" applyProtection="1"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0" xfId="0" applyFont="1" applyProtection="1"/>
    <xf numFmtId="0" fontId="20" fillId="22" borderId="14" xfId="0" applyFont="1" applyFill="1" applyBorder="1" applyAlignment="1" applyProtection="1">
      <alignment vertical="center" wrapText="1"/>
    </xf>
    <xf numFmtId="0" fontId="20" fillId="23" borderId="13" xfId="0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vertical="center" wrapText="1"/>
    </xf>
    <xf numFmtId="0" fontId="20" fillId="26" borderId="13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wrapText="1"/>
    </xf>
    <xf numFmtId="4" fontId="22" fillId="21" borderId="10" xfId="0" applyNumberFormat="1" applyFont="1" applyFill="1" applyBorder="1" applyAlignment="1" applyProtection="1">
      <alignment horizontal="center" vertical="center" wrapText="1"/>
    </xf>
    <xf numFmtId="0" fontId="22" fillId="18" borderId="10" xfId="0" applyFont="1" applyFill="1" applyBorder="1" applyAlignment="1" applyProtection="1">
      <alignment horizontal="center" vertical="center" wrapText="1"/>
    </xf>
    <xf numFmtId="0" fontId="19" fillId="20" borderId="10" xfId="0" applyFont="1" applyFill="1" applyBorder="1" applyAlignment="1" applyProtection="1">
      <alignment horizontal="center" vertical="center" wrapText="1"/>
    </xf>
    <xf numFmtId="0" fontId="19" fillId="26" borderId="10" xfId="0" applyFont="1" applyFill="1" applyBorder="1" applyAlignment="1" applyProtection="1">
      <alignment horizontal="center" vertical="center" wrapText="1"/>
      <protection locked="0"/>
    </xf>
    <xf numFmtId="165" fontId="19" fillId="0" borderId="10" xfId="54" applyNumberFormat="1" applyFont="1" applyFill="1" applyBorder="1" applyAlignment="1" applyProtection="1">
      <alignment horizontal="right" vertical="center"/>
    </xf>
    <xf numFmtId="0" fontId="22" fillId="0" borderId="0" xfId="0" applyFont="1" applyProtection="1">
      <protection locked="0"/>
    </xf>
    <xf numFmtId="4" fontId="24" fillId="0" borderId="0" xfId="0" applyNumberFormat="1" applyFont="1" applyAlignment="1" applyProtection="1">
      <alignment horizontal="right" vertical="center"/>
      <protection locked="0"/>
    </xf>
    <xf numFmtId="0" fontId="19" fillId="0" borderId="10" xfId="0" applyFont="1" applyBorder="1" applyProtection="1">
      <protection locked="0"/>
    </xf>
    <xf numFmtId="0" fontId="20" fillId="26" borderId="1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protection locked="0"/>
    </xf>
    <xf numFmtId="165" fontId="23" fillId="29" borderId="10" xfId="0" applyNumberFormat="1" applyFont="1" applyFill="1" applyBorder="1" applyAlignment="1">
      <alignment horizontal="left" vertical="center"/>
    </xf>
    <xf numFmtId="165" fontId="20" fillId="0" borderId="10" xfId="0" applyNumberFormat="1" applyFont="1" applyBorder="1" applyAlignment="1">
      <alignment horizontal="right" vertical="center" wrapText="1"/>
    </xf>
    <xf numFmtId="165" fontId="19" fillId="0" borderId="10" xfId="54" applyNumberFormat="1" applyFont="1" applyFill="1" applyBorder="1" applyAlignment="1">
      <alignment horizontal="right" vertical="center"/>
    </xf>
    <xf numFmtId="165" fontId="19" fillId="0" borderId="10" xfId="0" applyNumberFormat="1" applyFont="1" applyBorder="1" applyAlignment="1">
      <alignment horizontal="right" vertical="center" wrapText="1"/>
    </xf>
    <xf numFmtId="165" fontId="24" fillId="0" borderId="0" xfId="0" applyNumberFormat="1" applyFont="1" applyProtection="1">
      <protection locked="0"/>
    </xf>
    <xf numFmtId="4" fontId="22" fillId="22" borderId="15" xfId="0" applyNumberFormat="1" applyFont="1" applyFill="1" applyBorder="1" applyAlignment="1" applyProtection="1">
      <alignment horizontal="center" vertical="center" wrapText="1"/>
    </xf>
    <xf numFmtId="4" fontId="44" fillId="0" borderId="0" xfId="0" applyNumberFormat="1" applyFont="1" applyBorder="1" applyAlignment="1" applyProtection="1">
      <alignment horizontal="center" vertical="center" wrapText="1"/>
    </xf>
    <xf numFmtId="4" fontId="22" fillId="22" borderId="14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4" fontId="47" fillId="21" borderId="10" xfId="0" applyNumberFormat="1" applyFont="1" applyFill="1" applyBorder="1" applyAlignment="1" applyProtection="1">
      <alignment horizontal="center" vertical="center" wrapText="1"/>
    </xf>
    <xf numFmtId="0" fontId="47" fillId="18" borderId="10" xfId="0" applyFont="1" applyFill="1" applyBorder="1" applyAlignment="1" applyProtection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</xf>
    <xf numFmtId="165" fontId="48" fillId="0" borderId="10" xfId="54" applyNumberFormat="1" applyFont="1" applyFill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" fontId="44" fillId="0" borderId="19" xfId="0" applyNumberFormat="1" applyFont="1" applyBorder="1" applyAlignment="1" applyProtection="1">
      <alignment horizontal="center" vertical="center" wrapText="1"/>
    </xf>
    <xf numFmtId="4" fontId="44" fillId="0" borderId="20" xfId="0" applyNumberFormat="1" applyFont="1" applyBorder="1" applyAlignment="1" applyProtection="1">
      <alignment horizontal="center" vertical="center" wrapText="1"/>
    </xf>
    <xf numFmtId="4" fontId="44" fillId="0" borderId="17" xfId="0" applyNumberFormat="1" applyFont="1" applyBorder="1" applyAlignment="1" applyProtection="1">
      <alignment horizontal="center" vertical="center" wrapText="1"/>
    </xf>
    <xf numFmtId="4" fontId="44" fillId="0" borderId="18" xfId="0" applyNumberFormat="1" applyFont="1" applyBorder="1" applyAlignment="1" applyProtection="1">
      <alignment horizontal="center" vertical="center" wrapText="1"/>
    </xf>
    <xf numFmtId="0" fontId="43" fillId="29" borderId="16" xfId="0" applyFont="1" applyFill="1" applyBorder="1" applyAlignment="1">
      <alignment horizontal="center" wrapText="1"/>
    </xf>
    <xf numFmtId="0" fontId="43" fillId="29" borderId="15" xfId="0" applyFont="1" applyFill="1" applyBorder="1" applyAlignment="1">
      <alignment horizontal="center" wrapText="1"/>
    </xf>
    <xf numFmtId="4" fontId="22" fillId="22" borderId="16" xfId="0" applyNumberFormat="1" applyFont="1" applyFill="1" applyBorder="1" applyAlignment="1" applyProtection="1">
      <alignment horizontal="center" vertical="center" wrapText="1"/>
    </xf>
    <xf numFmtId="4" fontId="22" fillId="22" borderId="14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22" borderId="10" xfId="0" applyNumberFormat="1" applyFont="1" applyFill="1" applyBorder="1" applyAlignment="1" applyProtection="1">
      <alignment horizontal="center" vertical="center" wrapText="1"/>
    </xf>
    <xf numFmtId="4" fontId="19" fillId="28" borderId="16" xfId="0" applyNumberFormat="1" applyFont="1" applyFill="1" applyBorder="1" applyAlignment="1" applyProtection="1">
      <alignment horizontal="center" vertical="center" wrapText="1"/>
    </xf>
    <xf numFmtId="4" fontId="19" fillId="28" borderId="14" xfId="0" applyNumberFormat="1" applyFont="1" applyFill="1" applyBorder="1" applyAlignment="1" applyProtection="1">
      <alignment horizontal="center" vertical="center" wrapText="1"/>
    </xf>
    <xf numFmtId="0" fontId="20" fillId="22" borderId="16" xfId="0" applyNumberFormat="1" applyFont="1" applyFill="1" applyBorder="1" applyAlignment="1" applyProtection="1">
      <alignment horizontal="center" vertical="center" wrapText="1"/>
    </xf>
    <xf numFmtId="0" fontId="20" fillId="22" borderId="15" xfId="0" applyNumberFormat="1" applyFont="1" applyFill="1" applyBorder="1" applyAlignment="1" applyProtection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4" fontId="19" fillId="0" borderId="16" xfId="0" applyNumberFormat="1" applyFont="1" applyBorder="1" applyAlignment="1" applyProtection="1">
      <alignment horizontal="center" vertical="center" wrapText="1"/>
    </xf>
    <xf numFmtId="4" fontId="19" fillId="0" borderId="14" xfId="0" applyNumberFormat="1" applyFont="1" applyBorder="1" applyAlignment="1" applyProtection="1">
      <alignment horizontal="center" vertical="center" wrapText="1"/>
    </xf>
    <xf numFmtId="4" fontId="19" fillId="0" borderId="19" xfId="0" applyNumberFormat="1" applyFont="1" applyBorder="1" applyAlignment="1" applyProtection="1">
      <alignment horizontal="center" vertical="center" wrapText="1"/>
    </xf>
    <xf numFmtId="4" fontId="19" fillId="0" borderId="20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4" fontId="19" fillId="0" borderId="18" xfId="0" applyNumberFormat="1" applyFont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center"/>
      <protection locked="0"/>
    </xf>
    <xf numFmtId="165" fontId="19" fillId="0" borderId="15" xfId="0" applyNumberFormat="1" applyFont="1" applyBorder="1" applyAlignment="1" applyProtection="1">
      <alignment horizontal="center"/>
      <protection locked="0"/>
    </xf>
    <xf numFmtId="0" fontId="22" fillId="25" borderId="10" xfId="0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22" borderId="19" xfId="0" applyNumberFormat="1" applyFont="1" applyFill="1" applyBorder="1" applyAlignment="1" applyProtection="1">
      <alignment horizontal="center" vertical="center" wrapText="1"/>
    </xf>
    <xf numFmtId="0" fontId="20" fillId="22" borderId="13" xfId="0" applyNumberFormat="1" applyFont="1" applyFill="1" applyBorder="1" applyAlignment="1" applyProtection="1">
      <alignment horizontal="center" vertical="center" wrapText="1"/>
    </xf>
    <xf numFmtId="0" fontId="20" fillId="22" borderId="20" xfId="0" applyNumberFormat="1" applyFont="1" applyFill="1" applyBorder="1" applyAlignment="1" applyProtection="1">
      <alignment horizontal="center" vertical="center" wrapText="1"/>
    </xf>
    <xf numFmtId="0" fontId="20" fillId="22" borderId="21" xfId="0" applyNumberFormat="1" applyFont="1" applyFill="1" applyBorder="1" applyAlignment="1" applyProtection="1">
      <alignment horizontal="center" vertical="center" wrapText="1"/>
    </xf>
    <xf numFmtId="0" fontId="20" fillId="22" borderId="0" xfId="0" applyNumberFormat="1" applyFont="1" applyFill="1" applyBorder="1" applyAlignment="1" applyProtection="1">
      <alignment horizontal="center" vertical="center" wrapText="1"/>
    </xf>
    <xf numFmtId="0" fontId="20" fillId="22" borderId="22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4" fontId="22" fillId="20" borderId="16" xfId="0" applyNumberFormat="1" applyFont="1" applyFill="1" applyBorder="1" applyAlignment="1" applyProtection="1">
      <alignment horizontal="center" vertical="center" wrapText="1"/>
    </xf>
    <xf numFmtId="4" fontId="22" fillId="20" borderId="14" xfId="0" applyNumberFormat="1" applyFont="1" applyFill="1" applyBorder="1" applyAlignment="1" applyProtection="1">
      <alignment horizontal="center" vertical="center" wrapText="1"/>
    </xf>
    <xf numFmtId="4" fontId="22" fillId="20" borderId="15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20" borderId="16" xfId="0" applyFont="1" applyFill="1" applyBorder="1" applyAlignment="1" applyProtection="1">
      <alignment horizontal="center" vertical="center" wrapText="1"/>
    </xf>
    <xf numFmtId="0" fontId="19" fillId="20" borderId="15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/>
      <protection locked="0"/>
    </xf>
    <xf numFmtId="0" fontId="20" fillId="20" borderId="10" xfId="0" applyNumberFormat="1" applyFont="1" applyFill="1" applyBorder="1" applyAlignment="1" applyProtection="1">
      <alignment horizontal="center" vertical="center" wrapText="1"/>
    </xf>
    <xf numFmtId="4" fontId="19" fillId="0" borderId="15" xfId="0" applyNumberFormat="1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</xf>
    <xf numFmtId="4" fontId="19" fillId="20" borderId="16" xfId="0" applyNumberFormat="1" applyFont="1" applyFill="1" applyBorder="1" applyAlignment="1" applyProtection="1">
      <alignment horizontal="center" vertical="center" wrapText="1"/>
    </xf>
    <xf numFmtId="4" fontId="19" fillId="20" borderId="14" xfId="0" applyNumberFormat="1" applyFont="1" applyFill="1" applyBorder="1" applyAlignment="1" applyProtection="1">
      <alignment horizontal="center" vertical="center" wrapText="1"/>
    </xf>
    <xf numFmtId="4" fontId="19" fillId="20" borderId="15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26" borderId="16" xfId="0" applyNumberFormat="1" applyFont="1" applyFill="1" applyBorder="1" applyAlignment="1" applyProtection="1">
      <alignment horizontal="center" vertical="center" wrapText="1"/>
    </xf>
    <xf numFmtId="0" fontId="20" fillId="26" borderId="14" xfId="0" applyNumberFormat="1" applyFont="1" applyFill="1" applyBorder="1" applyAlignment="1" applyProtection="1">
      <alignment horizontal="center" vertical="center" wrapText="1"/>
    </xf>
    <xf numFmtId="0" fontId="20" fillId="26" borderId="15" xfId="0" applyNumberFormat="1" applyFont="1" applyFill="1" applyBorder="1" applyAlignment="1" applyProtection="1">
      <alignment horizontal="center" vertical="center" wrapText="1"/>
    </xf>
    <xf numFmtId="0" fontId="23" fillId="20" borderId="10" xfId="0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0" fillId="26" borderId="19" xfId="0" applyNumberFormat="1" applyFont="1" applyFill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6" borderId="20" xfId="0" applyNumberFormat="1" applyFont="1" applyFill="1" applyBorder="1" applyAlignment="1" applyProtection="1">
      <alignment horizontal="center" vertical="center" wrapText="1"/>
    </xf>
    <xf numFmtId="0" fontId="20" fillId="26" borderId="21" xfId="0" applyNumberFormat="1" applyFont="1" applyFill="1" applyBorder="1" applyAlignment="1" applyProtection="1">
      <alignment horizontal="center"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</xf>
    <xf numFmtId="0" fontId="20" fillId="26" borderId="22" xfId="0" applyNumberFormat="1" applyFont="1" applyFill="1" applyBorder="1" applyAlignment="1" applyProtection="1">
      <alignment horizontal="center" vertical="center" wrapText="1"/>
    </xf>
    <xf numFmtId="0" fontId="20" fillId="26" borderId="17" xfId="0" applyNumberFormat="1" applyFont="1" applyFill="1" applyBorder="1" applyAlignment="1" applyProtection="1">
      <alignment horizontal="center" vertical="center" wrapText="1"/>
    </xf>
    <xf numFmtId="0" fontId="20" fillId="26" borderId="12" xfId="0" applyNumberFormat="1" applyFont="1" applyFill="1" applyBorder="1" applyAlignment="1" applyProtection="1">
      <alignment horizontal="center" vertical="center" wrapText="1"/>
    </xf>
    <xf numFmtId="0" fontId="20" fillId="26" borderId="18" xfId="0" applyNumberFormat="1" applyFont="1" applyFill="1" applyBorder="1" applyAlignment="1" applyProtection="1">
      <alignment horizontal="center" vertical="center" wrapText="1"/>
    </xf>
    <xf numFmtId="0" fontId="20" fillId="27" borderId="19" xfId="0" applyFont="1" applyFill="1" applyBorder="1" applyAlignment="1" applyProtection="1">
      <alignment horizontal="left" vertical="center" wrapText="1"/>
    </xf>
    <xf numFmtId="0" fontId="20" fillId="27" borderId="13" xfId="0" applyFont="1" applyFill="1" applyBorder="1" applyAlignment="1" applyProtection="1">
      <alignment horizontal="left" vertical="center" wrapText="1"/>
    </xf>
    <xf numFmtId="0" fontId="20" fillId="27" borderId="20" xfId="0" applyFont="1" applyFill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left" vertical="center" wrapText="1"/>
    </xf>
    <xf numFmtId="0" fontId="20" fillId="22" borderId="14" xfId="0" applyFont="1" applyFill="1" applyBorder="1" applyAlignment="1" applyProtection="1">
      <alignment horizontal="center" vertical="center" wrapText="1"/>
    </xf>
    <xf numFmtId="0" fontId="20" fillId="22" borderId="15" xfId="0" applyFont="1" applyFill="1" applyBorder="1" applyAlignment="1" applyProtection="1">
      <alignment horizontal="center" vertical="center" wrapText="1"/>
    </xf>
    <xf numFmtId="0" fontId="20" fillId="26" borderId="10" xfId="0" applyNumberFormat="1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46" fillId="26" borderId="16" xfId="0" applyNumberFormat="1" applyFont="1" applyFill="1" applyBorder="1" applyAlignment="1" applyProtection="1">
      <alignment horizontal="center" vertical="center" wrapText="1"/>
    </xf>
    <xf numFmtId="0" fontId="46" fillId="26" borderId="14" xfId="0" applyNumberFormat="1" applyFont="1" applyFill="1" applyBorder="1" applyAlignment="1" applyProtection="1">
      <alignment horizontal="center" vertical="center" wrapText="1"/>
    </xf>
    <xf numFmtId="0" fontId="46" fillId="26" borderId="15" xfId="0" applyNumberFormat="1" applyFont="1" applyFill="1" applyBorder="1" applyAlignment="1" applyProtection="1">
      <alignment horizontal="center" vertical="center" wrapText="1"/>
    </xf>
    <xf numFmtId="0" fontId="47" fillId="0" borderId="16" xfId="0" applyFont="1" applyFill="1" applyBorder="1" applyAlignment="1" applyProtection="1">
      <alignment horizontal="center" vertical="center" wrapText="1"/>
    </xf>
    <xf numFmtId="0" fontId="47" fillId="0" borderId="15" xfId="0" applyFont="1" applyFill="1" applyBorder="1" applyAlignment="1" applyProtection="1">
      <alignment horizontal="center" vertical="center" wrapText="1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" xfId="0" builtinId="0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13" t="s">
        <v>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14" t="s">
        <v>19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15" t="s">
        <v>6</v>
      </c>
      <c r="AK3" s="115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21" t="s">
        <v>4</v>
      </c>
      <c r="C4" s="116" t="s">
        <v>0</v>
      </c>
      <c r="D4" s="122" t="s">
        <v>20</v>
      </c>
      <c r="E4" s="123"/>
      <c r="F4" s="123"/>
      <c r="G4" s="123"/>
      <c r="H4" s="123"/>
      <c r="I4" s="124"/>
      <c r="J4" s="131" t="s">
        <v>34</v>
      </c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3"/>
    </row>
    <row r="5" spans="2:117" ht="16.5" customHeight="1">
      <c r="B5" s="121"/>
      <c r="C5" s="116"/>
      <c r="D5" s="125"/>
      <c r="E5" s="126"/>
      <c r="F5" s="126"/>
      <c r="G5" s="126"/>
      <c r="H5" s="126"/>
      <c r="I5" s="127"/>
      <c r="J5" s="88" t="s">
        <v>35</v>
      </c>
      <c r="K5" s="89"/>
      <c r="L5" s="89"/>
      <c r="M5" s="90"/>
      <c r="N5" s="117" t="s">
        <v>24</v>
      </c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9"/>
      <c r="AD5" s="88" t="s">
        <v>37</v>
      </c>
      <c r="AE5" s="89"/>
      <c r="AF5" s="89"/>
      <c r="AG5" s="90"/>
      <c r="AH5" s="88" t="s">
        <v>38</v>
      </c>
      <c r="AI5" s="89"/>
      <c r="AJ5" s="89"/>
      <c r="AK5" s="90"/>
      <c r="AL5" s="88" t="s">
        <v>39</v>
      </c>
      <c r="AM5" s="89"/>
      <c r="AN5" s="89"/>
      <c r="AO5" s="90"/>
      <c r="AP5" s="137" t="s">
        <v>33</v>
      </c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9"/>
      <c r="BR5" s="88" t="s">
        <v>42</v>
      </c>
      <c r="BS5" s="89"/>
      <c r="BT5" s="89"/>
      <c r="BU5" s="90"/>
      <c r="BV5" s="88" t="s">
        <v>43</v>
      </c>
      <c r="BW5" s="89"/>
      <c r="BX5" s="89"/>
      <c r="BY5" s="90"/>
      <c r="BZ5" s="100" t="s">
        <v>30</v>
      </c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94" t="s">
        <v>47</v>
      </c>
      <c r="CQ5" s="94"/>
      <c r="CR5" s="94"/>
      <c r="CS5" s="94"/>
      <c r="CT5" s="101" t="s">
        <v>9</v>
      </c>
      <c r="CU5" s="102"/>
      <c r="CV5" s="102"/>
      <c r="CW5" s="103"/>
      <c r="CX5" s="105" t="s">
        <v>18</v>
      </c>
      <c r="CY5" s="106"/>
      <c r="CZ5" s="106"/>
      <c r="DA5" s="107"/>
      <c r="DB5" s="105" t="s">
        <v>7</v>
      </c>
      <c r="DC5" s="106"/>
      <c r="DD5" s="106"/>
      <c r="DE5" s="107"/>
      <c r="DF5" s="105" t="s">
        <v>8</v>
      </c>
      <c r="DG5" s="106"/>
      <c r="DH5" s="106"/>
      <c r="DI5" s="106"/>
      <c r="DJ5" s="106"/>
      <c r="DK5" s="107"/>
      <c r="DL5" s="99" t="s">
        <v>32</v>
      </c>
      <c r="DM5" s="99"/>
    </row>
    <row r="6" spans="2:117" ht="105.75" customHeight="1">
      <c r="B6" s="121"/>
      <c r="C6" s="116"/>
      <c r="D6" s="128"/>
      <c r="E6" s="129"/>
      <c r="F6" s="129"/>
      <c r="G6" s="129"/>
      <c r="H6" s="129"/>
      <c r="I6" s="130"/>
      <c r="J6" s="91"/>
      <c r="K6" s="92"/>
      <c r="L6" s="92"/>
      <c r="M6" s="93"/>
      <c r="N6" s="104" t="s">
        <v>23</v>
      </c>
      <c r="O6" s="96"/>
      <c r="P6" s="96"/>
      <c r="Q6" s="97"/>
      <c r="R6" s="94" t="s">
        <v>22</v>
      </c>
      <c r="S6" s="94"/>
      <c r="T6" s="94"/>
      <c r="U6" s="94"/>
      <c r="V6" s="94" t="s">
        <v>36</v>
      </c>
      <c r="W6" s="94"/>
      <c r="X6" s="94"/>
      <c r="Y6" s="94"/>
      <c r="Z6" s="94" t="s">
        <v>21</v>
      </c>
      <c r="AA6" s="94"/>
      <c r="AB6" s="94"/>
      <c r="AC6" s="94"/>
      <c r="AD6" s="91"/>
      <c r="AE6" s="92"/>
      <c r="AF6" s="92"/>
      <c r="AG6" s="93"/>
      <c r="AH6" s="91"/>
      <c r="AI6" s="92"/>
      <c r="AJ6" s="92"/>
      <c r="AK6" s="93"/>
      <c r="AL6" s="91"/>
      <c r="AM6" s="92"/>
      <c r="AN6" s="92"/>
      <c r="AO6" s="93"/>
      <c r="AP6" s="134" t="s">
        <v>25</v>
      </c>
      <c r="AQ6" s="135"/>
      <c r="AR6" s="135"/>
      <c r="AS6" s="136"/>
      <c r="AT6" s="134" t="s">
        <v>26</v>
      </c>
      <c r="AU6" s="135"/>
      <c r="AV6" s="135"/>
      <c r="AW6" s="136"/>
      <c r="AX6" s="143" t="s">
        <v>27</v>
      </c>
      <c r="AY6" s="144"/>
      <c r="AZ6" s="144"/>
      <c r="BA6" s="145"/>
      <c r="BB6" s="143" t="s">
        <v>28</v>
      </c>
      <c r="BC6" s="144"/>
      <c r="BD6" s="144"/>
      <c r="BE6" s="145"/>
      <c r="BF6" s="98" t="s">
        <v>29</v>
      </c>
      <c r="BG6" s="98"/>
      <c r="BH6" s="98"/>
      <c r="BI6" s="98"/>
      <c r="BJ6" s="98" t="s">
        <v>40</v>
      </c>
      <c r="BK6" s="98"/>
      <c r="BL6" s="98"/>
      <c r="BM6" s="98"/>
      <c r="BN6" s="98" t="s">
        <v>41</v>
      </c>
      <c r="BO6" s="98"/>
      <c r="BP6" s="98"/>
      <c r="BQ6" s="98"/>
      <c r="BR6" s="91"/>
      <c r="BS6" s="92"/>
      <c r="BT6" s="92"/>
      <c r="BU6" s="93"/>
      <c r="BV6" s="91"/>
      <c r="BW6" s="92"/>
      <c r="BX6" s="92"/>
      <c r="BY6" s="93"/>
      <c r="BZ6" s="140" t="s">
        <v>44</v>
      </c>
      <c r="CA6" s="141"/>
      <c r="CB6" s="141"/>
      <c r="CC6" s="142"/>
      <c r="CD6" s="95" t="s">
        <v>45</v>
      </c>
      <c r="CE6" s="96"/>
      <c r="CF6" s="96"/>
      <c r="CG6" s="97"/>
      <c r="CH6" s="104" t="s">
        <v>46</v>
      </c>
      <c r="CI6" s="96"/>
      <c r="CJ6" s="96"/>
      <c r="CK6" s="97"/>
      <c r="CL6" s="104" t="s">
        <v>48</v>
      </c>
      <c r="CM6" s="96"/>
      <c r="CN6" s="96"/>
      <c r="CO6" s="97"/>
      <c r="CP6" s="94"/>
      <c r="CQ6" s="94"/>
      <c r="CR6" s="94"/>
      <c r="CS6" s="94"/>
      <c r="CT6" s="104"/>
      <c r="CU6" s="96"/>
      <c r="CV6" s="96"/>
      <c r="CW6" s="97"/>
      <c r="CX6" s="108"/>
      <c r="CY6" s="109"/>
      <c r="CZ6" s="109"/>
      <c r="DA6" s="110"/>
      <c r="DB6" s="108"/>
      <c r="DC6" s="109"/>
      <c r="DD6" s="109"/>
      <c r="DE6" s="110"/>
      <c r="DF6" s="108"/>
      <c r="DG6" s="109"/>
      <c r="DH6" s="109"/>
      <c r="DI6" s="109"/>
      <c r="DJ6" s="109"/>
      <c r="DK6" s="110"/>
      <c r="DL6" s="99"/>
      <c r="DM6" s="99"/>
    </row>
    <row r="7" spans="2:117" ht="25.5" customHeight="1">
      <c r="B7" s="121"/>
      <c r="C7" s="116"/>
      <c r="D7" s="87" t="s">
        <v>15</v>
      </c>
      <c r="E7" s="87"/>
      <c r="F7" s="87" t="s">
        <v>14</v>
      </c>
      <c r="G7" s="87"/>
      <c r="H7" s="87" t="s">
        <v>5</v>
      </c>
      <c r="I7" s="87"/>
      <c r="J7" s="87" t="s">
        <v>12</v>
      </c>
      <c r="K7" s="87"/>
      <c r="L7" s="87" t="s">
        <v>13</v>
      </c>
      <c r="M7" s="87"/>
      <c r="N7" s="87" t="s">
        <v>12</v>
      </c>
      <c r="O7" s="87"/>
      <c r="P7" s="87" t="s">
        <v>13</v>
      </c>
      <c r="Q7" s="87"/>
      <c r="R7" s="87" t="s">
        <v>12</v>
      </c>
      <c r="S7" s="87"/>
      <c r="T7" s="87" t="s">
        <v>13</v>
      </c>
      <c r="U7" s="87"/>
      <c r="V7" s="87" t="s">
        <v>12</v>
      </c>
      <c r="W7" s="87"/>
      <c r="X7" s="87" t="s">
        <v>13</v>
      </c>
      <c r="Y7" s="87"/>
      <c r="Z7" s="87" t="s">
        <v>12</v>
      </c>
      <c r="AA7" s="87"/>
      <c r="AB7" s="87" t="s">
        <v>13</v>
      </c>
      <c r="AC7" s="87"/>
      <c r="AD7" s="87" t="s">
        <v>12</v>
      </c>
      <c r="AE7" s="87"/>
      <c r="AF7" s="87" t="s">
        <v>13</v>
      </c>
      <c r="AG7" s="87"/>
      <c r="AH7" s="87" t="s">
        <v>12</v>
      </c>
      <c r="AI7" s="87"/>
      <c r="AJ7" s="87" t="s">
        <v>13</v>
      </c>
      <c r="AK7" s="87"/>
      <c r="AL7" s="87" t="s">
        <v>12</v>
      </c>
      <c r="AM7" s="87"/>
      <c r="AN7" s="87" t="s">
        <v>13</v>
      </c>
      <c r="AO7" s="87"/>
      <c r="AP7" s="87" t="s">
        <v>12</v>
      </c>
      <c r="AQ7" s="87"/>
      <c r="AR7" s="87" t="s">
        <v>13</v>
      </c>
      <c r="AS7" s="87"/>
      <c r="AT7" s="87" t="s">
        <v>12</v>
      </c>
      <c r="AU7" s="87"/>
      <c r="AV7" s="87" t="s">
        <v>13</v>
      </c>
      <c r="AW7" s="87"/>
      <c r="AX7" s="87" t="s">
        <v>12</v>
      </c>
      <c r="AY7" s="87"/>
      <c r="AZ7" s="87" t="s">
        <v>13</v>
      </c>
      <c r="BA7" s="87"/>
      <c r="BB7" s="87" t="s">
        <v>12</v>
      </c>
      <c r="BC7" s="87"/>
      <c r="BD7" s="87" t="s">
        <v>13</v>
      </c>
      <c r="BE7" s="87"/>
      <c r="BF7" s="87" t="s">
        <v>12</v>
      </c>
      <c r="BG7" s="87"/>
      <c r="BH7" s="87" t="s">
        <v>13</v>
      </c>
      <c r="BI7" s="87"/>
      <c r="BJ7" s="87" t="s">
        <v>12</v>
      </c>
      <c r="BK7" s="87"/>
      <c r="BL7" s="87" t="s">
        <v>13</v>
      </c>
      <c r="BM7" s="87"/>
      <c r="BN7" s="87" t="s">
        <v>12</v>
      </c>
      <c r="BO7" s="87"/>
      <c r="BP7" s="87" t="s">
        <v>13</v>
      </c>
      <c r="BQ7" s="87"/>
      <c r="BR7" s="87" t="s">
        <v>12</v>
      </c>
      <c r="BS7" s="87"/>
      <c r="BT7" s="87" t="s">
        <v>13</v>
      </c>
      <c r="BU7" s="87"/>
      <c r="BV7" s="87" t="s">
        <v>12</v>
      </c>
      <c r="BW7" s="87"/>
      <c r="BX7" s="87" t="s">
        <v>13</v>
      </c>
      <c r="BY7" s="87"/>
      <c r="BZ7" s="87" t="s">
        <v>12</v>
      </c>
      <c r="CA7" s="87"/>
      <c r="CB7" s="87" t="s">
        <v>13</v>
      </c>
      <c r="CC7" s="87"/>
      <c r="CD7" s="87" t="s">
        <v>12</v>
      </c>
      <c r="CE7" s="87"/>
      <c r="CF7" s="87" t="s">
        <v>13</v>
      </c>
      <c r="CG7" s="87"/>
      <c r="CH7" s="87" t="s">
        <v>12</v>
      </c>
      <c r="CI7" s="87"/>
      <c r="CJ7" s="87" t="s">
        <v>13</v>
      </c>
      <c r="CK7" s="87"/>
      <c r="CL7" s="87" t="s">
        <v>12</v>
      </c>
      <c r="CM7" s="87"/>
      <c r="CN7" s="87" t="s">
        <v>13</v>
      </c>
      <c r="CO7" s="87"/>
      <c r="CP7" s="87" t="s">
        <v>12</v>
      </c>
      <c r="CQ7" s="87"/>
      <c r="CR7" s="87" t="s">
        <v>13</v>
      </c>
      <c r="CS7" s="87"/>
      <c r="CT7" s="87" t="s">
        <v>12</v>
      </c>
      <c r="CU7" s="87"/>
      <c r="CV7" s="87" t="s">
        <v>13</v>
      </c>
      <c r="CW7" s="87"/>
      <c r="CX7" s="87" t="s">
        <v>12</v>
      </c>
      <c r="CY7" s="87"/>
      <c r="CZ7" s="87" t="s">
        <v>13</v>
      </c>
      <c r="DA7" s="87"/>
      <c r="DB7" s="87" t="s">
        <v>12</v>
      </c>
      <c r="DC7" s="87"/>
      <c r="DD7" s="87" t="s">
        <v>13</v>
      </c>
      <c r="DE7" s="87"/>
      <c r="DF7" s="111" t="s">
        <v>31</v>
      </c>
      <c r="DG7" s="112"/>
      <c r="DH7" s="87" t="s">
        <v>12</v>
      </c>
      <c r="DI7" s="87"/>
      <c r="DJ7" s="87" t="s">
        <v>13</v>
      </c>
      <c r="DK7" s="87"/>
      <c r="DL7" s="87" t="s">
        <v>13</v>
      </c>
      <c r="DM7" s="87"/>
    </row>
    <row r="8" spans="2:117" ht="48" customHeight="1">
      <c r="B8" s="121"/>
      <c r="C8" s="116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120" t="s">
        <v>1</v>
      </c>
      <c r="C21" s="120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Z7:AA7"/>
    <mergeCell ref="X7:Y7"/>
    <mergeCell ref="AL5:AO6"/>
    <mergeCell ref="AN7:AO7"/>
    <mergeCell ref="AB7:AC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5"/>
  <sheetViews>
    <sheetView zoomScale="96" zoomScaleNormal="96" workbookViewId="0">
      <selection activeCell="C24" sqref="C24:H24"/>
    </sheetView>
  </sheetViews>
  <sheetFormatPr defaultRowHeight="17.25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7" width="15" style="40" customWidth="1"/>
    <col min="68" max="68" width="16" style="40" customWidth="1"/>
    <col min="69" max="16384" width="9" style="40"/>
  </cols>
  <sheetData>
    <row r="1" spans="1:68">
      <c r="A1" s="203" t="s">
        <v>97</v>
      </c>
      <c r="B1" s="203"/>
      <c r="C1" s="203"/>
      <c r="D1" s="203"/>
      <c r="E1" s="203"/>
      <c r="F1" s="203"/>
      <c r="G1" s="203"/>
      <c r="H1" s="203"/>
    </row>
    <row r="2" spans="1:68" ht="13.5" customHeight="1">
      <c r="A2" s="206" t="s">
        <v>145</v>
      </c>
      <c r="B2" s="206"/>
      <c r="C2" s="206"/>
      <c r="D2" s="206"/>
      <c r="E2" s="206"/>
      <c r="F2" s="206"/>
      <c r="G2" s="206"/>
      <c r="H2" s="20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68" ht="36.75" customHeight="1">
      <c r="A3" s="207"/>
      <c r="B3" s="207"/>
      <c r="C3" s="207"/>
      <c r="D3" s="207"/>
      <c r="E3" s="207"/>
      <c r="F3" s="207"/>
      <c r="G3" s="207"/>
      <c r="H3" s="207"/>
      <c r="I3" s="212" t="s">
        <v>93</v>
      </c>
      <c r="J3" s="212"/>
      <c r="K3" s="41"/>
      <c r="L3" s="41"/>
      <c r="M3" s="41"/>
      <c r="N3" s="41"/>
      <c r="O3" s="49"/>
      <c r="P3" s="4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</row>
    <row r="4" spans="1:68" s="46" customFormat="1" ht="15" customHeight="1">
      <c r="A4" s="181" t="s">
        <v>58</v>
      </c>
      <c r="B4" s="182" t="s">
        <v>57</v>
      </c>
      <c r="C4" s="183" t="s">
        <v>117</v>
      </c>
      <c r="D4" s="184"/>
      <c r="E4" s="184"/>
      <c r="F4" s="184"/>
      <c r="G4" s="184"/>
      <c r="H4" s="185"/>
      <c r="I4" s="190" t="s">
        <v>64</v>
      </c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2"/>
      <c r="BC4" s="152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78"/>
      <c r="BP4" s="76"/>
    </row>
    <row r="5" spans="1:68" s="46" customFormat="1" ht="60" customHeight="1">
      <c r="A5" s="181"/>
      <c r="B5" s="182"/>
      <c r="C5" s="186"/>
      <c r="D5" s="187"/>
      <c r="E5" s="187"/>
      <c r="F5" s="187"/>
      <c r="G5" s="187"/>
      <c r="H5" s="188"/>
      <c r="I5" s="209" t="s">
        <v>65</v>
      </c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1"/>
      <c r="BC5" s="163" t="s">
        <v>66</v>
      </c>
      <c r="BD5" s="164"/>
      <c r="BE5" s="164"/>
      <c r="BF5" s="164"/>
      <c r="BG5" s="164"/>
      <c r="BH5" s="164"/>
      <c r="BI5" s="154" t="s">
        <v>67</v>
      </c>
      <c r="BJ5" s="154"/>
      <c r="BK5" s="154"/>
      <c r="BL5" s="154"/>
      <c r="BM5" s="154"/>
      <c r="BN5" s="154"/>
      <c r="BO5" s="150" t="s">
        <v>110</v>
      </c>
      <c r="BP5" s="151"/>
    </row>
    <row r="6" spans="1:68" s="46" customFormat="1" ht="0.75" hidden="1" customHeight="1">
      <c r="A6" s="181"/>
      <c r="B6" s="182"/>
      <c r="C6" s="186"/>
      <c r="D6" s="187"/>
      <c r="E6" s="187"/>
      <c r="F6" s="187"/>
      <c r="G6" s="187"/>
      <c r="H6" s="188"/>
      <c r="I6" s="173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205"/>
      <c r="BC6" s="173"/>
      <c r="BD6" s="174"/>
      <c r="BE6" s="174"/>
      <c r="BF6" s="174"/>
      <c r="BG6" s="154" t="s">
        <v>111</v>
      </c>
      <c r="BH6" s="154"/>
      <c r="BI6" s="154" t="s">
        <v>118</v>
      </c>
      <c r="BJ6" s="154"/>
      <c r="BK6" s="154" t="s">
        <v>69</v>
      </c>
      <c r="BL6" s="154"/>
      <c r="BM6" s="154"/>
      <c r="BN6" s="154"/>
      <c r="BO6" s="77"/>
      <c r="BP6" s="77"/>
    </row>
    <row r="7" spans="1:68" s="46" customFormat="1" ht="15" customHeight="1">
      <c r="A7" s="181"/>
      <c r="B7" s="182"/>
      <c r="C7" s="186"/>
      <c r="D7" s="187"/>
      <c r="E7" s="187"/>
      <c r="F7" s="187"/>
      <c r="G7" s="187"/>
      <c r="H7" s="188"/>
      <c r="I7" s="154" t="s">
        <v>56</v>
      </c>
      <c r="J7" s="154"/>
      <c r="K7" s="154"/>
      <c r="L7" s="154"/>
      <c r="M7" s="193" t="s">
        <v>119</v>
      </c>
      <c r="N7" s="194"/>
      <c r="O7" s="157" t="s">
        <v>49</v>
      </c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9"/>
      <c r="AE7" s="199" t="s">
        <v>112</v>
      </c>
      <c r="AF7" s="200"/>
      <c r="AG7" s="199" t="s">
        <v>113</v>
      </c>
      <c r="AH7" s="200"/>
      <c r="AI7" s="155" t="s">
        <v>55</v>
      </c>
      <c r="AJ7" s="156"/>
      <c r="AK7" s="182" t="s">
        <v>120</v>
      </c>
      <c r="AL7" s="182"/>
      <c r="AM7" s="155" t="s">
        <v>55</v>
      </c>
      <c r="AN7" s="156"/>
      <c r="AO7" s="169" t="s">
        <v>121</v>
      </c>
      <c r="AP7" s="169"/>
      <c r="AQ7" s="170" t="s">
        <v>114</v>
      </c>
      <c r="AR7" s="171"/>
      <c r="AS7" s="171"/>
      <c r="AT7" s="171"/>
      <c r="AU7" s="171"/>
      <c r="AV7" s="172"/>
      <c r="AW7" s="155" t="s">
        <v>68</v>
      </c>
      <c r="AX7" s="189"/>
      <c r="AY7" s="189"/>
      <c r="AZ7" s="189"/>
      <c r="BA7" s="189"/>
      <c r="BB7" s="156"/>
      <c r="BC7" s="175" t="s">
        <v>122</v>
      </c>
      <c r="BD7" s="176"/>
      <c r="BE7" s="175" t="s">
        <v>123</v>
      </c>
      <c r="BF7" s="176"/>
      <c r="BG7" s="154"/>
      <c r="BH7" s="154"/>
      <c r="BI7" s="154"/>
      <c r="BJ7" s="154"/>
      <c r="BK7" s="154"/>
      <c r="BL7" s="154"/>
      <c r="BM7" s="154"/>
      <c r="BN7" s="154"/>
      <c r="BO7" s="146" t="s">
        <v>130</v>
      </c>
      <c r="BP7" s="147"/>
    </row>
    <row r="8" spans="1:68" s="46" customFormat="1" ht="53.25" customHeight="1">
      <c r="A8" s="181"/>
      <c r="B8" s="182"/>
      <c r="C8" s="162" t="s">
        <v>63</v>
      </c>
      <c r="D8" s="162"/>
      <c r="E8" s="208" t="s">
        <v>61</v>
      </c>
      <c r="F8" s="208"/>
      <c r="G8" s="204" t="s">
        <v>62</v>
      </c>
      <c r="H8" s="204"/>
      <c r="I8" s="182" t="s">
        <v>124</v>
      </c>
      <c r="J8" s="182"/>
      <c r="K8" s="182" t="s">
        <v>125</v>
      </c>
      <c r="L8" s="182"/>
      <c r="M8" s="195"/>
      <c r="N8" s="196"/>
      <c r="O8" s="155" t="s">
        <v>50</v>
      </c>
      <c r="P8" s="156"/>
      <c r="Q8" s="160" t="s">
        <v>115</v>
      </c>
      <c r="R8" s="161"/>
      <c r="S8" s="155" t="s">
        <v>51</v>
      </c>
      <c r="T8" s="156"/>
      <c r="U8" s="155" t="s">
        <v>52</v>
      </c>
      <c r="V8" s="156"/>
      <c r="W8" s="155" t="s">
        <v>53</v>
      </c>
      <c r="X8" s="156"/>
      <c r="Y8" s="197" t="s">
        <v>54</v>
      </c>
      <c r="Z8" s="198"/>
      <c r="AA8" s="155" t="s">
        <v>126</v>
      </c>
      <c r="AB8" s="156"/>
      <c r="AC8" s="155" t="s">
        <v>127</v>
      </c>
      <c r="AD8" s="156"/>
      <c r="AE8" s="201"/>
      <c r="AF8" s="202"/>
      <c r="AG8" s="201"/>
      <c r="AH8" s="202"/>
      <c r="AI8" s="160" t="s">
        <v>128</v>
      </c>
      <c r="AJ8" s="161"/>
      <c r="AK8" s="182"/>
      <c r="AL8" s="182"/>
      <c r="AM8" s="160" t="s">
        <v>116</v>
      </c>
      <c r="AN8" s="161"/>
      <c r="AO8" s="169"/>
      <c r="AP8" s="169"/>
      <c r="AQ8" s="162" t="s">
        <v>63</v>
      </c>
      <c r="AR8" s="162"/>
      <c r="AS8" s="162" t="s">
        <v>61</v>
      </c>
      <c r="AT8" s="162"/>
      <c r="AU8" s="162" t="s">
        <v>62</v>
      </c>
      <c r="AV8" s="162"/>
      <c r="AW8" s="162" t="s">
        <v>71</v>
      </c>
      <c r="AX8" s="162"/>
      <c r="AY8" s="165" t="s">
        <v>72</v>
      </c>
      <c r="AZ8" s="166"/>
      <c r="BA8" s="167" t="s">
        <v>73</v>
      </c>
      <c r="BB8" s="168"/>
      <c r="BC8" s="177"/>
      <c r="BD8" s="178"/>
      <c r="BE8" s="177"/>
      <c r="BF8" s="178"/>
      <c r="BG8" s="154"/>
      <c r="BH8" s="154"/>
      <c r="BI8" s="154"/>
      <c r="BJ8" s="154"/>
      <c r="BK8" s="154" t="s">
        <v>129</v>
      </c>
      <c r="BL8" s="154"/>
      <c r="BM8" s="154" t="s">
        <v>70</v>
      </c>
      <c r="BN8" s="154"/>
      <c r="BO8" s="148"/>
      <c r="BP8" s="149"/>
    </row>
    <row r="9" spans="1:68" s="46" customFormat="1" ht="30" customHeight="1">
      <c r="A9" s="181"/>
      <c r="B9" s="182"/>
      <c r="C9" s="47" t="s">
        <v>59</v>
      </c>
      <c r="D9" s="35" t="s">
        <v>60</v>
      </c>
      <c r="E9" s="47" t="s">
        <v>59</v>
      </c>
      <c r="F9" s="35" t="s">
        <v>60</v>
      </c>
      <c r="G9" s="47" t="s">
        <v>59</v>
      </c>
      <c r="H9" s="35" t="s">
        <v>60</v>
      </c>
      <c r="I9" s="47" t="s">
        <v>59</v>
      </c>
      <c r="J9" s="35" t="s">
        <v>60</v>
      </c>
      <c r="K9" s="47" t="s">
        <v>59</v>
      </c>
      <c r="L9" s="35" t="s">
        <v>60</v>
      </c>
      <c r="M9" s="47" t="s">
        <v>59</v>
      </c>
      <c r="N9" s="35" t="s">
        <v>60</v>
      </c>
      <c r="O9" s="47" t="s">
        <v>59</v>
      </c>
      <c r="P9" s="35" t="s">
        <v>60</v>
      </c>
      <c r="Q9" s="47" t="s">
        <v>59</v>
      </c>
      <c r="R9" s="35" t="s">
        <v>60</v>
      </c>
      <c r="S9" s="47" t="s">
        <v>59</v>
      </c>
      <c r="T9" s="35" t="s">
        <v>60</v>
      </c>
      <c r="U9" s="47" t="s">
        <v>59</v>
      </c>
      <c r="V9" s="35" t="s">
        <v>60</v>
      </c>
      <c r="W9" s="47" t="s">
        <v>59</v>
      </c>
      <c r="X9" s="35" t="s">
        <v>60</v>
      </c>
      <c r="Y9" s="47" t="s">
        <v>59</v>
      </c>
      <c r="Z9" s="35" t="s">
        <v>60</v>
      </c>
      <c r="AA9" s="47" t="s">
        <v>59</v>
      </c>
      <c r="AB9" s="35" t="s">
        <v>60</v>
      </c>
      <c r="AC9" s="47" t="s">
        <v>59</v>
      </c>
      <c r="AD9" s="35" t="s">
        <v>60</v>
      </c>
      <c r="AE9" s="47" t="s">
        <v>59</v>
      </c>
      <c r="AF9" s="35" t="s">
        <v>60</v>
      </c>
      <c r="AG9" s="47" t="s">
        <v>59</v>
      </c>
      <c r="AH9" s="35" t="s">
        <v>60</v>
      </c>
      <c r="AI9" s="47" t="s">
        <v>59</v>
      </c>
      <c r="AJ9" s="35" t="s">
        <v>60</v>
      </c>
      <c r="AK9" s="47" t="s">
        <v>59</v>
      </c>
      <c r="AL9" s="35" t="s">
        <v>60</v>
      </c>
      <c r="AM9" s="47" t="s">
        <v>59</v>
      </c>
      <c r="AN9" s="35" t="s">
        <v>60</v>
      </c>
      <c r="AO9" s="47" t="s">
        <v>59</v>
      </c>
      <c r="AP9" s="35" t="s">
        <v>60</v>
      </c>
      <c r="AQ9" s="47" t="s">
        <v>59</v>
      </c>
      <c r="AR9" s="35" t="s">
        <v>60</v>
      </c>
      <c r="AS9" s="47" t="s">
        <v>59</v>
      </c>
      <c r="AT9" s="35" t="s">
        <v>60</v>
      </c>
      <c r="AU9" s="47" t="s">
        <v>59</v>
      </c>
      <c r="AV9" s="35" t="s">
        <v>60</v>
      </c>
      <c r="AW9" s="47" t="s">
        <v>59</v>
      </c>
      <c r="AX9" s="35" t="s">
        <v>60</v>
      </c>
      <c r="AY9" s="47" t="s">
        <v>59</v>
      </c>
      <c r="AZ9" s="35" t="s">
        <v>60</v>
      </c>
      <c r="BA9" s="47" t="s">
        <v>59</v>
      </c>
      <c r="BB9" s="35" t="s">
        <v>60</v>
      </c>
      <c r="BC9" s="47" t="s">
        <v>59</v>
      </c>
      <c r="BD9" s="35" t="s">
        <v>60</v>
      </c>
      <c r="BE9" s="47" t="s">
        <v>59</v>
      </c>
      <c r="BF9" s="35" t="s">
        <v>60</v>
      </c>
      <c r="BG9" s="47" t="s">
        <v>59</v>
      </c>
      <c r="BH9" s="35" t="s">
        <v>60</v>
      </c>
      <c r="BI9" s="47" t="s">
        <v>59</v>
      </c>
      <c r="BJ9" s="35" t="s">
        <v>60</v>
      </c>
      <c r="BK9" s="47" t="s">
        <v>59</v>
      </c>
      <c r="BL9" s="35" t="s">
        <v>60</v>
      </c>
      <c r="BM9" s="47" t="s">
        <v>59</v>
      </c>
      <c r="BN9" s="35" t="s">
        <v>60</v>
      </c>
      <c r="BO9" s="47" t="s">
        <v>59</v>
      </c>
      <c r="BP9" s="35" t="s">
        <v>60</v>
      </c>
    </row>
    <row r="10" spans="1:68" s="46" customFormat="1" ht="10.5" customHeight="1">
      <c r="A10" s="80" t="s">
        <v>94</v>
      </c>
      <c r="B10" s="80">
        <v>1</v>
      </c>
      <c r="C10" s="80">
        <v>2</v>
      </c>
      <c r="D10" s="80">
        <v>3</v>
      </c>
      <c r="E10" s="80">
        <v>4</v>
      </c>
      <c r="F10" s="80">
        <v>5</v>
      </c>
      <c r="G10" s="80">
        <v>6</v>
      </c>
      <c r="H10" s="80">
        <v>7</v>
      </c>
      <c r="I10" s="80">
        <v>8</v>
      </c>
      <c r="J10" s="80">
        <v>9</v>
      </c>
      <c r="K10" s="80">
        <v>10</v>
      </c>
      <c r="L10" s="80">
        <v>11</v>
      </c>
      <c r="M10" s="80">
        <v>12</v>
      </c>
      <c r="N10" s="80">
        <v>13</v>
      </c>
      <c r="O10" s="80">
        <v>14</v>
      </c>
      <c r="P10" s="80">
        <v>15</v>
      </c>
      <c r="Q10" s="80">
        <v>16</v>
      </c>
      <c r="R10" s="80">
        <v>17</v>
      </c>
      <c r="S10" s="80">
        <v>18</v>
      </c>
      <c r="T10" s="80">
        <v>19</v>
      </c>
      <c r="U10" s="80">
        <v>20</v>
      </c>
      <c r="V10" s="80">
        <v>21</v>
      </c>
      <c r="W10" s="80">
        <v>22</v>
      </c>
      <c r="X10" s="80">
        <v>23</v>
      </c>
      <c r="Y10" s="80">
        <v>24</v>
      </c>
      <c r="Z10" s="80">
        <v>25</v>
      </c>
      <c r="AA10" s="80">
        <v>26</v>
      </c>
      <c r="AB10" s="80">
        <v>27</v>
      </c>
      <c r="AC10" s="80">
        <v>28</v>
      </c>
      <c r="AD10" s="80">
        <v>29</v>
      </c>
      <c r="AE10" s="80">
        <v>30</v>
      </c>
      <c r="AF10" s="80">
        <v>31</v>
      </c>
      <c r="AG10" s="80">
        <v>32</v>
      </c>
      <c r="AH10" s="80">
        <v>33</v>
      </c>
      <c r="AI10" s="80">
        <v>34</v>
      </c>
      <c r="AJ10" s="80">
        <v>35</v>
      </c>
      <c r="AK10" s="80">
        <v>36</v>
      </c>
      <c r="AL10" s="80">
        <v>37</v>
      </c>
      <c r="AM10" s="80">
        <v>38</v>
      </c>
      <c r="AN10" s="80">
        <v>39</v>
      </c>
      <c r="AO10" s="80">
        <v>40</v>
      </c>
      <c r="AP10" s="80">
        <v>41</v>
      </c>
      <c r="AQ10" s="80">
        <v>42</v>
      </c>
      <c r="AR10" s="80">
        <v>43</v>
      </c>
      <c r="AS10" s="80">
        <v>44</v>
      </c>
      <c r="AT10" s="80">
        <v>45</v>
      </c>
      <c r="AU10" s="80">
        <v>46</v>
      </c>
      <c r="AV10" s="80">
        <v>47</v>
      </c>
      <c r="AW10" s="80">
        <v>48</v>
      </c>
      <c r="AX10" s="80">
        <v>49</v>
      </c>
      <c r="AY10" s="80">
        <v>50</v>
      </c>
      <c r="AZ10" s="80">
        <v>51</v>
      </c>
      <c r="BA10" s="80">
        <v>52</v>
      </c>
      <c r="BB10" s="80">
        <v>53</v>
      </c>
      <c r="BC10" s="80">
        <v>54</v>
      </c>
      <c r="BD10" s="80">
        <v>55</v>
      </c>
      <c r="BE10" s="80">
        <v>56</v>
      </c>
      <c r="BF10" s="80">
        <v>57</v>
      </c>
      <c r="BG10" s="80">
        <v>58</v>
      </c>
      <c r="BH10" s="80">
        <v>59</v>
      </c>
      <c r="BI10" s="80">
        <v>60</v>
      </c>
      <c r="BJ10" s="80">
        <v>61</v>
      </c>
      <c r="BK10" s="80">
        <v>62</v>
      </c>
      <c r="BL10" s="80">
        <v>63</v>
      </c>
      <c r="BM10" s="80">
        <v>64</v>
      </c>
      <c r="BN10" s="80">
        <v>65</v>
      </c>
      <c r="BO10" s="80">
        <v>66</v>
      </c>
      <c r="BP10" s="80">
        <v>67</v>
      </c>
    </row>
    <row r="11" spans="1:68" s="44" customFormat="1" ht="18" customHeight="1">
      <c r="A11" s="68">
        <v>1</v>
      </c>
      <c r="B11" s="71" t="s">
        <v>98</v>
      </c>
      <c r="C11" s="72">
        <f>E11+G11-BA11</f>
        <v>6169637.4579999996</v>
      </c>
      <c r="D11" s="72">
        <f>F11+H11-BB11</f>
        <v>2032211.1021</v>
      </c>
      <c r="E11" s="72">
        <f>I11+K11+M11+AE11+AG11+AK11+AO11+AS11</f>
        <v>3547808.358</v>
      </c>
      <c r="F11" s="72">
        <f>J11+L11+N11+AF11+AH11+AL11+AP11+AT11</f>
        <v>1583716.8721</v>
      </c>
      <c r="G11" s="72">
        <f>AY11+BC11+BE11+BG11+BI11+BK11+BM11+AU11+BO11</f>
        <v>2621829.0999999996</v>
      </c>
      <c r="H11" s="72">
        <f>AZ11+BD11+BF11+BH11+BJ11+BL11+BN11+AV11+BP11</f>
        <v>448494.23</v>
      </c>
      <c r="I11" s="50">
        <v>465727</v>
      </c>
      <c r="J11" s="50">
        <v>213352.51300000001</v>
      </c>
      <c r="K11" s="50">
        <v>0</v>
      </c>
      <c r="L11" s="50">
        <v>0</v>
      </c>
      <c r="M11" s="50">
        <v>963691.95799999998</v>
      </c>
      <c r="N11" s="50">
        <v>285650.47610000003</v>
      </c>
      <c r="O11" s="50">
        <v>146472.845</v>
      </c>
      <c r="P11" s="50">
        <v>72396.629100000006</v>
      </c>
      <c r="Q11" s="50">
        <v>363553.353</v>
      </c>
      <c r="R11" s="50">
        <v>147784.0031</v>
      </c>
      <c r="S11" s="50">
        <v>13888</v>
      </c>
      <c r="T11" s="50">
        <v>3069.8216000000002</v>
      </c>
      <c r="U11" s="50">
        <v>19890</v>
      </c>
      <c r="V11" s="50">
        <v>1199.6559999999999</v>
      </c>
      <c r="W11" s="50">
        <v>190430.1</v>
      </c>
      <c r="X11" s="50">
        <v>41168.834999999999</v>
      </c>
      <c r="Y11" s="50">
        <v>163121.1</v>
      </c>
      <c r="Z11" s="50">
        <v>34577.112999999998</v>
      </c>
      <c r="AA11" s="50">
        <v>158907.9</v>
      </c>
      <c r="AB11" s="50">
        <v>2166.4580000000001</v>
      </c>
      <c r="AC11" s="50">
        <v>57193.760000000002</v>
      </c>
      <c r="AD11" s="50">
        <v>14760.2673</v>
      </c>
      <c r="AE11" s="50">
        <v>0</v>
      </c>
      <c r="AF11" s="50">
        <v>0</v>
      </c>
      <c r="AG11" s="50">
        <v>1926891</v>
      </c>
      <c r="AH11" s="50">
        <v>988379.71</v>
      </c>
      <c r="AI11" s="50">
        <v>1926891</v>
      </c>
      <c r="AJ11" s="50">
        <v>988379.71</v>
      </c>
      <c r="AK11" s="50">
        <v>105883</v>
      </c>
      <c r="AL11" s="50">
        <v>51226.62</v>
      </c>
      <c r="AM11" s="50">
        <v>71883</v>
      </c>
      <c r="AN11" s="50">
        <v>33026.620000000003</v>
      </c>
      <c r="AO11" s="50">
        <v>52688.9</v>
      </c>
      <c r="AP11" s="50">
        <v>20850</v>
      </c>
      <c r="AQ11" s="50">
        <v>32926.5</v>
      </c>
      <c r="AR11" s="50">
        <v>24257.553</v>
      </c>
      <c r="AS11" s="50">
        <v>32926.5</v>
      </c>
      <c r="AT11" s="50">
        <v>24257.553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3289093.4</v>
      </c>
      <c r="BD11" s="50">
        <v>460703.90600000002</v>
      </c>
      <c r="BE11" s="50">
        <v>315548</v>
      </c>
      <c r="BF11" s="50">
        <v>12240.214</v>
      </c>
      <c r="BG11" s="50">
        <v>0</v>
      </c>
      <c r="BH11" s="50">
        <v>0</v>
      </c>
      <c r="BI11" s="50">
        <v>-56497</v>
      </c>
      <c r="BJ11" s="50">
        <v>-9714.8700000000008</v>
      </c>
      <c r="BK11" s="50">
        <v>-926315.3</v>
      </c>
      <c r="BL11" s="50">
        <v>-14735.02</v>
      </c>
      <c r="BM11" s="50">
        <v>0</v>
      </c>
      <c r="BN11" s="50">
        <v>0</v>
      </c>
      <c r="BO11" s="50"/>
      <c r="BP11" s="50"/>
    </row>
    <row r="12" spans="1:68" s="44" customFormat="1" ht="18" customHeight="1">
      <c r="A12" s="68">
        <v>2</v>
      </c>
      <c r="B12" s="71" t="s">
        <v>99</v>
      </c>
      <c r="C12" s="72">
        <f t="shared" ref="C12:C21" si="0">E12+G12-BA12</f>
        <v>70514.731200000009</v>
      </c>
      <c r="D12" s="72">
        <f t="shared" ref="D12:D21" si="1">F12+H12-BB12</f>
        <v>37416.829900000004</v>
      </c>
      <c r="E12" s="72">
        <f t="shared" ref="E12:E21" si="2">I12+K12+M12+AE12+AG12+AK12+AO12+AS12</f>
        <v>45901</v>
      </c>
      <c r="F12" s="72">
        <f t="shared" ref="F12:F21" si="3">J12+L12+N12+AF12+AH12+AL12+AP12+AT12</f>
        <v>18289.4899</v>
      </c>
      <c r="G12" s="72">
        <f t="shared" ref="G12:G21" si="4">AY12+BC12+BE12+BG12+BI12+BK12+BM12+AU12+BO12</f>
        <v>24613.731200000002</v>
      </c>
      <c r="H12" s="72">
        <f t="shared" ref="H12:H21" si="5">AZ12+BD12+BF12+BH12+BJ12+BL12+BN12+AV12+BP12</f>
        <v>19127.340000000004</v>
      </c>
      <c r="I12" s="50">
        <v>24000</v>
      </c>
      <c r="J12" s="50">
        <v>11011.7202</v>
      </c>
      <c r="K12" s="50">
        <v>0</v>
      </c>
      <c r="L12" s="50">
        <v>0</v>
      </c>
      <c r="M12" s="50">
        <v>9503</v>
      </c>
      <c r="N12" s="50">
        <v>3337.0947000000001</v>
      </c>
      <c r="O12" s="50">
        <v>2160</v>
      </c>
      <c r="P12" s="50">
        <v>853.21190000000001</v>
      </c>
      <c r="Q12" s="50">
        <v>990</v>
      </c>
      <c r="R12" s="50">
        <v>240</v>
      </c>
      <c r="S12" s="50">
        <v>141</v>
      </c>
      <c r="T12" s="50">
        <v>60.5</v>
      </c>
      <c r="U12" s="50">
        <v>139</v>
      </c>
      <c r="V12" s="50">
        <v>63.2</v>
      </c>
      <c r="W12" s="50">
        <v>1975</v>
      </c>
      <c r="X12" s="50">
        <v>612.54</v>
      </c>
      <c r="Y12" s="50">
        <v>1350</v>
      </c>
      <c r="Z12" s="50">
        <v>400</v>
      </c>
      <c r="AA12" s="50">
        <v>50</v>
      </c>
      <c r="AB12" s="50">
        <v>9</v>
      </c>
      <c r="AC12" s="50">
        <v>2925</v>
      </c>
      <c r="AD12" s="50">
        <v>1224.6428000000001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9460</v>
      </c>
      <c r="AL12" s="50">
        <v>3840.6750000000002</v>
      </c>
      <c r="AM12" s="50">
        <v>9460</v>
      </c>
      <c r="AN12" s="50">
        <v>3840.6750000000002</v>
      </c>
      <c r="AO12" s="50">
        <v>610</v>
      </c>
      <c r="AP12" s="50">
        <v>100</v>
      </c>
      <c r="AQ12" s="50">
        <v>2328</v>
      </c>
      <c r="AR12" s="50">
        <v>0</v>
      </c>
      <c r="AS12" s="50">
        <v>2328</v>
      </c>
      <c r="AT12" s="50">
        <v>0</v>
      </c>
      <c r="AU12" s="50">
        <v>0</v>
      </c>
      <c r="AV12" s="50">
        <v>0</v>
      </c>
      <c r="AW12" s="50">
        <v>2008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22963.7</v>
      </c>
      <c r="BD12" s="50">
        <v>20740.312000000002</v>
      </c>
      <c r="BE12" s="50">
        <v>1650.0311999999999</v>
      </c>
      <c r="BF12" s="50">
        <v>1090.4000000000001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-2703.3719999999998</v>
      </c>
      <c r="BM12" s="50">
        <v>0</v>
      </c>
      <c r="BN12" s="50">
        <v>0</v>
      </c>
      <c r="BO12" s="50"/>
      <c r="BP12" s="50"/>
    </row>
    <row r="13" spans="1:68" s="44" customFormat="1" ht="18" customHeight="1">
      <c r="A13" s="68">
        <v>3</v>
      </c>
      <c r="B13" s="71" t="s">
        <v>100</v>
      </c>
      <c r="C13" s="72">
        <f t="shared" si="0"/>
        <v>76767.014900000009</v>
      </c>
      <c r="D13" s="72">
        <f t="shared" si="1"/>
        <v>26219.796900000001</v>
      </c>
      <c r="E13" s="72">
        <f t="shared" si="2"/>
        <v>41964.600000000006</v>
      </c>
      <c r="F13" s="72">
        <f t="shared" si="3"/>
        <v>15329.716899999999</v>
      </c>
      <c r="G13" s="72">
        <f t="shared" si="4"/>
        <v>34802.414900000003</v>
      </c>
      <c r="H13" s="72">
        <f t="shared" si="5"/>
        <v>10890.08</v>
      </c>
      <c r="I13" s="50">
        <v>24400</v>
      </c>
      <c r="J13" s="50">
        <v>11391.282999999999</v>
      </c>
      <c r="K13" s="50">
        <v>0</v>
      </c>
      <c r="L13" s="50">
        <v>0</v>
      </c>
      <c r="M13" s="50">
        <v>14924.3</v>
      </c>
      <c r="N13" s="50">
        <v>3638.4339</v>
      </c>
      <c r="O13" s="50">
        <v>3760</v>
      </c>
      <c r="P13" s="50">
        <v>995.30690000000004</v>
      </c>
      <c r="Q13" s="50">
        <v>1000</v>
      </c>
      <c r="R13" s="50">
        <v>415</v>
      </c>
      <c r="S13" s="50">
        <v>200</v>
      </c>
      <c r="T13" s="50">
        <v>71</v>
      </c>
      <c r="U13" s="50">
        <v>100</v>
      </c>
      <c r="V13" s="50">
        <v>92</v>
      </c>
      <c r="W13" s="50">
        <v>3620.3</v>
      </c>
      <c r="X13" s="50">
        <v>741</v>
      </c>
      <c r="Y13" s="50">
        <v>2510</v>
      </c>
      <c r="Z13" s="50">
        <v>575</v>
      </c>
      <c r="AA13" s="50">
        <v>3300</v>
      </c>
      <c r="AB13" s="50">
        <v>677.45</v>
      </c>
      <c r="AC13" s="50">
        <v>1800</v>
      </c>
      <c r="AD13" s="50">
        <v>317.2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400</v>
      </c>
      <c r="AL13" s="50">
        <v>0</v>
      </c>
      <c r="AM13" s="50">
        <v>0</v>
      </c>
      <c r="AN13" s="50">
        <v>0</v>
      </c>
      <c r="AO13" s="50">
        <v>1200</v>
      </c>
      <c r="AP13" s="50">
        <v>300</v>
      </c>
      <c r="AQ13" s="50">
        <v>1040.3</v>
      </c>
      <c r="AR13" s="50">
        <v>0</v>
      </c>
      <c r="AS13" s="50">
        <v>1040.3</v>
      </c>
      <c r="AT13" s="50">
        <v>0</v>
      </c>
      <c r="AU13" s="50">
        <v>0</v>
      </c>
      <c r="AV13" s="50">
        <v>0</v>
      </c>
      <c r="AW13" s="50">
        <v>570.29999999999995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28402</v>
      </c>
      <c r="BD13" s="50">
        <v>11242.08</v>
      </c>
      <c r="BE13" s="50">
        <v>6400.4148999999998</v>
      </c>
      <c r="BF13" s="50">
        <v>200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-552</v>
      </c>
      <c r="BM13" s="50">
        <v>0</v>
      </c>
      <c r="BN13" s="50">
        <v>0</v>
      </c>
      <c r="BO13" s="50"/>
      <c r="BP13" s="50"/>
    </row>
    <row r="14" spans="1:68" s="44" customFormat="1" ht="18" customHeight="1">
      <c r="A14" s="68">
        <v>4</v>
      </c>
      <c r="B14" s="71" t="s">
        <v>101</v>
      </c>
      <c r="C14" s="72">
        <f t="shared" si="0"/>
        <v>730465.98129999987</v>
      </c>
      <c r="D14" s="72">
        <f t="shared" si="1"/>
        <v>346976.5037</v>
      </c>
      <c r="E14" s="72">
        <f t="shared" si="2"/>
        <v>613208.33499999996</v>
      </c>
      <c r="F14" s="72">
        <f t="shared" si="3"/>
        <v>247389.18769999998</v>
      </c>
      <c r="G14" s="72">
        <f t="shared" si="4"/>
        <v>239538.76029999999</v>
      </c>
      <c r="H14" s="72">
        <f t="shared" si="5"/>
        <v>126301.95000000003</v>
      </c>
      <c r="I14" s="50">
        <v>167800</v>
      </c>
      <c r="J14" s="50">
        <v>78934.653000000006</v>
      </c>
      <c r="K14" s="50">
        <v>0</v>
      </c>
      <c r="L14" s="50">
        <v>0</v>
      </c>
      <c r="M14" s="50">
        <v>74072</v>
      </c>
      <c r="N14" s="50">
        <v>25222.468700000001</v>
      </c>
      <c r="O14" s="50">
        <v>16500</v>
      </c>
      <c r="P14" s="50">
        <v>10964.767599999999</v>
      </c>
      <c r="Q14" s="50">
        <v>300</v>
      </c>
      <c r="R14" s="50">
        <v>63.465899999999998</v>
      </c>
      <c r="S14" s="50">
        <v>2000</v>
      </c>
      <c r="T14" s="50">
        <v>807.02120000000002</v>
      </c>
      <c r="U14" s="50">
        <v>1500</v>
      </c>
      <c r="V14" s="50">
        <v>265.3</v>
      </c>
      <c r="W14" s="50">
        <v>20032</v>
      </c>
      <c r="X14" s="50">
        <v>4339.8999999999996</v>
      </c>
      <c r="Y14" s="50">
        <v>13620</v>
      </c>
      <c r="Z14" s="50">
        <v>3392</v>
      </c>
      <c r="AA14" s="50">
        <v>5740</v>
      </c>
      <c r="AB14" s="50">
        <v>2846</v>
      </c>
      <c r="AC14" s="50">
        <v>23300</v>
      </c>
      <c r="AD14" s="50">
        <v>4329.7089999999998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218729.8</v>
      </c>
      <c r="AL14" s="50">
        <v>93988.881999999998</v>
      </c>
      <c r="AM14" s="50">
        <v>218479.8</v>
      </c>
      <c r="AN14" s="50">
        <v>93738.881999999998</v>
      </c>
      <c r="AO14" s="50">
        <v>24155.834999999999</v>
      </c>
      <c r="AP14" s="50">
        <v>21445.834999999999</v>
      </c>
      <c r="AQ14" s="50">
        <v>6169.5860000000002</v>
      </c>
      <c r="AR14" s="50">
        <v>1082.7149999999999</v>
      </c>
      <c r="AS14" s="50">
        <v>128450.7</v>
      </c>
      <c r="AT14" s="50">
        <v>27797.348999999998</v>
      </c>
      <c r="AU14" s="50">
        <v>0</v>
      </c>
      <c r="AV14" s="50">
        <v>0</v>
      </c>
      <c r="AW14" s="50">
        <v>124177.7</v>
      </c>
      <c r="AX14" s="50">
        <v>26714.633999999998</v>
      </c>
      <c r="AY14" s="50">
        <v>0</v>
      </c>
      <c r="AZ14" s="50">
        <v>0</v>
      </c>
      <c r="BA14" s="50">
        <v>122281.114</v>
      </c>
      <c r="BB14" s="50">
        <v>26714.633999999998</v>
      </c>
      <c r="BC14" s="50">
        <v>255299.76029999999</v>
      </c>
      <c r="BD14" s="50">
        <v>135579.72200000001</v>
      </c>
      <c r="BE14" s="50">
        <v>4239</v>
      </c>
      <c r="BF14" s="50">
        <v>3528</v>
      </c>
      <c r="BG14" s="50">
        <v>0</v>
      </c>
      <c r="BH14" s="50">
        <v>0</v>
      </c>
      <c r="BI14" s="50">
        <v>0</v>
      </c>
      <c r="BJ14" s="50">
        <v>-47.811</v>
      </c>
      <c r="BK14" s="50">
        <v>-20000</v>
      </c>
      <c r="BL14" s="50">
        <v>-12757.960999999999</v>
      </c>
      <c r="BM14" s="50">
        <v>0</v>
      </c>
      <c r="BN14" s="50">
        <v>0</v>
      </c>
      <c r="BO14" s="50"/>
      <c r="BP14" s="50"/>
    </row>
    <row r="15" spans="1:68" s="44" customFormat="1" ht="18" customHeight="1">
      <c r="A15" s="68">
        <v>5</v>
      </c>
      <c r="B15" s="71" t="s">
        <v>102</v>
      </c>
      <c r="C15" s="72">
        <f t="shared" si="0"/>
        <v>2637812.8015999999</v>
      </c>
      <c r="D15" s="72">
        <f t="shared" si="1"/>
        <v>630308.82059999998</v>
      </c>
      <c r="E15" s="72">
        <f t="shared" si="2"/>
        <v>1810790.2829999998</v>
      </c>
      <c r="F15" s="72">
        <f t="shared" si="3"/>
        <v>599848.72899999993</v>
      </c>
      <c r="G15" s="72">
        <f t="shared" si="4"/>
        <v>1145022.5186000001</v>
      </c>
      <c r="H15" s="72">
        <f t="shared" si="5"/>
        <v>220460.09159999999</v>
      </c>
      <c r="I15" s="50">
        <v>397020.3</v>
      </c>
      <c r="J15" s="50">
        <v>132541.39499999999</v>
      </c>
      <c r="K15" s="50">
        <v>0</v>
      </c>
      <c r="L15" s="50">
        <v>0</v>
      </c>
      <c r="M15" s="50">
        <v>453257.5</v>
      </c>
      <c r="N15" s="50">
        <v>100903.357</v>
      </c>
      <c r="O15" s="50">
        <v>75175.3</v>
      </c>
      <c r="P15" s="50">
        <v>34995.248399999997</v>
      </c>
      <c r="Q15" s="50">
        <v>70953.5</v>
      </c>
      <c r="R15" s="50">
        <v>26470.3112</v>
      </c>
      <c r="S15" s="50">
        <v>6712.3</v>
      </c>
      <c r="T15" s="50">
        <v>2668.6107000000002</v>
      </c>
      <c r="U15" s="50">
        <v>3600</v>
      </c>
      <c r="V15" s="50">
        <v>406.69099999999997</v>
      </c>
      <c r="W15" s="50">
        <v>79364.800000000003</v>
      </c>
      <c r="X15" s="50">
        <v>9213.9176000000007</v>
      </c>
      <c r="Y15" s="50">
        <v>56383</v>
      </c>
      <c r="Z15" s="50">
        <v>6391.3950000000004</v>
      </c>
      <c r="AA15" s="50">
        <v>118306</v>
      </c>
      <c r="AB15" s="50">
        <v>6195.0879000000004</v>
      </c>
      <c r="AC15" s="50">
        <v>63515.4</v>
      </c>
      <c r="AD15" s="50">
        <v>12492.066199999999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446507.03200000001</v>
      </c>
      <c r="AL15" s="50">
        <v>168518.867</v>
      </c>
      <c r="AM15" s="50">
        <v>443707.03200000001</v>
      </c>
      <c r="AN15" s="50">
        <v>167685.53400000001</v>
      </c>
      <c r="AO15" s="50">
        <v>176805.451</v>
      </c>
      <c r="AP15" s="50">
        <v>3195</v>
      </c>
      <c r="AQ15" s="50">
        <v>19200</v>
      </c>
      <c r="AR15" s="50">
        <v>4690.1099999999997</v>
      </c>
      <c r="AS15" s="50">
        <v>337200</v>
      </c>
      <c r="AT15" s="50">
        <v>194690.11</v>
      </c>
      <c r="AU15" s="50">
        <v>0</v>
      </c>
      <c r="AV15" s="50">
        <v>0</v>
      </c>
      <c r="AW15" s="50">
        <v>318000</v>
      </c>
      <c r="AX15" s="50">
        <v>190000</v>
      </c>
      <c r="AY15" s="50">
        <v>0</v>
      </c>
      <c r="AZ15" s="50">
        <v>0</v>
      </c>
      <c r="BA15" s="50">
        <v>318000</v>
      </c>
      <c r="BB15" s="50">
        <v>190000</v>
      </c>
      <c r="BC15" s="50">
        <v>1110515.5186000001</v>
      </c>
      <c r="BD15" s="50">
        <v>198729.99059999999</v>
      </c>
      <c r="BE15" s="50">
        <v>60007</v>
      </c>
      <c r="BF15" s="50">
        <v>29219.694</v>
      </c>
      <c r="BG15" s="50">
        <v>0</v>
      </c>
      <c r="BH15" s="50">
        <v>0</v>
      </c>
      <c r="BI15" s="50">
        <v>-25500</v>
      </c>
      <c r="BJ15" s="50">
        <v>-899.25</v>
      </c>
      <c r="BK15" s="50">
        <v>0</v>
      </c>
      <c r="BL15" s="50">
        <v>-6590.3429999999998</v>
      </c>
      <c r="BM15" s="50">
        <v>0</v>
      </c>
      <c r="BN15" s="50">
        <v>0</v>
      </c>
      <c r="BO15" s="50"/>
      <c r="BP15" s="50"/>
    </row>
    <row r="16" spans="1:68" s="44" customFormat="1" ht="18" customHeight="1">
      <c r="A16" s="68">
        <v>6</v>
      </c>
      <c r="B16" s="71" t="s">
        <v>103</v>
      </c>
      <c r="C16" s="72">
        <f t="shared" si="0"/>
        <v>2590540.7378000002</v>
      </c>
      <c r="D16" s="72">
        <f t="shared" si="1"/>
        <v>851678.33700000006</v>
      </c>
      <c r="E16" s="72">
        <f t="shared" si="2"/>
        <v>1255807.9950000001</v>
      </c>
      <c r="F16" s="72">
        <f t="shared" si="3"/>
        <v>490691.25940000004</v>
      </c>
      <c r="G16" s="72">
        <f t="shared" si="4"/>
        <v>1334732.7427999999</v>
      </c>
      <c r="H16" s="72">
        <f t="shared" si="5"/>
        <v>360987.07760000002</v>
      </c>
      <c r="I16" s="50">
        <v>307539</v>
      </c>
      <c r="J16" s="50">
        <v>119248.60799999999</v>
      </c>
      <c r="K16" s="50">
        <v>0</v>
      </c>
      <c r="L16" s="50">
        <v>0</v>
      </c>
      <c r="M16" s="50">
        <v>389686</v>
      </c>
      <c r="N16" s="50">
        <v>131070.4471</v>
      </c>
      <c r="O16" s="50">
        <v>58105</v>
      </c>
      <c r="P16" s="50">
        <v>26365.104599999999</v>
      </c>
      <c r="Q16" s="50">
        <v>130980</v>
      </c>
      <c r="R16" s="50">
        <v>57489.140500000001</v>
      </c>
      <c r="S16" s="50">
        <v>4120</v>
      </c>
      <c r="T16" s="50">
        <v>1857.51</v>
      </c>
      <c r="U16" s="50">
        <v>5000</v>
      </c>
      <c r="V16" s="50">
        <v>1671.7</v>
      </c>
      <c r="W16" s="50">
        <v>45250</v>
      </c>
      <c r="X16" s="50">
        <v>13104.8122</v>
      </c>
      <c r="Y16" s="50">
        <v>40050</v>
      </c>
      <c r="Z16" s="50">
        <v>11520.864</v>
      </c>
      <c r="AA16" s="50">
        <v>34500</v>
      </c>
      <c r="AB16" s="50">
        <v>2500.46</v>
      </c>
      <c r="AC16" s="50">
        <v>60507</v>
      </c>
      <c r="AD16" s="50">
        <v>17053.6178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363000</v>
      </c>
      <c r="AL16" s="50">
        <v>137565.70000000001</v>
      </c>
      <c r="AM16" s="50">
        <v>362500</v>
      </c>
      <c r="AN16" s="50">
        <v>137475.70000000001</v>
      </c>
      <c r="AO16" s="50">
        <v>103941.995</v>
      </c>
      <c r="AP16" s="50">
        <v>100546.99430000001</v>
      </c>
      <c r="AQ16" s="50">
        <v>91641</v>
      </c>
      <c r="AR16" s="50">
        <v>2259.5100000000002</v>
      </c>
      <c r="AS16" s="50">
        <v>91641</v>
      </c>
      <c r="AT16" s="50">
        <v>2259.5100000000002</v>
      </c>
      <c r="AU16" s="50">
        <v>0</v>
      </c>
      <c r="AV16" s="50">
        <v>0</v>
      </c>
      <c r="AW16" s="50">
        <v>82841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1285581.7427999999</v>
      </c>
      <c r="BD16" s="50">
        <v>337174.38260000001</v>
      </c>
      <c r="BE16" s="50">
        <v>69151</v>
      </c>
      <c r="BF16" s="50">
        <v>43221.14</v>
      </c>
      <c r="BG16" s="50">
        <v>0</v>
      </c>
      <c r="BH16" s="50">
        <v>0</v>
      </c>
      <c r="BI16" s="50">
        <v>-5000</v>
      </c>
      <c r="BJ16" s="50">
        <v>-7531.1090000000004</v>
      </c>
      <c r="BK16" s="50">
        <v>-15000</v>
      </c>
      <c r="BL16" s="50">
        <v>-11877.335999999999</v>
      </c>
      <c r="BM16" s="50">
        <v>0</v>
      </c>
      <c r="BN16" s="50">
        <v>0</v>
      </c>
      <c r="BO16" s="50"/>
      <c r="BP16" s="50"/>
    </row>
    <row r="17" spans="1:68" s="44" customFormat="1" ht="18" customHeight="1">
      <c r="A17" s="68">
        <v>7</v>
      </c>
      <c r="B17" s="71" t="s">
        <v>104</v>
      </c>
      <c r="C17" s="72">
        <f t="shared" si="0"/>
        <v>3820959.2478</v>
      </c>
      <c r="D17" s="72">
        <f t="shared" si="1"/>
        <v>1029636.1603999999</v>
      </c>
      <c r="E17" s="72">
        <f t="shared" si="2"/>
        <v>1946626.6999999997</v>
      </c>
      <c r="F17" s="72">
        <f t="shared" si="3"/>
        <v>759162.77060000005</v>
      </c>
      <c r="G17" s="72">
        <f t="shared" si="4"/>
        <v>2174629.5478000003</v>
      </c>
      <c r="H17" s="72">
        <f t="shared" si="5"/>
        <v>370770.3898</v>
      </c>
      <c r="I17" s="50">
        <v>342538.7</v>
      </c>
      <c r="J17" s="50">
        <v>124373.31299999999</v>
      </c>
      <c r="K17" s="50">
        <v>0</v>
      </c>
      <c r="L17" s="50">
        <v>0</v>
      </c>
      <c r="M17" s="50">
        <v>165241.5</v>
      </c>
      <c r="N17" s="50">
        <v>48991.333599999998</v>
      </c>
      <c r="O17" s="50">
        <v>32860</v>
      </c>
      <c r="P17" s="50">
        <v>20003.080300000001</v>
      </c>
      <c r="Q17" s="50">
        <v>21600</v>
      </c>
      <c r="R17" s="50">
        <v>9413.6502</v>
      </c>
      <c r="S17" s="50">
        <v>4793.6000000000004</v>
      </c>
      <c r="T17" s="50">
        <v>1409.9552000000001</v>
      </c>
      <c r="U17" s="50">
        <v>4000</v>
      </c>
      <c r="V17" s="50">
        <v>649.10599999999999</v>
      </c>
      <c r="W17" s="50">
        <v>25834.9</v>
      </c>
      <c r="X17" s="50">
        <v>5552.2790000000005</v>
      </c>
      <c r="Y17" s="50">
        <v>17639.900000000001</v>
      </c>
      <c r="Z17" s="50">
        <v>3591.279</v>
      </c>
      <c r="AA17" s="50">
        <v>11900</v>
      </c>
      <c r="AB17" s="50">
        <v>478.767</v>
      </c>
      <c r="AC17" s="50">
        <v>51600</v>
      </c>
      <c r="AD17" s="50">
        <v>9256.0048999999999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1075994.8999999999</v>
      </c>
      <c r="AL17" s="50">
        <v>479321.42</v>
      </c>
      <c r="AM17" s="50">
        <v>1075994.8999999999</v>
      </c>
      <c r="AN17" s="50">
        <v>479321.42</v>
      </c>
      <c r="AO17" s="50">
        <v>9600</v>
      </c>
      <c r="AP17" s="50">
        <v>3230</v>
      </c>
      <c r="AQ17" s="50">
        <v>52954.6</v>
      </c>
      <c r="AR17" s="50">
        <v>2949.7040000000002</v>
      </c>
      <c r="AS17" s="50">
        <v>353251.6</v>
      </c>
      <c r="AT17" s="50">
        <v>103246.704</v>
      </c>
      <c r="AU17" s="50">
        <v>0</v>
      </c>
      <c r="AV17" s="50">
        <v>0</v>
      </c>
      <c r="AW17" s="50">
        <v>345851.6</v>
      </c>
      <c r="AX17" s="50">
        <v>100297</v>
      </c>
      <c r="AY17" s="50">
        <v>0</v>
      </c>
      <c r="AZ17" s="50">
        <v>0</v>
      </c>
      <c r="BA17" s="50">
        <v>300297</v>
      </c>
      <c r="BB17" s="50">
        <v>100297</v>
      </c>
      <c r="BC17" s="50">
        <v>2194768.9478000002</v>
      </c>
      <c r="BD17" s="50">
        <v>352868.86560000002</v>
      </c>
      <c r="BE17" s="50">
        <v>92460.6</v>
      </c>
      <c r="BF17" s="50">
        <v>28969.18</v>
      </c>
      <c r="BG17" s="50">
        <v>0</v>
      </c>
      <c r="BH17" s="50">
        <v>0</v>
      </c>
      <c r="BI17" s="50">
        <v>-28000</v>
      </c>
      <c r="BJ17" s="50">
        <v>-137</v>
      </c>
      <c r="BK17" s="50">
        <v>-84600</v>
      </c>
      <c r="BL17" s="50">
        <v>-10930.6558</v>
      </c>
      <c r="BM17" s="50">
        <v>0</v>
      </c>
      <c r="BN17" s="50">
        <v>0</v>
      </c>
      <c r="BO17" s="50"/>
      <c r="BP17" s="50"/>
    </row>
    <row r="18" spans="1:68" s="44" customFormat="1" ht="19.5" customHeight="1">
      <c r="A18" s="68">
        <v>8</v>
      </c>
      <c r="B18" s="71" t="s">
        <v>105</v>
      </c>
      <c r="C18" s="72">
        <f t="shared" si="0"/>
        <v>389361.19600000005</v>
      </c>
      <c r="D18" s="72">
        <f t="shared" si="1"/>
        <v>170409.47360000003</v>
      </c>
      <c r="E18" s="72">
        <f t="shared" si="2"/>
        <v>290175.58</v>
      </c>
      <c r="F18" s="72">
        <f t="shared" si="3"/>
        <v>103585.49250000001</v>
      </c>
      <c r="G18" s="72">
        <f t="shared" si="4"/>
        <v>149139.166</v>
      </c>
      <c r="H18" s="72">
        <f t="shared" si="5"/>
        <v>66823.981100000005</v>
      </c>
      <c r="I18" s="50">
        <v>85500</v>
      </c>
      <c r="J18" s="50">
        <v>35415.923999999999</v>
      </c>
      <c r="K18" s="50">
        <v>0</v>
      </c>
      <c r="L18" s="50">
        <v>0</v>
      </c>
      <c r="M18" s="50">
        <v>51822</v>
      </c>
      <c r="N18" s="50">
        <v>19342.8465</v>
      </c>
      <c r="O18" s="50">
        <v>9300</v>
      </c>
      <c r="P18" s="50">
        <v>3815.5250000000001</v>
      </c>
      <c r="Q18" s="50">
        <v>0</v>
      </c>
      <c r="R18" s="50">
        <v>0</v>
      </c>
      <c r="S18" s="50">
        <v>1800</v>
      </c>
      <c r="T18" s="50">
        <v>974.52700000000004</v>
      </c>
      <c r="U18" s="50">
        <v>900</v>
      </c>
      <c r="V18" s="50">
        <v>498</v>
      </c>
      <c r="W18" s="50">
        <v>8572</v>
      </c>
      <c r="X18" s="50">
        <v>2645.61</v>
      </c>
      <c r="Y18" s="50">
        <v>5872</v>
      </c>
      <c r="Z18" s="50">
        <v>1942</v>
      </c>
      <c r="AA18" s="50">
        <v>10350</v>
      </c>
      <c r="AB18" s="50">
        <v>2765.85</v>
      </c>
      <c r="AC18" s="50">
        <v>14000</v>
      </c>
      <c r="AD18" s="50">
        <v>5375.9224999999997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90674</v>
      </c>
      <c r="AL18" s="50">
        <v>44157.622000000003</v>
      </c>
      <c r="AM18" s="50">
        <v>90224</v>
      </c>
      <c r="AN18" s="50">
        <v>44037.622000000003</v>
      </c>
      <c r="AO18" s="50">
        <v>7335.6</v>
      </c>
      <c r="AP18" s="50">
        <v>4415.6000000000004</v>
      </c>
      <c r="AQ18" s="50">
        <v>4890.43</v>
      </c>
      <c r="AR18" s="50">
        <v>253.5</v>
      </c>
      <c r="AS18" s="50">
        <v>54843.98</v>
      </c>
      <c r="AT18" s="50">
        <v>253.5</v>
      </c>
      <c r="AU18" s="50">
        <v>0</v>
      </c>
      <c r="AV18" s="50">
        <v>0</v>
      </c>
      <c r="AW18" s="50">
        <v>53643.98</v>
      </c>
      <c r="AX18" s="50">
        <v>0</v>
      </c>
      <c r="AY18" s="50">
        <v>0</v>
      </c>
      <c r="AZ18" s="50">
        <v>0</v>
      </c>
      <c r="BA18" s="50">
        <v>49953.55</v>
      </c>
      <c r="BB18" s="50">
        <v>0</v>
      </c>
      <c r="BC18" s="50">
        <v>158276.166</v>
      </c>
      <c r="BD18" s="50">
        <v>73293.495999999999</v>
      </c>
      <c r="BE18" s="50">
        <v>30863</v>
      </c>
      <c r="BF18" s="50">
        <v>5406.8</v>
      </c>
      <c r="BG18" s="50">
        <v>0</v>
      </c>
      <c r="BH18" s="50">
        <v>0</v>
      </c>
      <c r="BI18" s="50">
        <v>-20000</v>
      </c>
      <c r="BJ18" s="50">
        <v>-555</v>
      </c>
      <c r="BK18" s="50">
        <v>-20000</v>
      </c>
      <c r="BL18" s="50">
        <v>-11321.314899999999</v>
      </c>
      <c r="BM18" s="50">
        <v>0</v>
      </c>
      <c r="BN18" s="50">
        <v>0</v>
      </c>
      <c r="BO18" s="50"/>
      <c r="BP18" s="50"/>
    </row>
    <row r="19" spans="1:68" s="44" customFormat="1" ht="19.5" customHeight="1">
      <c r="A19" s="68">
        <v>9</v>
      </c>
      <c r="B19" s="71" t="s">
        <v>106</v>
      </c>
      <c r="C19" s="72">
        <f t="shared" si="0"/>
        <v>2831647.2781999996</v>
      </c>
      <c r="D19" s="72">
        <f t="shared" si="1"/>
        <v>586946.29220000003</v>
      </c>
      <c r="E19" s="72">
        <f t="shared" si="2"/>
        <v>767937.77119999996</v>
      </c>
      <c r="F19" s="72">
        <f t="shared" si="3"/>
        <v>304564.27279999998</v>
      </c>
      <c r="G19" s="72">
        <f t="shared" si="4"/>
        <v>2131901.7349999999</v>
      </c>
      <c r="H19" s="72">
        <f t="shared" si="5"/>
        <v>282382.01939999999</v>
      </c>
      <c r="I19" s="50">
        <v>151892.29999999999</v>
      </c>
      <c r="J19" s="50">
        <v>67216.91</v>
      </c>
      <c r="K19" s="50">
        <v>0</v>
      </c>
      <c r="L19" s="50">
        <v>0</v>
      </c>
      <c r="M19" s="50">
        <v>65572.854200000002</v>
      </c>
      <c r="N19" s="50">
        <v>24778.566800000001</v>
      </c>
      <c r="O19" s="50">
        <v>17374.555199999999</v>
      </c>
      <c r="P19" s="50">
        <v>9758.4308999999994</v>
      </c>
      <c r="Q19" s="50">
        <v>1707.34</v>
      </c>
      <c r="R19" s="50">
        <v>121.1383</v>
      </c>
      <c r="S19" s="50">
        <v>2459.5929999999998</v>
      </c>
      <c r="T19" s="50">
        <v>1041.5036</v>
      </c>
      <c r="U19" s="50">
        <v>3144</v>
      </c>
      <c r="V19" s="50">
        <v>369.6</v>
      </c>
      <c r="W19" s="50">
        <v>13459.9</v>
      </c>
      <c r="X19" s="50">
        <v>3986.47</v>
      </c>
      <c r="Y19" s="50">
        <v>3014</v>
      </c>
      <c r="Z19" s="50">
        <v>730</v>
      </c>
      <c r="AA19" s="50">
        <v>1970</v>
      </c>
      <c r="AB19" s="50">
        <v>297</v>
      </c>
      <c r="AC19" s="50">
        <v>17399</v>
      </c>
      <c r="AD19" s="50">
        <v>6829.64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431657.6</v>
      </c>
      <c r="AL19" s="50">
        <v>201375.44699999999</v>
      </c>
      <c r="AM19" s="50">
        <v>431657.6</v>
      </c>
      <c r="AN19" s="50">
        <v>201375.44699999999</v>
      </c>
      <c r="AO19" s="50">
        <v>11325.189</v>
      </c>
      <c r="AP19" s="50">
        <v>10145.189</v>
      </c>
      <c r="AQ19" s="50">
        <v>39297.599999999999</v>
      </c>
      <c r="AR19" s="50">
        <v>1048.1600000000001</v>
      </c>
      <c r="AS19" s="50">
        <v>107489.82799999999</v>
      </c>
      <c r="AT19" s="50">
        <v>1048.1600000000001</v>
      </c>
      <c r="AU19" s="50">
        <v>0</v>
      </c>
      <c r="AV19" s="50">
        <v>0</v>
      </c>
      <c r="AW19" s="50">
        <v>104645.82799999999</v>
      </c>
      <c r="AX19" s="50">
        <v>0</v>
      </c>
      <c r="AY19" s="50">
        <v>0</v>
      </c>
      <c r="AZ19" s="50">
        <v>0</v>
      </c>
      <c r="BA19" s="50">
        <v>68192.228000000003</v>
      </c>
      <c r="BB19" s="50">
        <v>0</v>
      </c>
      <c r="BC19" s="50">
        <v>2646116.1157999998</v>
      </c>
      <c r="BD19" s="50">
        <v>301831.22039999999</v>
      </c>
      <c r="BE19" s="50">
        <v>67777.219200000007</v>
      </c>
      <c r="BF19" s="50">
        <v>22894.452000000001</v>
      </c>
      <c r="BG19" s="50">
        <v>0</v>
      </c>
      <c r="BH19" s="50">
        <v>0</v>
      </c>
      <c r="BI19" s="50">
        <v>0</v>
      </c>
      <c r="BJ19" s="50">
        <v>-19.55</v>
      </c>
      <c r="BK19" s="50">
        <v>-581991.6</v>
      </c>
      <c r="BL19" s="50">
        <v>-42324.103000000003</v>
      </c>
      <c r="BM19" s="50">
        <v>0</v>
      </c>
      <c r="BN19" s="50">
        <v>0</v>
      </c>
      <c r="BO19" s="50"/>
      <c r="BP19" s="50"/>
    </row>
    <row r="20" spans="1:68" s="44" customFormat="1" ht="19.5" customHeight="1">
      <c r="A20" s="68">
        <v>10</v>
      </c>
      <c r="B20" s="71" t="s">
        <v>107</v>
      </c>
      <c r="C20" s="72">
        <f t="shared" si="0"/>
        <v>659425.48400000005</v>
      </c>
      <c r="D20" s="72">
        <f t="shared" si="1"/>
        <v>319901.53370000003</v>
      </c>
      <c r="E20" s="72">
        <f t="shared" si="2"/>
        <v>484729.88400000008</v>
      </c>
      <c r="F20" s="72">
        <f t="shared" si="3"/>
        <v>282912.05180000002</v>
      </c>
      <c r="G20" s="72">
        <f t="shared" si="4"/>
        <v>184695.6</v>
      </c>
      <c r="H20" s="72">
        <f t="shared" si="5"/>
        <v>46989.481899999992</v>
      </c>
      <c r="I20" s="50">
        <v>81795.985000000001</v>
      </c>
      <c r="J20" s="50">
        <v>36921.599999999999</v>
      </c>
      <c r="K20" s="50">
        <v>0</v>
      </c>
      <c r="L20" s="50">
        <v>0</v>
      </c>
      <c r="M20" s="50">
        <v>61790.8</v>
      </c>
      <c r="N20" s="50">
        <v>26907.7978</v>
      </c>
      <c r="O20" s="50">
        <v>13676.7</v>
      </c>
      <c r="P20" s="50">
        <v>7106.4848000000002</v>
      </c>
      <c r="Q20" s="50">
        <v>176.3</v>
      </c>
      <c r="R20" s="50">
        <v>44.529400000000003</v>
      </c>
      <c r="S20" s="50">
        <v>1834.2</v>
      </c>
      <c r="T20" s="50">
        <v>797.23860000000002</v>
      </c>
      <c r="U20" s="50">
        <v>200</v>
      </c>
      <c r="V20" s="50">
        <v>34.6</v>
      </c>
      <c r="W20" s="50">
        <v>6348</v>
      </c>
      <c r="X20" s="50">
        <v>2641.87</v>
      </c>
      <c r="Y20" s="50">
        <v>2960</v>
      </c>
      <c r="Z20" s="50">
        <v>926.02</v>
      </c>
      <c r="AA20" s="50">
        <v>4375.6000000000004</v>
      </c>
      <c r="AB20" s="50">
        <v>1848</v>
      </c>
      <c r="AC20" s="50">
        <v>16826</v>
      </c>
      <c r="AD20" s="50">
        <v>6125.875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166397.51500000001</v>
      </c>
      <c r="AL20" s="50">
        <v>57252.47</v>
      </c>
      <c r="AM20" s="50">
        <v>166397.51500000001</v>
      </c>
      <c r="AN20" s="50">
        <v>57252.47</v>
      </c>
      <c r="AO20" s="50">
        <v>153367.18400000001</v>
      </c>
      <c r="AP20" s="50">
        <v>149527.18400000001</v>
      </c>
      <c r="AQ20" s="50">
        <v>11378.4</v>
      </c>
      <c r="AR20" s="50">
        <v>2303</v>
      </c>
      <c r="AS20" s="50">
        <v>21378.400000000001</v>
      </c>
      <c r="AT20" s="50">
        <v>12303</v>
      </c>
      <c r="AU20" s="50">
        <v>0</v>
      </c>
      <c r="AV20" s="50">
        <v>0</v>
      </c>
      <c r="AW20" s="50">
        <v>17343.400000000001</v>
      </c>
      <c r="AX20" s="50">
        <v>10000</v>
      </c>
      <c r="AY20" s="50">
        <v>0</v>
      </c>
      <c r="AZ20" s="50">
        <v>0</v>
      </c>
      <c r="BA20" s="50">
        <v>10000</v>
      </c>
      <c r="BB20" s="50">
        <v>10000</v>
      </c>
      <c r="BC20" s="50">
        <v>240825.60000000001</v>
      </c>
      <c r="BD20" s="50">
        <v>52035.574399999998</v>
      </c>
      <c r="BE20" s="50">
        <v>13870</v>
      </c>
      <c r="BF20" s="50">
        <v>2303.1999999999998</v>
      </c>
      <c r="BG20" s="50">
        <v>0</v>
      </c>
      <c r="BH20" s="50">
        <v>0</v>
      </c>
      <c r="BI20" s="50">
        <v>0</v>
      </c>
      <c r="BJ20" s="50">
        <v>-147.114</v>
      </c>
      <c r="BK20" s="50">
        <v>-70000</v>
      </c>
      <c r="BL20" s="50">
        <v>-7202.1785</v>
      </c>
      <c r="BM20" s="50">
        <v>0</v>
      </c>
      <c r="BN20" s="50">
        <v>0</v>
      </c>
      <c r="BO20" s="50"/>
      <c r="BP20" s="50"/>
    </row>
    <row r="21" spans="1:68" s="44" customFormat="1" ht="19.5" customHeight="1">
      <c r="A21" s="68">
        <v>11</v>
      </c>
      <c r="B21" s="71" t="s">
        <v>108</v>
      </c>
      <c r="C21" s="72">
        <f t="shared" si="0"/>
        <v>486258.8</v>
      </c>
      <c r="D21" s="72">
        <f t="shared" si="1"/>
        <v>275941.2193</v>
      </c>
      <c r="E21" s="72">
        <f t="shared" si="2"/>
        <v>389540.95970000001</v>
      </c>
      <c r="F21" s="72">
        <f t="shared" si="3"/>
        <v>215659.46730000002</v>
      </c>
      <c r="G21" s="72">
        <f t="shared" si="4"/>
        <v>132647</v>
      </c>
      <c r="H21" s="72">
        <f t="shared" si="5"/>
        <v>60281.752000000008</v>
      </c>
      <c r="I21" s="50">
        <v>84703</v>
      </c>
      <c r="J21" s="50">
        <v>36685.961000000003</v>
      </c>
      <c r="K21" s="50">
        <v>0</v>
      </c>
      <c r="L21" s="50">
        <v>0</v>
      </c>
      <c r="M21" s="50">
        <v>89250</v>
      </c>
      <c r="N21" s="50">
        <v>30394.738300000001</v>
      </c>
      <c r="O21" s="50">
        <v>6800</v>
      </c>
      <c r="P21" s="50">
        <v>4043.9580000000001</v>
      </c>
      <c r="Q21" s="50">
        <v>10000</v>
      </c>
      <c r="R21" s="50">
        <v>3143.5463</v>
      </c>
      <c r="S21" s="50">
        <v>2000</v>
      </c>
      <c r="T21" s="50">
        <v>756.74699999999996</v>
      </c>
      <c r="U21" s="50">
        <v>400</v>
      </c>
      <c r="V21" s="50">
        <v>81</v>
      </c>
      <c r="W21" s="50">
        <v>18000</v>
      </c>
      <c r="X21" s="50">
        <v>1796.23</v>
      </c>
      <c r="Y21" s="50">
        <v>14200</v>
      </c>
      <c r="Z21" s="50">
        <v>1252.45</v>
      </c>
      <c r="AA21" s="50">
        <v>1800</v>
      </c>
      <c r="AB21" s="50">
        <v>79</v>
      </c>
      <c r="AC21" s="50">
        <v>40880</v>
      </c>
      <c r="AD21" s="50">
        <v>18702.439999999999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13398</v>
      </c>
      <c r="AL21" s="50">
        <v>3784.7719999999999</v>
      </c>
      <c r="AM21" s="50">
        <v>9398</v>
      </c>
      <c r="AN21" s="50">
        <v>3784.7719999999999</v>
      </c>
      <c r="AO21" s="50">
        <v>151140.79999999999</v>
      </c>
      <c r="AP21" s="50">
        <v>144610.796</v>
      </c>
      <c r="AQ21" s="50">
        <v>15120</v>
      </c>
      <c r="AR21" s="50">
        <v>183.2</v>
      </c>
      <c r="AS21" s="50">
        <v>51049.159699999997</v>
      </c>
      <c r="AT21" s="50">
        <v>183.2</v>
      </c>
      <c r="AU21" s="50">
        <v>0</v>
      </c>
      <c r="AV21" s="50">
        <v>0</v>
      </c>
      <c r="AW21" s="50">
        <v>48229.159699999997</v>
      </c>
      <c r="AX21" s="50">
        <v>0</v>
      </c>
      <c r="AY21" s="50">
        <v>0</v>
      </c>
      <c r="AZ21" s="50">
        <v>0</v>
      </c>
      <c r="BA21" s="50">
        <v>35929.159699999997</v>
      </c>
      <c r="BB21" s="50">
        <v>0</v>
      </c>
      <c r="BC21" s="50">
        <v>161997</v>
      </c>
      <c r="BD21" s="50">
        <v>49247.404000000002</v>
      </c>
      <c r="BE21" s="50">
        <v>21230</v>
      </c>
      <c r="BF21" s="50">
        <v>13323.7</v>
      </c>
      <c r="BG21" s="50">
        <v>0</v>
      </c>
      <c r="BH21" s="50">
        <v>0</v>
      </c>
      <c r="BI21" s="50">
        <v>-44000</v>
      </c>
      <c r="BJ21" s="50">
        <v>0</v>
      </c>
      <c r="BK21" s="50">
        <v>-6580</v>
      </c>
      <c r="BL21" s="50">
        <v>-2289.3519999999999</v>
      </c>
      <c r="BM21" s="50">
        <v>0</v>
      </c>
      <c r="BN21" s="50">
        <v>0</v>
      </c>
      <c r="BO21" s="50"/>
      <c r="BP21" s="50"/>
    </row>
    <row r="22" spans="1:68" ht="16.5" customHeight="1">
      <c r="A22" s="179" t="s">
        <v>95</v>
      </c>
      <c r="B22" s="180"/>
      <c r="C22" s="50">
        <f>SUM(C11:C21)</f>
        <v>20463390.730800003</v>
      </c>
      <c r="D22" s="50">
        <f t="shared" ref="D22:H22" si="6">SUM(D11:D21)</f>
        <v>6307646.0693999995</v>
      </c>
      <c r="E22" s="50">
        <f t="shared" si="6"/>
        <v>11194491.465899998</v>
      </c>
      <c r="F22" s="50">
        <f t="shared" si="6"/>
        <v>4621149.3099999996</v>
      </c>
      <c r="G22" s="50">
        <f t="shared" si="6"/>
        <v>10173552.3166</v>
      </c>
      <c r="H22" s="50">
        <f t="shared" si="6"/>
        <v>2013508.3934000002</v>
      </c>
      <c r="I22" s="50">
        <f t="shared" ref="I22:BN22" si="7">SUM(I11:I21)</f>
        <v>2132916.2850000001</v>
      </c>
      <c r="J22" s="50">
        <f t="shared" si="7"/>
        <v>867093.88020000001</v>
      </c>
      <c r="K22" s="50">
        <f t="shared" si="7"/>
        <v>0</v>
      </c>
      <c r="L22" s="50">
        <f t="shared" si="7"/>
        <v>0</v>
      </c>
      <c r="M22" s="50">
        <f t="shared" si="7"/>
        <v>2338811.9121999997</v>
      </c>
      <c r="N22" s="50">
        <f t="shared" si="7"/>
        <v>700237.56050000002</v>
      </c>
      <c r="O22" s="50">
        <f t="shared" si="7"/>
        <v>382184.40020000003</v>
      </c>
      <c r="P22" s="50">
        <f t="shared" si="7"/>
        <v>191297.74750000003</v>
      </c>
      <c r="Q22" s="50">
        <f t="shared" si="7"/>
        <v>601260.49300000002</v>
      </c>
      <c r="R22" s="50">
        <f t="shared" si="7"/>
        <v>245184.7849</v>
      </c>
      <c r="S22" s="50">
        <f t="shared" si="7"/>
        <v>39948.692999999999</v>
      </c>
      <c r="T22" s="50">
        <f t="shared" si="7"/>
        <v>13514.4349</v>
      </c>
      <c r="U22" s="50">
        <f t="shared" si="7"/>
        <v>38873</v>
      </c>
      <c r="V22" s="50">
        <f t="shared" si="7"/>
        <v>5330.853000000001</v>
      </c>
      <c r="W22" s="50">
        <f t="shared" si="7"/>
        <v>412887.00000000006</v>
      </c>
      <c r="X22" s="50">
        <f t="shared" si="7"/>
        <v>85803.463799999983</v>
      </c>
      <c r="Y22" s="50">
        <f t="shared" si="7"/>
        <v>320720</v>
      </c>
      <c r="Z22" s="50">
        <f t="shared" si="7"/>
        <v>65298.120999999999</v>
      </c>
      <c r="AA22" s="50">
        <f t="shared" si="7"/>
        <v>351199.5</v>
      </c>
      <c r="AB22" s="50">
        <f t="shared" si="7"/>
        <v>19863.072899999999</v>
      </c>
      <c r="AC22" s="50">
        <f t="shared" si="7"/>
        <v>349946.16000000003</v>
      </c>
      <c r="AD22" s="50">
        <f t="shared" si="7"/>
        <v>96467.385500000004</v>
      </c>
      <c r="AE22" s="50">
        <f t="shared" si="7"/>
        <v>0</v>
      </c>
      <c r="AF22" s="50">
        <f t="shared" si="7"/>
        <v>0</v>
      </c>
      <c r="AG22" s="50">
        <f t="shared" si="7"/>
        <v>1926891</v>
      </c>
      <c r="AH22" s="50">
        <f t="shared" si="7"/>
        <v>988379.71</v>
      </c>
      <c r="AI22" s="50">
        <f t="shared" si="7"/>
        <v>1926891</v>
      </c>
      <c r="AJ22" s="50">
        <f t="shared" si="7"/>
        <v>988379.71</v>
      </c>
      <c r="AK22" s="50">
        <f t="shared" si="7"/>
        <v>2922101.8470000001</v>
      </c>
      <c r="AL22" s="50">
        <f t="shared" si="7"/>
        <v>1241032.4750000001</v>
      </c>
      <c r="AM22" s="50">
        <f t="shared" si="7"/>
        <v>2879701.8470000001</v>
      </c>
      <c r="AN22" s="50">
        <f t="shared" si="7"/>
        <v>1221539.142</v>
      </c>
      <c r="AO22" s="50">
        <f t="shared" si="7"/>
        <v>692170.95399999991</v>
      </c>
      <c r="AP22" s="50">
        <f t="shared" si="7"/>
        <v>458366.59830000007</v>
      </c>
      <c r="AQ22" s="50">
        <f t="shared" si="7"/>
        <v>276946.41599999997</v>
      </c>
      <c r="AR22" s="50">
        <f t="shared" si="7"/>
        <v>39027.451999999997</v>
      </c>
      <c r="AS22" s="50">
        <f t="shared" si="7"/>
        <v>1181599.4676999999</v>
      </c>
      <c r="AT22" s="50">
        <f t="shared" si="7"/>
        <v>366039.08600000001</v>
      </c>
      <c r="AU22" s="50">
        <f t="shared" si="7"/>
        <v>0</v>
      </c>
      <c r="AV22" s="50">
        <f t="shared" si="7"/>
        <v>0</v>
      </c>
      <c r="AW22" s="50">
        <f t="shared" si="7"/>
        <v>1097310.9676999999</v>
      </c>
      <c r="AX22" s="50">
        <f t="shared" si="7"/>
        <v>327011.63399999996</v>
      </c>
      <c r="AY22" s="50">
        <f t="shared" si="7"/>
        <v>0</v>
      </c>
      <c r="AZ22" s="50">
        <f t="shared" si="7"/>
        <v>0</v>
      </c>
      <c r="BA22" s="50">
        <f t="shared" si="7"/>
        <v>904653.05170000007</v>
      </c>
      <c r="BB22" s="50">
        <f t="shared" si="7"/>
        <v>327011.63399999996</v>
      </c>
      <c r="BC22" s="50">
        <f t="shared" si="7"/>
        <v>11393839.951300001</v>
      </c>
      <c r="BD22" s="50">
        <f t="shared" si="7"/>
        <v>1993446.9536000001</v>
      </c>
      <c r="BE22" s="50">
        <f t="shared" si="7"/>
        <v>683196.26530000009</v>
      </c>
      <c r="BF22" s="50">
        <f t="shared" si="7"/>
        <v>162396.78000000003</v>
      </c>
      <c r="BG22" s="50">
        <f t="shared" si="7"/>
        <v>0</v>
      </c>
      <c r="BH22" s="50">
        <f t="shared" si="7"/>
        <v>0</v>
      </c>
      <c r="BI22" s="50">
        <f t="shared" si="7"/>
        <v>-178997</v>
      </c>
      <c r="BJ22" s="50">
        <f t="shared" si="7"/>
        <v>-19051.704000000002</v>
      </c>
      <c r="BK22" s="50">
        <f t="shared" si="7"/>
        <v>-1724486.9</v>
      </c>
      <c r="BL22" s="50">
        <f t="shared" si="7"/>
        <v>-123283.63619999999</v>
      </c>
      <c r="BM22" s="50">
        <f t="shared" si="7"/>
        <v>0</v>
      </c>
      <c r="BN22" s="50">
        <f t="shared" si="7"/>
        <v>0</v>
      </c>
      <c r="BO22" s="50">
        <f>SUM(BO11:BO21)</f>
        <v>0</v>
      </c>
      <c r="BP22" s="50">
        <f>SUM(BP11:BP21)</f>
        <v>0</v>
      </c>
    </row>
    <row r="24" spans="1:68">
      <c r="C24" s="75"/>
      <c r="D24" s="75"/>
      <c r="E24" s="75"/>
      <c r="F24" s="75"/>
      <c r="G24" s="75"/>
      <c r="H24" s="75"/>
    </row>
    <row r="25" spans="1:68">
      <c r="C25" s="75"/>
      <c r="D25" s="75"/>
      <c r="E25" s="75"/>
      <c r="F25" s="75"/>
      <c r="G25" s="75"/>
      <c r="H25" s="75"/>
      <c r="I25" s="75"/>
      <c r="J25" s="75"/>
      <c r="K25" s="75"/>
    </row>
  </sheetData>
  <protectedRanges>
    <protectedRange sqref="AS11:BP21" name="Range3"/>
    <protectedRange sqref="A22" name="Range1"/>
    <protectedRange sqref="I11:AP21" name="Range2"/>
  </protectedRanges>
  <mergeCells count="55"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  <mergeCell ref="AI8:AJ8"/>
    <mergeCell ref="BC7:BD8"/>
    <mergeCell ref="BE7:BF8"/>
    <mergeCell ref="A22:B22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BG6:BH8"/>
    <mergeCell ref="AS8:AT8"/>
    <mergeCell ref="AW8:AX8"/>
    <mergeCell ref="BK6:BN7"/>
    <mergeCell ref="AQ7:AV7"/>
    <mergeCell ref="BI6:BJ8"/>
    <mergeCell ref="BC6:BF6"/>
    <mergeCell ref="BO7:BP8"/>
    <mergeCell ref="BO5:BP5"/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V71"/>
  <sheetViews>
    <sheetView tabSelected="1" topLeftCell="B1" workbookViewId="0">
      <selection activeCell="B1" sqref="B1:I3"/>
    </sheetView>
  </sheetViews>
  <sheetFormatPr defaultRowHeight="17.25"/>
  <cols>
    <col min="1" max="1" width="0.875" style="40" hidden="1" customWidth="1"/>
    <col min="2" max="2" width="4" style="40" customWidth="1"/>
    <col min="3" max="3" width="19.875" style="40" customWidth="1"/>
    <col min="4" max="4" width="14.25" style="40" customWidth="1"/>
    <col min="5" max="5" width="16.875" style="40" customWidth="1"/>
    <col min="6" max="6" width="13.375" style="40" customWidth="1"/>
    <col min="7" max="7" width="11.5" style="40" customWidth="1"/>
    <col min="8" max="8" width="11.875" style="40" customWidth="1"/>
    <col min="9" max="9" width="9.125" style="40" customWidth="1"/>
    <col min="10" max="10" width="11.375" style="40" customWidth="1"/>
    <col min="11" max="11" width="9.375" style="40" customWidth="1"/>
    <col min="12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" style="40"/>
    <col min="20" max="21" width="9.875" style="40" customWidth="1"/>
    <col min="22" max="22" width="9" style="40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375" style="40" customWidth="1"/>
    <col min="29" max="29" width="7.75" style="40" customWidth="1"/>
    <col min="30" max="30" width="10.5" style="40" customWidth="1"/>
    <col min="31" max="31" width="7.875" style="40" customWidth="1"/>
    <col min="32" max="32" width="9.5" style="40" customWidth="1"/>
    <col min="33" max="33" width="8.125" style="40" customWidth="1"/>
    <col min="34" max="34" width="8" style="40" customWidth="1"/>
    <col min="35" max="37" width="8.125" style="40" customWidth="1"/>
    <col min="38" max="39" width="8.375" style="40" customWidth="1"/>
    <col min="40" max="40" width="7.75" style="40" customWidth="1"/>
    <col min="41" max="41" width="7.875" style="40" customWidth="1"/>
    <col min="42" max="42" width="8.125" style="40" customWidth="1"/>
    <col min="43" max="43" width="9.25" style="40" customWidth="1"/>
    <col min="44" max="44" width="8.375" style="40" customWidth="1"/>
    <col min="45" max="45" width="9.25" style="40" customWidth="1"/>
    <col min="46" max="46" width="10.125" style="40" customWidth="1"/>
    <col min="47" max="47" width="9.25" style="40" customWidth="1"/>
    <col min="48" max="48" width="11.5" style="40" customWidth="1"/>
    <col min="49" max="51" width="9.25" style="40" customWidth="1"/>
    <col min="52" max="52" width="10.75" style="40" customWidth="1"/>
    <col min="53" max="53" width="9.25" style="40" customWidth="1"/>
    <col min="54" max="54" width="9.625" style="40" customWidth="1"/>
    <col min="55" max="55" width="9.25" style="40" customWidth="1"/>
    <col min="56" max="56" width="8.75" style="40" customWidth="1"/>
    <col min="57" max="60" width="9.25" style="40" customWidth="1"/>
    <col min="61" max="65" width="7.625" style="40" customWidth="1"/>
    <col min="66" max="66" width="9.375" style="40" customWidth="1"/>
    <col min="67" max="67" width="9" style="40"/>
    <col min="68" max="68" width="9.25" style="40" customWidth="1"/>
    <col min="69" max="69" width="7.875" style="40" customWidth="1"/>
    <col min="70" max="70" width="9.25" style="40" customWidth="1"/>
    <col min="71" max="71" width="8.25" style="40" customWidth="1"/>
    <col min="72" max="72" width="8.625" style="40" customWidth="1"/>
    <col min="73" max="73" width="9.25" style="40" customWidth="1"/>
    <col min="74" max="74" width="11.125" style="40" customWidth="1"/>
    <col min="75" max="75" width="8.375" style="40" customWidth="1"/>
    <col min="76" max="76" width="10.625" style="40" customWidth="1"/>
    <col min="77" max="81" width="9.125" style="40" customWidth="1"/>
    <col min="82" max="82" width="10.25" style="40" customWidth="1"/>
    <col min="83" max="83" width="7.625" style="40" customWidth="1"/>
    <col min="84" max="84" width="9.25" style="40" customWidth="1"/>
    <col min="85" max="85" width="9.75" style="40" customWidth="1"/>
    <col min="86" max="86" width="11.25" style="40" customWidth="1"/>
    <col min="87" max="87" width="9.625" style="40" customWidth="1"/>
    <col min="88" max="88" width="9.875" style="40" customWidth="1"/>
    <col min="89" max="89" width="7.5" style="40" customWidth="1"/>
    <col min="90" max="90" width="10.125" style="40" customWidth="1"/>
    <col min="91" max="91" width="8" style="40" customWidth="1"/>
    <col min="92" max="92" width="8.75" style="40" customWidth="1"/>
    <col min="93" max="93" width="8.875" style="40" customWidth="1"/>
    <col min="94" max="94" width="10.625" style="40" customWidth="1"/>
    <col min="95" max="95" width="8.625" style="40" customWidth="1"/>
    <col min="96" max="96" width="9.375" style="40" customWidth="1"/>
    <col min="97" max="97" width="8.875" style="40" customWidth="1"/>
    <col min="98" max="98" width="11.375" style="40" customWidth="1"/>
    <col min="99" max="103" width="8.875" style="40" customWidth="1"/>
    <col min="104" max="104" width="10.625" style="40" customWidth="1"/>
    <col min="105" max="105" width="8.875" style="40" customWidth="1"/>
    <col min="106" max="106" width="11.375" style="40" customWidth="1"/>
    <col min="107" max="107" width="8.5" style="40" customWidth="1"/>
    <col min="108" max="108" width="8.75" style="40" customWidth="1"/>
    <col min="109" max="109" width="8.5" style="40" customWidth="1"/>
    <col min="110" max="110" width="11.5" style="40" customWidth="1"/>
    <col min="111" max="111" width="11.125" style="40" customWidth="1"/>
    <col min="112" max="112" width="8.5" style="40" customWidth="1"/>
    <col min="113" max="113" width="9.625" style="40" customWidth="1"/>
    <col min="114" max="114" width="10.625" style="40" customWidth="1"/>
    <col min="115" max="115" width="9.5" style="40" customWidth="1"/>
    <col min="116" max="116" width="7.875" style="40" customWidth="1"/>
    <col min="117" max="117" width="6.875" style="40" customWidth="1"/>
    <col min="118" max="118" width="9.25" style="40" customWidth="1"/>
    <col min="119" max="121" width="9.5" style="40" customWidth="1"/>
    <col min="122" max="122" width="7.5" style="40" customWidth="1"/>
    <col min="123" max="123" width="7.625" style="40" customWidth="1"/>
    <col min="124" max="124" width="11" style="40" customWidth="1"/>
    <col min="125" max="125" width="10.875" style="40" customWidth="1"/>
    <col min="126" max="126" width="3.125" style="40" customWidth="1"/>
    <col min="127" max="16384" width="9" style="40"/>
  </cols>
  <sheetData>
    <row r="1" spans="1:126" ht="17.25" customHeight="1">
      <c r="A1" s="40" t="s">
        <v>92</v>
      </c>
      <c r="B1" s="241" t="s">
        <v>97</v>
      </c>
      <c r="C1" s="241"/>
      <c r="D1" s="241"/>
      <c r="E1" s="241"/>
      <c r="F1" s="241"/>
      <c r="G1" s="241"/>
      <c r="H1" s="241"/>
      <c r="I1" s="241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</row>
    <row r="2" spans="1:126" ht="25.5" customHeight="1">
      <c r="B2" s="51"/>
      <c r="C2" s="213" t="s">
        <v>146</v>
      </c>
      <c r="D2" s="213"/>
      <c r="E2" s="213"/>
      <c r="F2" s="213"/>
      <c r="G2" s="213"/>
      <c r="H2" s="213"/>
      <c r="I2" s="213"/>
      <c r="L2" s="51"/>
      <c r="M2" s="51"/>
      <c r="N2" s="51"/>
      <c r="O2" s="51"/>
      <c r="P2" s="51"/>
      <c r="Q2" s="51"/>
      <c r="R2" s="81"/>
      <c r="S2" s="81"/>
      <c r="T2" s="81"/>
      <c r="U2" s="81"/>
      <c r="V2" s="51"/>
      <c r="W2" s="51"/>
      <c r="X2" s="51"/>
      <c r="Y2" s="51"/>
      <c r="Z2" s="51"/>
      <c r="AA2" s="51"/>
      <c r="AB2" s="51"/>
      <c r="AC2" s="51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52"/>
      <c r="DK2" s="52"/>
      <c r="DL2" s="52"/>
      <c r="DM2" s="52"/>
      <c r="DN2" s="52"/>
      <c r="DO2" s="52"/>
      <c r="DP2" s="52"/>
      <c r="DQ2" s="52"/>
      <c r="DR2" s="52"/>
      <c r="DS2" s="52"/>
    </row>
    <row r="3" spans="1:126" ht="13.5" customHeight="1">
      <c r="B3" s="81"/>
      <c r="D3" s="53"/>
      <c r="E3" s="53"/>
      <c r="F3" s="53"/>
      <c r="G3" s="54"/>
      <c r="H3" s="54"/>
      <c r="I3" s="54"/>
      <c r="J3" s="206" t="s">
        <v>93</v>
      </c>
      <c r="K3" s="206"/>
      <c r="L3" s="81"/>
      <c r="M3" s="81"/>
      <c r="N3" s="81"/>
      <c r="O3" s="81"/>
      <c r="P3" s="81"/>
      <c r="Q3" s="81"/>
      <c r="R3" s="81"/>
      <c r="S3" s="81"/>
      <c r="T3" s="81"/>
      <c r="U3" s="81"/>
      <c r="V3" s="51"/>
      <c r="W3" s="51"/>
      <c r="X3" s="51"/>
      <c r="Y3" s="51"/>
      <c r="Z3" s="51"/>
      <c r="AA3" s="51"/>
      <c r="AB3" s="51"/>
      <c r="AC3" s="51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52"/>
      <c r="DK3" s="52"/>
      <c r="DL3" s="52"/>
      <c r="DM3" s="52"/>
      <c r="DN3" s="52"/>
      <c r="DO3" s="52"/>
      <c r="DP3" s="52"/>
      <c r="DQ3" s="52"/>
      <c r="DR3" s="52"/>
      <c r="DS3" s="52"/>
    </row>
    <row r="4" spans="1:126" s="55" customFormat="1" ht="12.75" customHeight="1">
      <c r="B4" s="217" t="s">
        <v>58</v>
      </c>
      <c r="C4" s="218" t="s">
        <v>57</v>
      </c>
      <c r="D4" s="219" t="s">
        <v>74</v>
      </c>
      <c r="E4" s="220"/>
      <c r="F4" s="220"/>
      <c r="G4" s="220"/>
      <c r="H4" s="220"/>
      <c r="I4" s="221"/>
      <c r="J4" s="228" t="s">
        <v>75</v>
      </c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30"/>
    </row>
    <row r="5" spans="1:126" s="55" customFormat="1" ht="15.75" customHeight="1">
      <c r="B5" s="217"/>
      <c r="C5" s="218"/>
      <c r="D5" s="222"/>
      <c r="E5" s="223"/>
      <c r="F5" s="223"/>
      <c r="G5" s="223"/>
      <c r="H5" s="223"/>
      <c r="I5" s="224"/>
      <c r="J5" s="219" t="s">
        <v>132</v>
      </c>
      <c r="K5" s="220"/>
      <c r="L5" s="220"/>
      <c r="M5" s="220"/>
      <c r="N5" s="231" t="s">
        <v>76</v>
      </c>
      <c r="O5" s="232"/>
      <c r="P5" s="232"/>
      <c r="Q5" s="232"/>
      <c r="R5" s="232"/>
      <c r="S5" s="232"/>
      <c r="T5" s="232"/>
      <c r="U5" s="233"/>
      <c r="V5" s="219" t="s">
        <v>133</v>
      </c>
      <c r="W5" s="220"/>
      <c r="X5" s="220"/>
      <c r="Y5" s="221"/>
      <c r="Z5" s="219" t="s">
        <v>134</v>
      </c>
      <c r="AA5" s="220"/>
      <c r="AB5" s="220"/>
      <c r="AC5" s="221"/>
      <c r="AD5" s="219" t="s">
        <v>135</v>
      </c>
      <c r="AE5" s="220"/>
      <c r="AF5" s="220"/>
      <c r="AG5" s="221"/>
      <c r="AH5" s="237" t="s">
        <v>75</v>
      </c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5"/>
      <c r="BB5" s="219" t="s">
        <v>136</v>
      </c>
      <c r="BC5" s="220"/>
      <c r="BD5" s="220"/>
      <c r="BE5" s="221"/>
      <c r="BF5" s="57" t="s">
        <v>55</v>
      </c>
      <c r="BG5" s="57"/>
      <c r="BH5" s="57"/>
      <c r="BI5" s="57"/>
      <c r="BJ5" s="57"/>
      <c r="BK5" s="57"/>
      <c r="BL5" s="57"/>
      <c r="BM5" s="57"/>
      <c r="BN5" s="219" t="s">
        <v>137</v>
      </c>
      <c r="BO5" s="220"/>
      <c r="BP5" s="220"/>
      <c r="BQ5" s="221"/>
      <c r="BR5" s="58" t="s">
        <v>77</v>
      </c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234"/>
      <c r="CG5" s="234"/>
      <c r="CH5" s="234"/>
      <c r="CI5" s="234"/>
      <c r="CJ5" s="234"/>
      <c r="CK5" s="235"/>
      <c r="CL5" s="219" t="s">
        <v>138</v>
      </c>
      <c r="CM5" s="220"/>
      <c r="CN5" s="220"/>
      <c r="CO5" s="221"/>
      <c r="CP5" s="219" t="s">
        <v>139</v>
      </c>
      <c r="CQ5" s="220"/>
      <c r="CR5" s="220"/>
      <c r="CS5" s="221"/>
      <c r="CT5" s="82" t="s">
        <v>77</v>
      </c>
      <c r="CU5" s="82"/>
      <c r="CV5" s="82"/>
      <c r="CW5" s="82"/>
      <c r="CX5" s="82"/>
      <c r="CY5" s="82"/>
      <c r="CZ5" s="82"/>
      <c r="DA5" s="82"/>
      <c r="DB5" s="219" t="s">
        <v>140</v>
      </c>
      <c r="DC5" s="220"/>
      <c r="DD5" s="220"/>
      <c r="DE5" s="221"/>
      <c r="DF5" s="59" t="s">
        <v>77</v>
      </c>
      <c r="DG5" s="59"/>
      <c r="DH5" s="59"/>
      <c r="DI5" s="59"/>
      <c r="DJ5" s="219" t="s">
        <v>141</v>
      </c>
      <c r="DK5" s="220"/>
      <c r="DL5" s="220"/>
      <c r="DM5" s="221"/>
      <c r="DN5" s="219" t="s">
        <v>142</v>
      </c>
      <c r="DO5" s="220"/>
      <c r="DP5" s="220"/>
      <c r="DQ5" s="220"/>
      <c r="DR5" s="220"/>
      <c r="DS5" s="221"/>
      <c r="DT5" s="182" t="s">
        <v>73</v>
      </c>
      <c r="DU5" s="182"/>
    </row>
    <row r="6" spans="1:126" s="55" customFormat="1" ht="58.5" customHeight="1">
      <c r="B6" s="217"/>
      <c r="C6" s="218"/>
      <c r="D6" s="225"/>
      <c r="E6" s="226"/>
      <c r="F6" s="226"/>
      <c r="G6" s="226"/>
      <c r="H6" s="226"/>
      <c r="I6" s="227"/>
      <c r="J6" s="222"/>
      <c r="K6" s="223"/>
      <c r="L6" s="223"/>
      <c r="M6" s="223"/>
      <c r="N6" s="219" t="s">
        <v>78</v>
      </c>
      <c r="O6" s="220"/>
      <c r="P6" s="220"/>
      <c r="Q6" s="220"/>
      <c r="R6" s="219" t="s">
        <v>79</v>
      </c>
      <c r="S6" s="220"/>
      <c r="T6" s="220"/>
      <c r="U6" s="220"/>
      <c r="V6" s="225"/>
      <c r="W6" s="226"/>
      <c r="X6" s="226"/>
      <c r="Y6" s="227"/>
      <c r="Z6" s="225"/>
      <c r="AA6" s="226"/>
      <c r="AB6" s="226"/>
      <c r="AC6" s="227"/>
      <c r="AD6" s="225"/>
      <c r="AE6" s="226"/>
      <c r="AF6" s="226"/>
      <c r="AG6" s="227"/>
      <c r="AH6" s="242" t="s">
        <v>96</v>
      </c>
      <c r="AI6" s="243"/>
      <c r="AJ6" s="243"/>
      <c r="AK6" s="244"/>
      <c r="AL6" s="219" t="s">
        <v>80</v>
      </c>
      <c r="AM6" s="220"/>
      <c r="AN6" s="220"/>
      <c r="AO6" s="220"/>
      <c r="AP6" s="219" t="s">
        <v>81</v>
      </c>
      <c r="AQ6" s="220"/>
      <c r="AR6" s="220"/>
      <c r="AS6" s="220"/>
      <c r="AT6" s="219" t="s">
        <v>131</v>
      </c>
      <c r="AU6" s="220"/>
      <c r="AV6" s="220"/>
      <c r="AW6" s="220"/>
      <c r="AX6" s="219" t="s">
        <v>143</v>
      </c>
      <c r="AY6" s="220"/>
      <c r="AZ6" s="220"/>
      <c r="BA6" s="220"/>
      <c r="BB6" s="225"/>
      <c r="BC6" s="226"/>
      <c r="BD6" s="226"/>
      <c r="BE6" s="227"/>
      <c r="BF6" s="236" t="s">
        <v>82</v>
      </c>
      <c r="BG6" s="236"/>
      <c r="BH6" s="236"/>
      <c r="BI6" s="236"/>
      <c r="BJ6" s="214" t="s">
        <v>83</v>
      </c>
      <c r="BK6" s="215"/>
      <c r="BL6" s="215"/>
      <c r="BM6" s="216"/>
      <c r="BN6" s="225"/>
      <c r="BO6" s="226"/>
      <c r="BP6" s="226"/>
      <c r="BQ6" s="227"/>
      <c r="BR6" s="219" t="s">
        <v>84</v>
      </c>
      <c r="BS6" s="220"/>
      <c r="BT6" s="220"/>
      <c r="BU6" s="220"/>
      <c r="BV6" s="219" t="s">
        <v>85</v>
      </c>
      <c r="BW6" s="220"/>
      <c r="BX6" s="220"/>
      <c r="BY6" s="220"/>
      <c r="BZ6" s="236" t="s">
        <v>109</v>
      </c>
      <c r="CA6" s="236"/>
      <c r="CB6" s="236"/>
      <c r="CC6" s="236"/>
      <c r="CD6" s="219" t="s">
        <v>86</v>
      </c>
      <c r="CE6" s="220"/>
      <c r="CF6" s="220"/>
      <c r="CG6" s="220"/>
      <c r="CH6" s="219" t="s">
        <v>87</v>
      </c>
      <c r="CI6" s="220"/>
      <c r="CJ6" s="220"/>
      <c r="CK6" s="220"/>
      <c r="CL6" s="225"/>
      <c r="CM6" s="226"/>
      <c r="CN6" s="226"/>
      <c r="CO6" s="227"/>
      <c r="CP6" s="225"/>
      <c r="CQ6" s="226"/>
      <c r="CR6" s="226"/>
      <c r="CS6" s="227"/>
      <c r="CT6" s="236" t="s">
        <v>88</v>
      </c>
      <c r="CU6" s="236"/>
      <c r="CV6" s="236"/>
      <c r="CW6" s="236"/>
      <c r="CX6" s="236" t="s">
        <v>89</v>
      </c>
      <c r="CY6" s="236"/>
      <c r="CZ6" s="236"/>
      <c r="DA6" s="236"/>
      <c r="DB6" s="225"/>
      <c r="DC6" s="226"/>
      <c r="DD6" s="226"/>
      <c r="DE6" s="227"/>
      <c r="DF6" s="219" t="s">
        <v>90</v>
      </c>
      <c r="DG6" s="220"/>
      <c r="DH6" s="220"/>
      <c r="DI6" s="221"/>
      <c r="DJ6" s="225"/>
      <c r="DK6" s="226"/>
      <c r="DL6" s="226"/>
      <c r="DM6" s="227"/>
      <c r="DN6" s="225"/>
      <c r="DO6" s="226"/>
      <c r="DP6" s="226"/>
      <c r="DQ6" s="226"/>
      <c r="DR6" s="226"/>
      <c r="DS6" s="227"/>
      <c r="DT6" s="182"/>
      <c r="DU6" s="182"/>
      <c r="DV6" s="60"/>
    </row>
    <row r="7" spans="1:126" s="55" customFormat="1" ht="21" customHeight="1">
      <c r="B7" s="217"/>
      <c r="C7" s="218"/>
      <c r="D7" s="238" t="s">
        <v>144</v>
      </c>
      <c r="E7" s="239"/>
      <c r="F7" s="240" t="s">
        <v>61</v>
      </c>
      <c r="G7" s="240"/>
      <c r="H7" s="240" t="s">
        <v>62</v>
      </c>
      <c r="I7" s="240"/>
      <c r="J7" s="240" t="s">
        <v>61</v>
      </c>
      <c r="K7" s="240"/>
      <c r="L7" s="240" t="s">
        <v>62</v>
      </c>
      <c r="M7" s="240"/>
      <c r="N7" s="240" t="s">
        <v>61</v>
      </c>
      <c r="O7" s="240"/>
      <c r="P7" s="240" t="s">
        <v>62</v>
      </c>
      <c r="Q7" s="240"/>
      <c r="R7" s="240" t="s">
        <v>61</v>
      </c>
      <c r="S7" s="240"/>
      <c r="T7" s="240" t="s">
        <v>62</v>
      </c>
      <c r="U7" s="240"/>
      <c r="V7" s="240" t="s">
        <v>61</v>
      </c>
      <c r="W7" s="240"/>
      <c r="X7" s="240" t="s">
        <v>62</v>
      </c>
      <c r="Y7" s="240"/>
      <c r="Z7" s="240" t="s">
        <v>61</v>
      </c>
      <c r="AA7" s="240"/>
      <c r="AB7" s="240" t="s">
        <v>62</v>
      </c>
      <c r="AC7" s="240"/>
      <c r="AD7" s="240" t="s">
        <v>61</v>
      </c>
      <c r="AE7" s="240"/>
      <c r="AF7" s="240" t="s">
        <v>62</v>
      </c>
      <c r="AG7" s="240"/>
      <c r="AH7" s="245" t="s">
        <v>61</v>
      </c>
      <c r="AI7" s="246"/>
      <c r="AJ7" s="245" t="s">
        <v>62</v>
      </c>
      <c r="AK7" s="246"/>
      <c r="AL7" s="240" t="s">
        <v>61</v>
      </c>
      <c r="AM7" s="240"/>
      <c r="AN7" s="240" t="s">
        <v>62</v>
      </c>
      <c r="AO7" s="240"/>
      <c r="AP7" s="240" t="s">
        <v>61</v>
      </c>
      <c r="AQ7" s="240"/>
      <c r="AR7" s="240" t="s">
        <v>62</v>
      </c>
      <c r="AS7" s="240"/>
      <c r="AT7" s="240" t="s">
        <v>61</v>
      </c>
      <c r="AU7" s="240"/>
      <c r="AV7" s="240" t="s">
        <v>62</v>
      </c>
      <c r="AW7" s="240"/>
      <c r="AX7" s="240" t="s">
        <v>61</v>
      </c>
      <c r="AY7" s="240"/>
      <c r="AZ7" s="240" t="s">
        <v>62</v>
      </c>
      <c r="BA7" s="240"/>
      <c r="BB7" s="240" t="s">
        <v>61</v>
      </c>
      <c r="BC7" s="240"/>
      <c r="BD7" s="240" t="s">
        <v>62</v>
      </c>
      <c r="BE7" s="240"/>
      <c r="BF7" s="240" t="s">
        <v>61</v>
      </c>
      <c r="BG7" s="240"/>
      <c r="BH7" s="240" t="s">
        <v>62</v>
      </c>
      <c r="BI7" s="240"/>
      <c r="BJ7" s="240" t="s">
        <v>61</v>
      </c>
      <c r="BK7" s="240"/>
      <c r="BL7" s="240" t="s">
        <v>62</v>
      </c>
      <c r="BM7" s="240"/>
      <c r="BN7" s="240" t="s">
        <v>61</v>
      </c>
      <c r="BO7" s="240"/>
      <c r="BP7" s="240" t="s">
        <v>62</v>
      </c>
      <c r="BQ7" s="240"/>
      <c r="BR7" s="240" t="s">
        <v>61</v>
      </c>
      <c r="BS7" s="240"/>
      <c r="BT7" s="240" t="s">
        <v>62</v>
      </c>
      <c r="BU7" s="240"/>
      <c r="BV7" s="240" t="s">
        <v>61</v>
      </c>
      <c r="BW7" s="240"/>
      <c r="BX7" s="240" t="s">
        <v>62</v>
      </c>
      <c r="BY7" s="240"/>
      <c r="BZ7" s="240" t="s">
        <v>61</v>
      </c>
      <c r="CA7" s="240"/>
      <c r="CB7" s="240" t="s">
        <v>62</v>
      </c>
      <c r="CC7" s="240"/>
      <c r="CD7" s="240" t="s">
        <v>61</v>
      </c>
      <c r="CE7" s="240"/>
      <c r="CF7" s="240" t="s">
        <v>62</v>
      </c>
      <c r="CG7" s="240"/>
      <c r="CH7" s="240" t="s">
        <v>61</v>
      </c>
      <c r="CI7" s="240"/>
      <c r="CJ7" s="240" t="s">
        <v>62</v>
      </c>
      <c r="CK7" s="240"/>
      <c r="CL7" s="240" t="s">
        <v>61</v>
      </c>
      <c r="CM7" s="240"/>
      <c r="CN7" s="240" t="s">
        <v>62</v>
      </c>
      <c r="CO7" s="240"/>
      <c r="CP7" s="240" t="s">
        <v>61</v>
      </c>
      <c r="CQ7" s="240"/>
      <c r="CR7" s="240" t="s">
        <v>62</v>
      </c>
      <c r="CS7" s="240"/>
      <c r="CT7" s="240" t="s">
        <v>61</v>
      </c>
      <c r="CU7" s="240"/>
      <c r="CV7" s="240" t="s">
        <v>62</v>
      </c>
      <c r="CW7" s="240"/>
      <c r="CX7" s="240" t="s">
        <v>61</v>
      </c>
      <c r="CY7" s="240"/>
      <c r="CZ7" s="240" t="s">
        <v>62</v>
      </c>
      <c r="DA7" s="240"/>
      <c r="DB7" s="240" t="s">
        <v>61</v>
      </c>
      <c r="DC7" s="240"/>
      <c r="DD7" s="240" t="s">
        <v>62</v>
      </c>
      <c r="DE7" s="240"/>
      <c r="DF7" s="240" t="s">
        <v>61</v>
      </c>
      <c r="DG7" s="240"/>
      <c r="DH7" s="240" t="s">
        <v>62</v>
      </c>
      <c r="DI7" s="240"/>
      <c r="DJ7" s="240" t="s">
        <v>61</v>
      </c>
      <c r="DK7" s="240"/>
      <c r="DL7" s="240" t="s">
        <v>62</v>
      </c>
      <c r="DM7" s="240"/>
      <c r="DN7" s="238" t="s">
        <v>91</v>
      </c>
      <c r="DO7" s="239"/>
      <c r="DP7" s="240" t="s">
        <v>61</v>
      </c>
      <c r="DQ7" s="240"/>
      <c r="DR7" s="240" t="s">
        <v>62</v>
      </c>
      <c r="DS7" s="240"/>
      <c r="DT7" s="240" t="s">
        <v>62</v>
      </c>
      <c r="DU7" s="240"/>
    </row>
    <row r="8" spans="1:126" s="55" customFormat="1" ht="32.25" customHeight="1">
      <c r="B8" s="217"/>
      <c r="C8" s="218"/>
      <c r="D8" s="61" t="s">
        <v>59</v>
      </c>
      <c r="E8" s="62" t="s">
        <v>60</v>
      </c>
      <c r="F8" s="61" t="s">
        <v>59</v>
      </c>
      <c r="G8" s="62" t="s">
        <v>60</v>
      </c>
      <c r="H8" s="61" t="s">
        <v>59</v>
      </c>
      <c r="I8" s="62" t="s">
        <v>60</v>
      </c>
      <c r="J8" s="61" t="s">
        <v>59</v>
      </c>
      <c r="K8" s="62" t="s">
        <v>60</v>
      </c>
      <c r="L8" s="61" t="s">
        <v>59</v>
      </c>
      <c r="M8" s="62" t="s">
        <v>60</v>
      </c>
      <c r="N8" s="61" t="s">
        <v>59</v>
      </c>
      <c r="O8" s="62" t="s">
        <v>60</v>
      </c>
      <c r="P8" s="61" t="s">
        <v>59</v>
      </c>
      <c r="Q8" s="62" t="s">
        <v>60</v>
      </c>
      <c r="R8" s="61" t="s">
        <v>59</v>
      </c>
      <c r="S8" s="62" t="s">
        <v>60</v>
      </c>
      <c r="T8" s="61" t="s">
        <v>59</v>
      </c>
      <c r="U8" s="62" t="s">
        <v>60</v>
      </c>
      <c r="V8" s="61" t="s">
        <v>59</v>
      </c>
      <c r="W8" s="62" t="s">
        <v>60</v>
      </c>
      <c r="X8" s="61" t="s">
        <v>59</v>
      </c>
      <c r="Y8" s="62" t="s">
        <v>60</v>
      </c>
      <c r="Z8" s="61" t="s">
        <v>59</v>
      </c>
      <c r="AA8" s="62" t="s">
        <v>60</v>
      </c>
      <c r="AB8" s="61" t="s">
        <v>59</v>
      </c>
      <c r="AC8" s="62" t="s">
        <v>60</v>
      </c>
      <c r="AD8" s="61" t="s">
        <v>59</v>
      </c>
      <c r="AE8" s="62" t="s">
        <v>60</v>
      </c>
      <c r="AF8" s="61" t="s">
        <v>59</v>
      </c>
      <c r="AG8" s="62" t="s">
        <v>60</v>
      </c>
      <c r="AH8" s="83" t="s">
        <v>59</v>
      </c>
      <c r="AI8" s="84" t="s">
        <v>60</v>
      </c>
      <c r="AJ8" s="83" t="s">
        <v>59</v>
      </c>
      <c r="AK8" s="84" t="s">
        <v>60</v>
      </c>
      <c r="AL8" s="61" t="s">
        <v>59</v>
      </c>
      <c r="AM8" s="62" t="s">
        <v>60</v>
      </c>
      <c r="AN8" s="61" t="s">
        <v>59</v>
      </c>
      <c r="AO8" s="62" t="s">
        <v>60</v>
      </c>
      <c r="AP8" s="61" t="s">
        <v>59</v>
      </c>
      <c r="AQ8" s="62" t="s">
        <v>60</v>
      </c>
      <c r="AR8" s="61" t="s">
        <v>59</v>
      </c>
      <c r="AS8" s="62" t="s">
        <v>60</v>
      </c>
      <c r="AT8" s="61" t="s">
        <v>59</v>
      </c>
      <c r="AU8" s="62" t="s">
        <v>60</v>
      </c>
      <c r="AV8" s="61" t="s">
        <v>59</v>
      </c>
      <c r="AW8" s="62" t="s">
        <v>60</v>
      </c>
      <c r="AX8" s="61" t="s">
        <v>59</v>
      </c>
      <c r="AY8" s="62" t="s">
        <v>60</v>
      </c>
      <c r="AZ8" s="61" t="s">
        <v>59</v>
      </c>
      <c r="BA8" s="62" t="s">
        <v>60</v>
      </c>
      <c r="BB8" s="61" t="s">
        <v>59</v>
      </c>
      <c r="BC8" s="62" t="s">
        <v>60</v>
      </c>
      <c r="BD8" s="61" t="s">
        <v>59</v>
      </c>
      <c r="BE8" s="62" t="s">
        <v>60</v>
      </c>
      <c r="BF8" s="61" t="s">
        <v>59</v>
      </c>
      <c r="BG8" s="62" t="s">
        <v>60</v>
      </c>
      <c r="BH8" s="61" t="s">
        <v>59</v>
      </c>
      <c r="BI8" s="62" t="s">
        <v>60</v>
      </c>
      <c r="BJ8" s="61" t="s">
        <v>59</v>
      </c>
      <c r="BK8" s="62" t="s">
        <v>60</v>
      </c>
      <c r="BL8" s="61" t="s">
        <v>59</v>
      </c>
      <c r="BM8" s="62" t="s">
        <v>60</v>
      </c>
      <c r="BN8" s="61" t="s">
        <v>59</v>
      </c>
      <c r="BO8" s="62" t="s">
        <v>60</v>
      </c>
      <c r="BP8" s="61" t="s">
        <v>59</v>
      </c>
      <c r="BQ8" s="62" t="s">
        <v>60</v>
      </c>
      <c r="BR8" s="61" t="s">
        <v>59</v>
      </c>
      <c r="BS8" s="62" t="s">
        <v>60</v>
      </c>
      <c r="BT8" s="61" t="s">
        <v>59</v>
      </c>
      <c r="BU8" s="62" t="s">
        <v>60</v>
      </c>
      <c r="BV8" s="61" t="s">
        <v>59</v>
      </c>
      <c r="BW8" s="62" t="s">
        <v>60</v>
      </c>
      <c r="BX8" s="61" t="s">
        <v>59</v>
      </c>
      <c r="BY8" s="62" t="s">
        <v>60</v>
      </c>
      <c r="BZ8" s="61" t="s">
        <v>59</v>
      </c>
      <c r="CA8" s="62" t="s">
        <v>60</v>
      </c>
      <c r="CB8" s="61" t="s">
        <v>59</v>
      </c>
      <c r="CC8" s="62" t="s">
        <v>60</v>
      </c>
      <c r="CD8" s="61" t="s">
        <v>59</v>
      </c>
      <c r="CE8" s="62" t="s">
        <v>60</v>
      </c>
      <c r="CF8" s="61" t="s">
        <v>59</v>
      </c>
      <c r="CG8" s="62" t="s">
        <v>60</v>
      </c>
      <c r="CH8" s="61" t="s">
        <v>59</v>
      </c>
      <c r="CI8" s="62" t="s">
        <v>60</v>
      </c>
      <c r="CJ8" s="61" t="s">
        <v>59</v>
      </c>
      <c r="CK8" s="62" t="s">
        <v>60</v>
      </c>
      <c r="CL8" s="61" t="s">
        <v>59</v>
      </c>
      <c r="CM8" s="62" t="s">
        <v>60</v>
      </c>
      <c r="CN8" s="61" t="s">
        <v>59</v>
      </c>
      <c r="CO8" s="62" t="s">
        <v>60</v>
      </c>
      <c r="CP8" s="61" t="s">
        <v>59</v>
      </c>
      <c r="CQ8" s="62" t="s">
        <v>60</v>
      </c>
      <c r="CR8" s="61" t="s">
        <v>59</v>
      </c>
      <c r="CS8" s="62" t="s">
        <v>60</v>
      </c>
      <c r="CT8" s="61" t="s">
        <v>59</v>
      </c>
      <c r="CU8" s="62" t="s">
        <v>60</v>
      </c>
      <c r="CV8" s="61" t="s">
        <v>59</v>
      </c>
      <c r="CW8" s="62" t="s">
        <v>60</v>
      </c>
      <c r="CX8" s="61" t="s">
        <v>59</v>
      </c>
      <c r="CY8" s="62" t="s">
        <v>60</v>
      </c>
      <c r="CZ8" s="61" t="s">
        <v>59</v>
      </c>
      <c r="DA8" s="62" t="s">
        <v>60</v>
      </c>
      <c r="DB8" s="61" t="s">
        <v>59</v>
      </c>
      <c r="DC8" s="62" t="s">
        <v>60</v>
      </c>
      <c r="DD8" s="61" t="s">
        <v>59</v>
      </c>
      <c r="DE8" s="62" t="s">
        <v>60</v>
      </c>
      <c r="DF8" s="61" t="s">
        <v>59</v>
      </c>
      <c r="DG8" s="62" t="s">
        <v>60</v>
      </c>
      <c r="DH8" s="61" t="s">
        <v>59</v>
      </c>
      <c r="DI8" s="62" t="s">
        <v>60</v>
      </c>
      <c r="DJ8" s="61" t="s">
        <v>59</v>
      </c>
      <c r="DK8" s="62" t="s">
        <v>60</v>
      </c>
      <c r="DL8" s="61" t="s">
        <v>59</v>
      </c>
      <c r="DM8" s="62" t="s">
        <v>60</v>
      </c>
      <c r="DN8" s="61" t="s">
        <v>59</v>
      </c>
      <c r="DO8" s="62" t="s">
        <v>60</v>
      </c>
      <c r="DP8" s="61" t="s">
        <v>59</v>
      </c>
      <c r="DQ8" s="62" t="s">
        <v>60</v>
      </c>
      <c r="DR8" s="61" t="s">
        <v>59</v>
      </c>
      <c r="DS8" s="62" t="s">
        <v>60</v>
      </c>
      <c r="DT8" s="61" t="s">
        <v>59</v>
      </c>
      <c r="DU8" s="62" t="s">
        <v>60</v>
      </c>
    </row>
    <row r="9" spans="1:126" s="55" customFormat="1" ht="15" customHeight="1">
      <c r="B9" s="63" t="s">
        <v>94</v>
      </c>
      <c r="C9" s="79">
        <v>1</v>
      </c>
      <c r="D9" s="79">
        <f>C9+1</f>
        <v>2</v>
      </c>
      <c r="E9" s="79">
        <f t="shared" ref="E9:AE9" si="0">D9+1</f>
        <v>3</v>
      </c>
      <c r="F9" s="79">
        <f t="shared" si="0"/>
        <v>4</v>
      </c>
      <c r="G9" s="79">
        <f t="shared" si="0"/>
        <v>5</v>
      </c>
      <c r="H9" s="79">
        <f t="shared" si="0"/>
        <v>6</v>
      </c>
      <c r="I9" s="79">
        <f t="shared" si="0"/>
        <v>7</v>
      </c>
      <c r="J9" s="79">
        <f t="shared" si="0"/>
        <v>8</v>
      </c>
      <c r="K9" s="79">
        <f t="shared" si="0"/>
        <v>9</v>
      </c>
      <c r="L9" s="79">
        <f t="shared" si="0"/>
        <v>10</v>
      </c>
      <c r="M9" s="79">
        <f t="shared" si="0"/>
        <v>11</v>
      </c>
      <c r="N9" s="79">
        <f t="shared" si="0"/>
        <v>12</v>
      </c>
      <c r="O9" s="79">
        <f t="shared" si="0"/>
        <v>13</v>
      </c>
      <c r="P9" s="79">
        <f t="shared" si="0"/>
        <v>14</v>
      </c>
      <c r="Q9" s="79">
        <f t="shared" si="0"/>
        <v>15</v>
      </c>
      <c r="R9" s="79">
        <f t="shared" si="0"/>
        <v>16</v>
      </c>
      <c r="S9" s="79">
        <f t="shared" si="0"/>
        <v>17</v>
      </c>
      <c r="T9" s="79">
        <f t="shared" si="0"/>
        <v>18</v>
      </c>
      <c r="U9" s="79">
        <f t="shared" si="0"/>
        <v>19</v>
      </c>
      <c r="V9" s="79">
        <f t="shared" si="0"/>
        <v>20</v>
      </c>
      <c r="W9" s="79">
        <f t="shared" si="0"/>
        <v>21</v>
      </c>
      <c r="X9" s="79">
        <f t="shared" si="0"/>
        <v>22</v>
      </c>
      <c r="Y9" s="79">
        <f t="shared" si="0"/>
        <v>23</v>
      </c>
      <c r="Z9" s="79">
        <f t="shared" si="0"/>
        <v>24</v>
      </c>
      <c r="AA9" s="79">
        <f t="shared" si="0"/>
        <v>25</v>
      </c>
      <c r="AB9" s="79">
        <f t="shared" si="0"/>
        <v>26</v>
      </c>
      <c r="AC9" s="79">
        <f t="shared" si="0"/>
        <v>27</v>
      </c>
      <c r="AD9" s="79">
        <f t="shared" si="0"/>
        <v>28</v>
      </c>
      <c r="AE9" s="79">
        <f t="shared" si="0"/>
        <v>29</v>
      </c>
      <c r="AF9" s="79">
        <f t="shared" ref="AF9" si="1">AE9+1</f>
        <v>30</v>
      </c>
      <c r="AG9" s="79">
        <f t="shared" ref="AG9" si="2">AF9+1</f>
        <v>31</v>
      </c>
      <c r="AH9" s="85">
        <f t="shared" ref="AH9" si="3">AG9+1</f>
        <v>32</v>
      </c>
      <c r="AI9" s="85">
        <f t="shared" ref="AI9" si="4">AH9+1</f>
        <v>33</v>
      </c>
      <c r="AJ9" s="85">
        <f t="shared" ref="AJ9" si="5">AI9+1</f>
        <v>34</v>
      </c>
      <c r="AK9" s="85">
        <f t="shared" ref="AK9" si="6">AJ9+1</f>
        <v>35</v>
      </c>
      <c r="AL9" s="79">
        <f t="shared" ref="AL9" si="7">AK9+1</f>
        <v>36</v>
      </c>
      <c r="AM9" s="79">
        <f t="shared" ref="AM9" si="8">AL9+1</f>
        <v>37</v>
      </c>
      <c r="AN9" s="79">
        <f t="shared" ref="AN9" si="9">AM9+1</f>
        <v>38</v>
      </c>
      <c r="AO9" s="79">
        <f t="shared" ref="AO9" si="10">AN9+1</f>
        <v>39</v>
      </c>
      <c r="AP9" s="79">
        <f t="shared" ref="AP9" si="11">AO9+1</f>
        <v>40</v>
      </c>
      <c r="AQ9" s="79">
        <f t="shared" ref="AQ9" si="12">AP9+1</f>
        <v>41</v>
      </c>
      <c r="AR9" s="79">
        <f t="shared" ref="AR9" si="13">AQ9+1</f>
        <v>42</v>
      </c>
      <c r="AS9" s="79">
        <f t="shared" ref="AS9" si="14">AR9+1</f>
        <v>43</v>
      </c>
      <c r="AT9" s="79">
        <f t="shared" ref="AT9" si="15">AS9+1</f>
        <v>44</v>
      </c>
      <c r="AU9" s="79">
        <f t="shared" ref="AU9" si="16">AT9+1</f>
        <v>45</v>
      </c>
      <c r="AV9" s="79">
        <f t="shared" ref="AV9" si="17">AU9+1</f>
        <v>46</v>
      </c>
      <c r="AW9" s="79">
        <f t="shared" ref="AW9" si="18">AV9+1</f>
        <v>47</v>
      </c>
      <c r="AX9" s="79">
        <f t="shared" ref="AX9" si="19">AW9+1</f>
        <v>48</v>
      </c>
      <c r="AY9" s="79">
        <f t="shared" ref="AY9" si="20">AX9+1</f>
        <v>49</v>
      </c>
      <c r="AZ9" s="79">
        <f t="shared" ref="AZ9" si="21">AY9+1</f>
        <v>50</v>
      </c>
      <c r="BA9" s="79">
        <f t="shared" ref="BA9" si="22">AZ9+1</f>
        <v>51</v>
      </c>
      <c r="BB9" s="79">
        <f t="shared" ref="BB9" si="23">BA9+1</f>
        <v>52</v>
      </c>
      <c r="BC9" s="79">
        <f t="shared" ref="BC9" si="24">BB9+1</f>
        <v>53</v>
      </c>
      <c r="BD9" s="79">
        <f t="shared" ref="BD9" si="25">BC9+1</f>
        <v>54</v>
      </c>
      <c r="BE9" s="79">
        <f t="shared" ref="BE9" si="26">BD9+1</f>
        <v>55</v>
      </c>
      <c r="BF9" s="79">
        <f t="shared" ref="BF9" si="27">BE9+1</f>
        <v>56</v>
      </c>
      <c r="BG9" s="79">
        <f t="shared" ref="BG9" si="28">BF9+1</f>
        <v>57</v>
      </c>
      <c r="BH9" s="79">
        <f t="shared" ref="BH9" si="29">BG9+1</f>
        <v>58</v>
      </c>
      <c r="BI9" s="79">
        <f t="shared" ref="BI9" si="30">BH9+1</f>
        <v>59</v>
      </c>
      <c r="BJ9" s="79">
        <f t="shared" ref="BJ9" si="31">BI9+1</f>
        <v>60</v>
      </c>
      <c r="BK9" s="79">
        <f t="shared" ref="BK9" si="32">BJ9+1</f>
        <v>61</v>
      </c>
      <c r="BL9" s="79">
        <f t="shared" ref="BL9" si="33">BK9+1</f>
        <v>62</v>
      </c>
      <c r="BM9" s="79">
        <f t="shared" ref="BM9" si="34">BL9+1</f>
        <v>63</v>
      </c>
      <c r="BN9" s="79">
        <f t="shared" ref="BN9" si="35">BM9+1</f>
        <v>64</v>
      </c>
      <c r="BO9" s="79">
        <f t="shared" ref="BO9" si="36">BN9+1</f>
        <v>65</v>
      </c>
      <c r="BP9" s="79">
        <f t="shared" ref="BP9" si="37">BO9+1</f>
        <v>66</v>
      </c>
      <c r="BQ9" s="79">
        <f t="shared" ref="BQ9" si="38">BP9+1</f>
        <v>67</v>
      </c>
      <c r="BR9" s="79">
        <f t="shared" ref="BR9" si="39">BQ9+1</f>
        <v>68</v>
      </c>
      <c r="BS9" s="79">
        <f t="shared" ref="BS9" si="40">BR9+1</f>
        <v>69</v>
      </c>
      <c r="BT9" s="79">
        <f t="shared" ref="BT9" si="41">BS9+1</f>
        <v>70</v>
      </c>
      <c r="BU9" s="79">
        <f t="shared" ref="BU9" si="42">BT9+1</f>
        <v>71</v>
      </c>
      <c r="BV9" s="79">
        <f t="shared" ref="BV9" si="43">BU9+1</f>
        <v>72</v>
      </c>
      <c r="BW9" s="79">
        <f t="shared" ref="BW9" si="44">BV9+1</f>
        <v>73</v>
      </c>
      <c r="BX9" s="79">
        <f t="shared" ref="BX9" si="45">BW9+1</f>
        <v>74</v>
      </c>
      <c r="BY9" s="79">
        <f t="shared" ref="BY9" si="46">BX9+1</f>
        <v>75</v>
      </c>
      <c r="BZ9" s="79">
        <f t="shared" ref="BZ9" si="47">BY9+1</f>
        <v>76</v>
      </c>
      <c r="CA9" s="79">
        <f t="shared" ref="CA9" si="48">BZ9+1</f>
        <v>77</v>
      </c>
      <c r="CB9" s="79">
        <f t="shared" ref="CB9" si="49">CA9+1</f>
        <v>78</v>
      </c>
      <c r="CC9" s="79">
        <f t="shared" ref="CC9" si="50">CB9+1</f>
        <v>79</v>
      </c>
      <c r="CD9" s="79">
        <f t="shared" ref="CD9" si="51">CC9+1</f>
        <v>80</v>
      </c>
      <c r="CE9" s="79">
        <f t="shared" ref="CE9" si="52">CD9+1</f>
        <v>81</v>
      </c>
      <c r="CF9" s="79">
        <f t="shared" ref="CF9" si="53">CE9+1</f>
        <v>82</v>
      </c>
      <c r="CG9" s="79">
        <f t="shared" ref="CG9" si="54">CF9+1</f>
        <v>83</v>
      </c>
      <c r="CH9" s="79">
        <f t="shared" ref="CH9" si="55">CG9+1</f>
        <v>84</v>
      </c>
      <c r="CI9" s="79">
        <f t="shared" ref="CI9" si="56">CH9+1</f>
        <v>85</v>
      </c>
      <c r="CJ9" s="79">
        <f t="shared" ref="CJ9" si="57">CI9+1</f>
        <v>86</v>
      </c>
      <c r="CK9" s="79">
        <f t="shared" ref="CK9" si="58">CJ9+1</f>
        <v>87</v>
      </c>
      <c r="CL9" s="79">
        <f t="shared" ref="CL9" si="59">CK9+1</f>
        <v>88</v>
      </c>
      <c r="CM9" s="79">
        <f t="shared" ref="CM9" si="60">CL9+1</f>
        <v>89</v>
      </c>
      <c r="CN9" s="79">
        <f t="shared" ref="CN9" si="61">CM9+1</f>
        <v>90</v>
      </c>
      <c r="CO9" s="79">
        <f t="shared" ref="CO9" si="62">CN9+1</f>
        <v>91</v>
      </c>
      <c r="CP9" s="79">
        <f t="shared" ref="CP9" si="63">CO9+1</f>
        <v>92</v>
      </c>
      <c r="CQ9" s="79">
        <f t="shared" ref="CQ9" si="64">CP9+1</f>
        <v>93</v>
      </c>
      <c r="CR9" s="79">
        <f t="shared" ref="CR9" si="65">CQ9+1</f>
        <v>94</v>
      </c>
      <c r="CS9" s="79">
        <f t="shared" ref="CS9" si="66">CR9+1</f>
        <v>95</v>
      </c>
      <c r="CT9" s="79">
        <f t="shared" ref="CT9" si="67">CS9+1</f>
        <v>96</v>
      </c>
      <c r="CU9" s="79">
        <f t="shared" ref="CU9" si="68">CT9+1</f>
        <v>97</v>
      </c>
      <c r="CV9" s="79">
        <f t="shared" ref="CV9" si="69">CU9+1</f>
        <v>98</v>
      </c>
      <c r="CW9" s="79">
        <f t="shared" ref="CW9" si="70">CV9+1</f>
        <v>99</v>
      </c>
      <c r="CX9" s="79">
        <f t="shared" ref="CX9" si="71">CW9+1</f>
        <v>100</v>
      </c>
      <c r="CY9" s="79">
        <f t="shared" ref="CY9" si="72">CX9+1</f>
        <v>101</v>
      </c>
      <c r="CZ9" s="79">
        <f t="shared" ref="CZ9" si="73">CY9+1</f>
        <v>102</v>
      </c>
      <c r="DA9" s="79">
        <f t="shared" ref="DA9" si="74">CZ9+1</f>
        <v>103</v>
      </c>
      <c r="DB9" s="79">
        <f t="shared" ref="DB9" si="75">DA9+1</f>
        <v>104</v>
      </c>
      <c r="DC9" s="79">
        <f t="shared" ref="DC9" si="76">DB9+1</f>
        <v>105</v>
      </c>
      <c r="DD9" s="79">
        <f t="shared" ref="DD9" si="77">DC9+1</f>
        <v>106</v>
      </c>
      <c r="DE9" s="79">
        <f t="shared" ref="DE9" si="78">DD9+1</f>
        <v>107</v>
      </c>
      <c r="DF9" s="79">
        <f t="shared" ref="DF9" si="79">DE9+1</f>
        <v>108</v>
      </c>
      <c r="DG9" s="79">
        <f t="shared" ref="DG9" si="80">DF9+1</f>
        <v>109</v>
      </c>
      <c r="DH9" s="79">
        <f t="shared" ref="DH9" si="81">DG9+1</f>
        <v>110</v>
      </c>
      <c r="DI9" s="79">
        <f t="shared" ref="DI9" si="82">DH9+1</f>
        <v>111</v>
      </c>
      <c r="DJ9" s="79">
        <f t="shared" ref="DJ9" si="83">DI9+1</f>
        <v>112</v>
      </c>
      <c r="DK9" s="79">
        <f t="shared" ref="DK9" si="84">DJ9+1</f>
        <v>113</v>
      </c>
      <c r="DL9" s="79">
        <f t="shared" ref="DL9" si="85">DK9+1</f>
        <v>114</v>
      </c>
      <c r="DM9" s="79">
        <f t="shared" ref="DM9" si="86">DL9+1</f>
        <v>115</v>
      </c>
      <c r="DN9" s="79">
        <f t="shared" ref="DN9" si="87">DM9+1</f>
        <v>116</v>
      </c>
      <c r="DO9" s="79">
        <f t="shared" ref="DO9" si="88">DN9+1</f>
        <v>117</v>
      </c>
      <c r="DP9" s="79">
        <f t="shared" ref="DP9" si="89">DO9+1</f>
        <v>118</v>
      </c>
      <c r="DQ9" s="79">
        <f t="shared" ref="DQ9" si="90">DP9+1</f>
        <v>119</v>
      </c>
      <c r="DR9" s="79">
        <f t="shared" ref="DR9" si="91">DQ9+1</f>
        <v>120</v>
      </c>
      <c r="DS9" s="79">
        <f t="shared" ref="DS9" si="92">DR9+1</f>
        <v>121</v>
      </c>
      <c r="DT9" s="79">
        <f t="shared" ref="DT9" si="93">DS9+1</f>
        <v>122</v>
      </c>
      <c r="DU9" s="79">
        <f t="shared" ref="DU9" si="94">DT9+1</f>
        <v>123</v>
      </c>
    </row>
    <row r="10" spans="1:126" s="66" customFormat="1" ht="14.25" customHeight="1">
      <c r="B10" s="68">
        <v>1</v>
      </c>
      <c r="C10" s="71" t="s">
        <v>98</v>
      </c>
      <c r="D10" s="73">
        <f>F10+H10-DT10</f>
        <v>6169637.4580000006</v>
      </c>
      <c r="E10" s="73">
        <f>G10+I10-DU10</f>
        <v>2032211.1021</v>
      </c>
      <c r="F10" s="74">
        <f>J10+V10+Z10+AD10+BB10+BN10+CL10+CP10+DB10+DJ10+DP10</f>
        <v>3547808.358</v>
      </c>
      <c r="G10" s="74">
        <f>K10+W10+AA10+AE10+BC10+BO10+CM10+CQ10+DC10+DK10+DQ10</f>
        <v>1583716.8721</v>
      </c>
      <c r="H10" s="74">
        <f>L10+X10+AB10+AF10+BD10+BP10+CN10+CR10+DD10+DL10+DR10</f>
        <v>2621829.1</v>
      </c>
      <c r="I10" s="74">
        <f>M10+Y10+AC10+AG10+BE10+BQ10+CO10+CS10+DE10+DM10+DS10</f>
        <v>448494.23000000004</v>
      </c>
      <c r="J10" s="65">
        <v>840573.071</v>
      </c>
      <c r="K10" s="65">
        <v>379836.19329999998</v>
      </c>
      <c r="L10" s="65">
        <v>34000</v>
      </c>
      <c r="M10" s="65">
        <v>0</v>
      </c>
      <c r="N10" s="65">
        <v>584497.27099999995</v>
      </c>
      <c r="O10" s="65">
        <v>250529.8885</v>
      </c>
      <c r="P10" s="65">
        <v>31000</v>
      </c>
      <c r="Q10" s="65">
        <v>0</v>
      </c>
      <c r="R10" s="65">
        <v>10650.5</v>
      </c>
      <c r="S10" s="65">
        <v>3840.1228000000001</v>
      </c>
      <c r="T10" s="65">
        <v>3000</v>
      </c>
      <c r="U10" s="65">
        <v>0</v>
      </c>
      <c r="V10" s="65">
        <v>500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145236</v>
      </c>
      <c r="AE10" s="65">
        <v>1400.4179999999999</v>
      </c>
      <c r="AF10" s="65">
        <v>780271.7</v>
      </c>
      <c r="AG10" s="65">
        <v>287783.027</v>
      </c>
      <c r="AH10" s="86"/>
      <c r="AI10" s="86"/>
      <c r="AJ10" s="86"/>
      <c r="AK10" s="86"/>
      <c r="AL10" s="65">
        <v>3636</v>
      </c>
      <c r="AM10" s="65">
        <v>132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141600</v>
      </c>
      <c r="AU10" s="65">
        <v>1268.4179999999999</v>
      </c>
      <c r="AV10" s="65">
        <v>1751084</v>
      </c>
      <c r="AW10" s="65">
        <v>312232.91700000002</v>
      </c>
      <c r="AX10" s="65">
        <v>0</v>
      </c>
      <c r="AY10" s="65">
        <v>0</v>
      </c>
      <c r="AZ10" s="65">
        <v>-982812.3</v>
      </c>
      <c r="BA10" s="65">
        <v>-24449.89</v>
      </c>
      <c r="BB10" s="65">
        <v>408611.353</v>
      </c>
      <c r="BC10" s="65">
        <v>155999.67310000001</v>
      </c>
      <c r="BD10" s="65">
        <v>268848</v>
      </c>
      <c r="BE10" s="65">
        <v>9360.2139999999999</v>
      </c>
      <c r="BF10" s="65">
        <v>360423.353</v>
      </c>
      <c r="BG10" s="65">
        <v>146834.70310000001</v>
      </c>
      <c r="BH10" s="65">
        <v>241548</v>
      </c>
      <c r="BI10" s="65">
        <v>9360.2139999999999</v>
      </c>
      <c r="BJ10" s="65">
        <v>0</v>
      </c>
      <c r="BK10" s="65">
        <v>0</v>
      </c>
      <c r="BL10" s="65">
        <v>0</v>
      </c>
      <c r="BM10" s="65">
        <v>0</v>
      </c>
      <c r="BN10" s="65">
        <v>204268.63399999999</v>
      </c>
      <c r="BO10" s="65">
        <v>91585.3802</v>
      </c>
      <c r="BP10" s="65">
        <v>585687.4</v>
      </c>
      <c r="BQ10" s="65">
        <v>8382.58</v>
      </c>
      <c r="BR10" s="65">
        <v>13087.9</v>
      </c>
      <c r="BS10" s="65">
        <v>1835.9580000000001</v>
      </c>
      <c r="BT10" s="65">
        <v>226624.4</v>
      </c>
      <c r="BU10" s="65">
        <v>4524.18</v>
      </c>
      <c r="BV10" s="65">
        <v>34000</v>
      </c>
      <c r="BW10" s="65">
        <v>18200</v>
      </c>
      <c r="BX10" s="65">
        <v>0</v>
      </c>
      <c r="BY10" s="65">
        <v>0</v>
      </c>
      <c r="BZ10" s="65">
        <v>17000</v>
      </c>
      <c r="CA10" s="65">
        <v>8915.5</v>
      </c>
      <c r="CB10" s="65">
        <v>7000</v>
      </c>
      <c r="CC10" s="65">
        <v>978.4</v>
      </c>
      <c r="CD10" s="65">
        <v>140180.734</v>
      </c>
      <c r="CE10" s="65">
        <v>62633.922200000001</v>
      </c>
      <c r="CF10" s="65">
        <v>194063</v>
      </c>
      <c r="CG10" s="65">
        <v>0</v>
      </c>
      <c r="CH10" s="65">
        <v>0</v>
      </c>
      <c r="CI10" s="65">
        <v>0</v>
      </c>
      <c r="CJ10" s="65">
        <v>123000</v>
      </c>
      <c r="CK10" s="65">
        <v>0</v>
      </c>
      <c r="CL10" s="65">
        <v>0</v>
      </c>
      <c r="CM10" s="65">
        <v>0</v>
      </c>
      <c r="CN10" s="65">
        <v>0</v>
      </c>
      <c r="CO10" s="65">
        <v>0</v>
      </c>
      <c r="CP10" s="65">
        <v>477399.4</v>
      </c>
      <c r="CQ10" s="65">
        <v>210546.6237</v>
      </c>
      <c r="CR10" s="65">
        <v>339783.2</v>
      </c>
      <c r="CS10" s="65">
        <v>129749.726</v>
      </c>
      <c r="CT10" s="65">
        <v>379843.8</v>
      </c>
      <c r="CU10" s="65">
        <v>199985.8737</v>
      </c>
      <c r="CV10" s="65">
        <v>112967.2</v>
      </c>
      <c r="CW10" s="65">
        <v>200</v>
      </c>
      <c r="CX10" s="65">
        <v>88975</v>
      </c>
      <c r="CY10" s="65">
        <v>42634.948700000001</v>
      </c>
      <c r="CZ10" s="65">
        <v>0</v>
      </c>
      <c r="DA10" s="65">
        <v>0</v>
      </c>
      <c r="DB10" s="65">
        <v>1441219.9</v>
      </c>
      <c r="DC10" s="65">
        <v>729883.58380000002</v>
      </c>
      <c r="DD10" s="65">
        <v>613238.80000000005</v>
      </c>
      <c r="DE10" s="65">
        <v>13218.683000000001</v>
      </c>
      <c r="DF10" s="65">
        <v>727873</v>
      </c>
      <c r="DG10" s="65">
        <v>341479.21</v>
      </c>
      <c r="DH10" s="65">
        <v>505629.2</v>
      </c>
      <c r="DI10" s="65">
        <v>13218.683000000001</v>
      </c>
      <c r="DJ10" s="65">
        <v>30000</v>
      </c>
      <c r="DK10" s="65">
        <v>14465</v>
      </c>
      <c r="DL10" s="65">
        <v>0</v>
      </c>
      <c r="DM10" s="65">
        <v>0</v>
      </c>
      <c r="DN10" s="65">
        <v>0</v>
      </c>
      <c r="DO10" s="65">
        <v>0</v>
      </c>
      <c r="DP10" s="65">
        <v>0</v>
      </c>
      <c r="DQ10" s="65">
        <v>0</v>
      </c>
      <c r="DR10" s="65">
        <v>0</v>
      </c>
      <c r="DS10" s="65">
        <v>0</v>
      </c>
      <c r="DT10" s="65">
        <v>0</v>
      </c>
      <c r="DU10" s="65">
        <v>0</v>
      </c>
    </row>
    <row r="11" spans="1:126" s="66" customFormat="1" ht="14.25" customHeight="1">
      <c r="B11" s="68">
        <v>2</v>
      </c>
      <c r="C11" s="71" t="s">
        <v>99</v>
      </c>
      <c r="D11" s="73">
        <f t="shared" ref="D11:D20" si="95">F11+H11-DT11</f>
        <v>70514.731200000009</v>
      </c>
      <c r="E11" s="73">
        <f t="shared" ref="E11:E20" si="96">G11+I11-DU11</f>
        <v>37416.829899999997</v>
      </c>
      <c r="F11" s="74">
        <f t="shared" ref="F11:F20" si="97">J11+V11+Z11+AD11+BB11+BN11+CL11+CP11+DB11+DJ11+DP11</f>
        <v>45901</v>
      </c>
      <c r="G11" s="74">
        <f t="shared" ref="G11:G20" si="98">K11+W11+AA11+AE11+BC11+BO11+CM11+CQ11+DC11+DK11+DQ11</f>
        <v>18289.489899999997</v>
      </c>
      <c r="H11" s="74">
        <f t="shared" ref="H11:H20" si="99">L11+X11+AB11+AF11+BD11+BP11+CN11+CR11+DD11+DL11+DR11</f>
        <v>24613.731200000002</v>
      </c>
      <c r="I11" s="74">
        <f t="shared" ref="I11:I20" si="100">M11+Y11+AC11+AG11+BE11+BQ11+CO11+CS11+DE11+DM11+DS11</f>
        <v>19127.34</v>
      </c>
      <c r="J11" s="65">
        <v>26905</v>
      </c>
      <c r="K11" s="65">
        <v>11937.293299999999</v>
      </c>
      <c r="L11" s="65">
        <v>1050.0311999999999</v>
      </c>
      <c r="M11" s="65">
        <v>490.4</v>
      </c>
      <c r="N11" s="65">
        <v>26505</v>
      </c>
      <c r="O11" s="65">
        <v>11937.293299999999</v>
      </c>
      <c r="P11" s="65">
        <v>1050.0311999999999</v>
      </c>
      <c r="Q11" s="65">
        <v>490.4</v>
      </c>
      <c r="R11" s="65">
        <v>400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1648</v>
      </c>
      <c r="AE11" s="65">
        <v>748.99599999999998</v>
      </c>
      <c r="AF11" s="65">
        <v>22563.7</v>
      </c>
      <c r="AG11" s="65">
        <v>18636.939999999999</v>
      </c>
      <c r="AH11" s="86"/>
      <c r="AI11" s="86"/>
      <c r="AJ11" s="86"/>
      <c r="AK11" s="86"/>
      <c r="AL11" s="65">
        <v>1648</v>
      </c>
      <c r="AM11" s="65">
        <v>748.99599999999998</v>
      </c>
      <c r="AN11" s="65">
        <v>0</v>
      </c>
      <c r="AO11" s="65">
        <v>0</v>
      </c>
      <c r="AP11" s="65">
        <v>0</v>
      </c>
      <c r="AQ11" s="65">
        <v>0</v>
      </c>
      <c r="AR11" s="65">
        <v>12426.1</v>
      </c>
      <c r="AS11" s="65">
        <v>11768.312</v>
      </c>
      <c r="AT11" s="65">
        <v>0</v>
      </c>
      <c r="AU11" s="65">
        <v>0</v>
      </c>
      <c r="AV11" s="65">
        <v>10137.6</v>
      </c>
      <c r="AW11" s="65">
        <v>9572</v>
      </c>
      <c r="AX11" s="65">
        <v>0</v>
      </c>
      <c r="AY11" s="65">
        <v>0</v>
      </c>
      <c r="AZ11" s="65">
        <v>0</v>
      </c>
      <c r="BA11" s="65">
        <v>-2703.3719999999998</v>
      </c>
      <c r="BB11" s="65">
        <v>990</v>
      </c>
      <c r="BC11" s="65">
        <v>240</v>
      </c>
      <c r="BD11" s="65">
        <v>0</v>
      </c>
      <c r="BE11" s="65">
        <v>0</v>
      </c>
      <c r="BF11" s="65">
        <v>990</v>
      </c>
      <c r="BG11" s="65">
        <v>240</v>
      </c>
      <c r="BH11" s="65">
        <v>0</v>
      </c>
      <c r="BI11" s="65">
        <v>0</v>
      </c>
      <c r="BJ11" s="65">
        <v>0</v>
      </c>
      <c r="BK11" s="65">
        <v>0</v>
      </c>
      <c r="BL11" s="65">
        <v>0</v>
      </c>
      <c r="BM11" s="65">
        <v>0</v>
      </c>
      <c r="BN11" s="65">
        <v>750</v>
      </c>
      <c r="BO11" s="65">
        <v>28.577999999999999</v>
      </c>
      <c r="BP11" s="65">
        <v>1000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W11" s="65">
        <v>0</v>
      </c>
      <c r="BX11" s="65">
        <v>0</v>
      </c>
      <c r="BY11" s="65">
        <v>0</v>
      </c>
      <c r="BZ11" s="65">
        <v>0</v>
      </c>
      <c r="CA11" s="65">
        <v>0</v>
      </c>
      <c r="CB11" s="65">
        <v>0</v>
      </c>
      <c r="CC11" s="65">
        <v>0</v>
      </c>
      <c r="CD11" s="65">
        <v>750</v>
      </c>
      <c r="CE11" s="65">
        <v>28.577999999999999</v>
      </c>
      <c r="CF11" s="65">
        <v>1000</v>
      </c>
      <c r="CG11" s="65">
        <v>0</v>
      </c>
      <c r="CH11" s="65">
        <v>0</v>
      </c>
      <c r="CI11" s="65">
        <v>0</v>
      </c>
      <c r="CJ11" s="65">
        <v>0</v>
      </c>
      <c r="CK11" s="65">
        <v>0</v>
      </c>
      <c r="CL11" s="65">
        <v>0</v>
      </c>
      <c r="CM11" s="65">
        <v>0</v>
      </c>
      <c r="CN11" s="65">
        <v>0</v>
      </c>
      <c r="CO11" s="65">
        <v>0</v>
      </c>
      <c r="CP11" s="65">
        <v>3530</v>
      </c>
      <c r="CQ11" s="65">
        <v>1393.9476</v>
      </c>
      <c r="CR11" s="65">
        <v>0</v>
      </c>
      <c r="CS11" s="65">
        <v>0</v>
      </c>
      <c r="CT11" s="65">
        <v>3410</v>
      </c>
      <c r="CU11" s="65">
        <v>1393.9476</v>
      </c>
      <c r="CV11" s="65">
        <v>0</v>
      </c>
      <c r="CW11" s="65">
        <v>0</v>
      </c>
      <c r="CX11" s="65">
        <v>3160</v>
      </c>
      <c r="CY11" s="65">
        <v>1393.9476</v>
      </c>
      <c r="CZ11" s="65">
        <v>0</v>
      </c>
      <c r="DA11" s="65">
        <v>0</v>
      </c>
      <c r="DB11" s="65">
        <v>9460</v>
      </c>
      <c r="DC11" s="65">
        <v>3840.6750000000002</v>
      </c>
      <c r="DD11" s="65">
        <v>0</v>
      </c>
      <c r="DE11" s="65">
        <v>0</v>
      </c>
      <c r="DF11" s="65">
        <v>9460</v>
      </c>
      <c r="DG11" s="65">
        <v>3840.6750000000002</v>
      </c>
      <c r="DH11" s="65">
        <v>0</v>
      </c>
      <c r="DI11" s="65">
        <v>0</v>
      </c>
      <c r="DJ11" s="65">
        <v>610</v>
      </c>
      <c r="DK11" s="65">
        <v>100</v>
      </c>
      <c r="DL11" s="65">
        <v>0</v>
      </c>
      <c r="DM11" s="65">
        <v>0</v>
      </c>
      <c r="DN11" s="65">
        <v>2008</v>
      </c>
      <c r="DO11" s="65">
        <v>0</v>
      </c>
      <c r="DP11" s="65">
        <v>2008</v>
      </c>
      <c r="DQ11" s="65">
        <v>0</v>
      </c>
      <c r="DR11" s="65">
        <v>0</v>
      </c>
      <c r="DS11" s="65">
        <v>0</v>
      </c>
      <c r="DT11" s="65">
        <v>0</v>
      </c>
      <c r="DU11" s="65">
        <v>0</v>
      </c>
    </row>
    <row r="12" spans="1:126" s="66" customFormat="1" ht="14.25" customHeight="1">
      <c r="B12" s="68">
        <v>3</v>
      </c>
      <c r="C12" s="71" t="s">
        <v>100</v>
      </c>
      <c r="D12" s="73">
        <f t="shared" si="95"/>
        <v>76767.014900000009</v>
      </c>
      <c r="E12" s="73">
        <f t="shared" si="96"/>
        <v>26219.796900000001</v>
      </c>
      <c r="F12" s="74">
        <f t="shared" si="97"/>
        <v>41964.600000000006</v>
      </c>
      <c r="G12" s="74">
        <f t="shared" si="98"/>
        <v>15329.716899999999</v>
      </c>
      <c r="H12" s="74">
        <f t="shared" si="99"/>
        <v>34802.414900000003</v>
      </c>
      <c r="I12" s="74">
        <f t="shared" si="100"/>
        <v>10890.08</v>
      </c>
      <c r="J12" s="65">
        <v>32780.300000000003</v>
      </c>
      <c r="K12" s="65">
        <v>12655.380499999999</v>
      </c>
      <c r="L12" s="65">
        <v>8030.4148999999998</v>
      </c>
      <c r="M12" s="65">
        <v>7323.72</v>
      </c>
      <c r="N12" s="65">
        <v>32120.3</v>
      </c>
      <c r="O12" s="65">
        <v>12480.380499999999</v>
      </c>
      <c r="P12" s="65">
        <v>8030.4148999999998</v>
      </c>
      <c r="Q12" s="65">
        <v>7323.72</v>
      </c>
      <c r="R12" s="65">
        <v>300</v>
      </c>
      <c r="S12" s="65">
        <v>25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1494</v>
      </c>
      <c r="AE12" s="65">
        <v>811.36</v>
      </c>
      <c r="AF12" s="65">
        <v>1572</v>
      </c>
      <c r="AG12" s="65">
        <v>470.05</v>
      </c>
      <c r="AH12" s="86"/>
      <c r="AI12" s="86"/>
      <c r="AJ12" s="86"/>
      <c r="AK12" s="86"/>
      <c r="AL12" s="65">
        <v>744</v>
      </c>
      <c r="AM12" s="65">
        <v>311.36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750</v>
      </c>
      <c r="AU12" s="65">
        <v>500</v>
      </c>
      <c r="AV12" s="65">
        <v>1572</v>
      </c>
      <c r="AW12" s="65">
        <v>1022.05</v>
      </c>
      <c r="AX12" s="65">
        <v>0</v>
      </c>
      <c r="AY12" s="65">
        <v>0</v>
      </c>
      <c r="AZ12" s="65">
        <v>0</v>
      </c>
      <c r="BA12" s="65">
        <v>-552</v>
      </c>
      <c r="BB12" s="65">
        <v>1560</v>
      </c>
      <c r="BC12" s="65">
        <v>565</v>
      </c>
      <c r="BD12" s="65">
        <v>24500</v>
      </c>
      <c r="BE12" s="65">
        <v>2396.31</v>
      </c>
      <c r="BF12" s="65">
        <v>1560</v>
      </c>
      <c r="BG12" s="65">
        <v>565</v>
      </c>
      <c r="BH12" s="65">
        <v>5500</v>
      </c>
      <c r="BI12" s="65">
        <v>0</v>
      </c>
      <c r="BJ12" s="65">
        <v>0</v>
      </c>
      <c r="BK12" s="65">
        <v>0</v>
      </c>
      <c r="BL12" s="65">
        <v>0</v>
      </c>
      <c r="BM12" s="65">
        <v>0</v>
      </c>
      <c r="BN12" s="65">
        <v>3310</v>
      </c>
      <c r="BO12" s="65">
        <v>997.97640000000001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W12" s="65">
        <v>0</v>
      </c>
      <c r="BX12" s="65">
        <v>0</v>
      </c>
      <c r="BY12" s="65">
        <v>0</v>
      </c>
      <c r="BZ12" s="65">
        <v>0</v>
      </c>
      <c r="CA12" s="65">
        <v>0</v>
      </c>
      <c r="CB12" s="65">
        <v>0</v>
      </c>
      <c r="CC12" s="65">
        <v>0</v>
      </c>
      <c r="CD12" s="65">
        <v>3310</v>
      </c>
      <c r="CE12" s="65">
        <v>997.97640000000001</v>
      </c>
      <c r="CF12" s="65">
        <v>0</v>
      </c>
      <c r="CG12" s="65">
        <v>0</v>
      </c>
      <c r="CH12" s="65">
        <v>0</v>
      </c>
      <c r="CI12" s="65">
        <v>0</v>
      </c>
      <c r="CJ12" s="65">
        <v>0</v>
      </c>
      <c r="CK12" s="65">
        <v>0</v>
      </c>
      <c r="CL12" s="65">
        <v>0</v>
      </c>
      <c r="CM12" s="65">
        <v>0</v>
      </c>
      <c r="CN12" s="65">
        <v>0</v>
      </c>
      <c r="CO12" s="65">
        <v>0</v>
      </c>
      <c r="CP12" s="65">
        <v>650</v>
      </c>
      <c r="CQ12" s="65">
        <v>0</v>
      </c>
      <c r="CR12" s="65">
        <v>700</v>
      </c>
      <c r="CS12" s="65">
        <v>700</v>
      </c>
      <c r="CT12" s="65">
        <v>300</v>
      </c>
      <c r="CU12" s="65">
        <v>0</v>
      </c>
      <c r="CV12" s="65">
        <v>0</v>
      </c>
      <c r="CW12" s="65">
        <v>0</v>
      </c>
      <c r="CX12" s="65">
        <v>0</v>
      </c>
      <c r="CY12" s="65">
        <v>0</v>
      </c>
      <c r="CZ12" s="65">
        <v>0</v>
      </c>
      <c r="DA12" s="65">
        <v>0</v>
      </c>
      <c r="DB12" s="65">
        <v>400</v>
      </c>
      <c r="DC12" s="65">
        <v>0</v>
      </c>
      <c r="DD12" s="65">
        <v>0</v>
      </c>
      <c r="DE12" s="65">
        <v>0</v>
      </c>
      <c r="DF12" s="65">
        <v>0</v>
      </c>
      <c r="DG12" s="65">
        <v>0</v>
      </c>
      <c r="DH12" s="65">
        <v>0</v>
      </c>
      <c r="DI12" s="65">
        <v>0</v>
      </c>
      <c r="DJ12" s="65">
        <v>1200</v>
      </c>
      <c r="DK12" s="65">
        <v>300</v>
      </c>
      <c r="DL12" s="65">
        <v>0</v>
      </c>
      <c r="DM12" s="65">
        <v>0</v>
      </c>
      <c r="DN12" s="65">
        <v>570.29999999999995</v>
      </c>
      <c r="DO12" s="65">
        <v>0</v>
      </c>
      <c r="DP12" s="65">
        <v>570.29999999999995</v>
      </c>
      <c r="DQ12" s="65">
        <v>0</v>
      </c>
      <c r="DR12" s="65">
        <v>0</v>
      </c>
      <c r="DS12" s="65">
        <v>0</v>
      </c>
      <c r="DT12" s="65">
        <v>0</v>
      </c>
      <c r="DU12" s="65">
        <v>0</v>
      </c>
    </row>
    <row r="13" spans="1:126" s="66" customFormat="1" ht="14.25" customHeight="1">
      <c r="B13" s="68">
        <v>4</v>
      </c>
      <c r="C13" s="71" t="s">
        <v>101</v>
      </c>
      <c r="D13" s="73">
        <f t="shared" si="95"/>
        <v>730465.98129999987</v>
      </c>
      <c r="E13" s="73">
        <f t="shared" si="96"/>
        <v>346976.50369999994</v>
      </c>
      <c r="F13" s="74">
        <f t="shared" si="97"/>
        <v>613208.33499999996</v>
      </c>
      <c r="G13" s="74">
        <f t="shared" si="98"/>
        <v>247389.18769999998</v>
      </c>
      <c r="H13" s="74">
        <f t="shared" si="99"/>
        <v>239538.76029999999</v>
      </c>
      <c r="I13" s="74">
        <f t="shared" si="100"/>
        <v>126301.95</v>
      </c>
      <c r="J13" s="65">
        <v>245362</v>
      </c>
      <c r="K13" s="65">
        <v>105993.2297</v>
      </c>
      <c r="L13" s="65">
        <v>55207.600299999998</v>
      </c>
      <c r="M13" s="65">
        <v>19478.754000000001</v>
      </c>
      <c r="N13" s="65">
        <v>216834</v>
      </c>
      <c r="O13" s="65">
        <v>96831.636700000003</v>
      </c>
      <c r="P13" s="65">
        <v>25894.2003</v>
      </c>
      <c r="Q13" s="65">
        <v>19478.754000000001</v>
      </c>
      <c r="R13" s="65">
        <v>27700</v>
      </c>
      <c r="S13" s="65">
        <v>8816.5930000000008</v>
      </c>
      <c r="T13" s="65">
        <v>29313.4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20955.834999999999</v>
      </c>
      <c r="AE13" s="65">
        <v>20940.834999999999</v>
      </c>
      <c r="AF13" s="65">
        <v>112573.2</v>
      </c>
      <c r="AG13" s="65">
        <v>58471.834000000003</v>
      </c>
      <c r="AH13" s="86"/>
      <c r="AI13" s="86"/>
      <c r="AJ13" s="86"/>
      <c r="AK13" s="86"/>
      <c r="AL13" s="65">
        <v>19955.834999999999</v>
      </c>
      <c r="AM13" s="65">
        <v>19955.834999999999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1000</v>
      </c>
      <c r="AU13" s="65">
        <v>985</v>
      </c>
      <c r="AV13" s="65">
        <v>132573.20000000001</v>
      </c>
      <c r="AW13" s="65">
        <v>71277.606</v>
      </c>
      <c r="AX13" s="65">
        <v>0</v>
      </c>
      <c r="AY13" s="65">
        <v>0</v>
      </c>
      <c r="AZ13" s="65">
        <v>-20000</v>
      </c>
      <c r="BA13" s="65">
        <v>-12805.772000000001</v>
      </c>
      <c r="BB13" s="65">
        <v>95610</v>
      </c>
      <c r="BC13" s="65">
        <v>36873.826000000001</v>
      </c>
      <c r="BD13" s="65">
        <v>0</v>
      </c>
      <c r="BE13" s="65">
        <v>0</v>
      </c>
      <c r="BF13" s="65">
        <v>95610</v>
      </c>
      <c r="BG13" s="65">
        <v>36873.826000000001</v>
      </c>
      <c r="BH13" s="65">
        <v>0</v>
      </c>
      <c r="BI13" s="65">
        <v>0</v>
      </c>
      <c r="BJ13" s="65">
        <v>0</v>
      </c>
      <c r="BK13" s="65">
        <v>0</v>
      </c>
      <c r="BL13" s="65">
        <v>0</v>
      </c>
      <c r="BM13" s="65">
        <v>0</v>
      </c>
      <c r="BN13" s="65">
        <v>5903</v>
      </c>
      <c r="BO13" s="65">
        <v>3181.4</v>
      </c>
      <c r="BP13" s="65">
        <v>45244.42</v>
      </c>
      <c r="BQ13" s="65">
        <v>36647.398999999998</v>
      </c>
      <c r="BR13" s="65">
        <v>0</v>
      </c>
      <c r="BS13" s="65">
        <v>0</v>
      </c>
      <c r="BT13" s="65">
        <v>0</v>
      </c>
      <c r="BU13" s="65">
        <v>0</v>
      </c>
      <c r="BV13" s="65">
        <v>250</v>
      </c>
      <c r="BW13" s="65">
        <v>250</v>
      </c>
      <c r="BX13" s="65">
        <v>0</v>
      </c>
      <c r="BY13" s="65">
        <v>0</v>
      </c>
      <c r="BZ13" s="65">
        <v>73</v>
      </c>
      <c r="CA13" s="65">
        <v>36.4</v>
      </c>
      <c r="CB13" s="65">
        <v>0</v>
      </c>
      <c r="CC13" s="65">
        <v>0</v>
      </c>
      <c r="CD13" s="65">
        <v>4980</v>
      </c>
      <c r="CE13" s="65">
        <v>2295</v>
      </c>
      <c r="CF13" s="65">
        <v>8432.02</v>
      </c>
      <c r="CG13" s="65">
        <v>0</v>
      </c>
      <c r="CH13" s="65">
        <v>0</v>
      </c>
      <c r="CI13" s="65">
        <v>0</v>
      </c>
      <c r="CJ13" s="65">
        <v>0</v>
      </c>
      <c r="CK13" s="65">
        <v>0</v>
      </c>
      <c r="CL13" s="65">
        <v>250</v>
      </c>
      <c r="CM13" s="65">
        <v>0</v>
      </c>
      <c r="CN13" s="65">
        <v>0</v>
      </c>
      <c r="CO13" s="65">
        <v>0</v>
      </c>
      <c r="CP13" s="65">
        <v>53436.800000000003</v>
      </c>
      <c r="CQ13" s="65">
        <v>24846.7</v>
      </c>
      <c r="CR13" s="65">
        <v>799.14</v>
      </c>
      <c r="CS13" s="65">
        <v>794</v>
      </c>
      <c r="CT13" s="65">
        <v>49516.800000000003</v>
      </c>
      <c r="CU13" s="65">
        <v>23306.7</v>
      </c>
      <c r="CV13" s="65">
        <v>799.14</v>
      </c>
      <c r="CW13" s="65">
        <v>794</v>
      </c>
      <c r="CX13" s="65">
        <v>44516.800000000003</v>
      </c>
      <c r="CY13" s="65">
        <v>22246.400000000001</v>
      </c>
      <c r="CZ13" s="65">
        <v>799.14</v>
      </c>
      <c r="DA13" s="65">
        <v>794</v>
      </c>
      <c r="DB13" s="65">
        <v>64713</v>
      </c>
      <c r="DC13" s="65">
        <v>27908.562999999998</v>
      </c>
      <c r="DD13" s="65">
        <v>25714.400000000001</v>
      </c>
      <c r="DE13" s="65">
        <v>10909.963</v>
      </c>
      <c r="DF13" s="65">
        <v>62513</v>
      </c>
      <c r="DG13" s="65">
        <v>27438.562999999998</v>
      </c>
      <c r="DH13" s="65">
        <v>25714.400000000001</v>
      </c>
      <c r="DI13" s="65">
        <v>10909.963</v>
      </c>
      <c r="DJ13" s="65">
        <v>2800</v>
      </c>
      <c r="DK13" s="65">
        <v>930</v>
      </c>
      <c r="DL13" s="65">
        <v>0</v>
      </c>
      <c r="DM13" s="65">
        <v>0</v>
      </c>
      <c r="DN13" s="65">
        <v>1896.586</v>
      </c>
      <c r="DO13" s="65">
        <v>0</v>
      </c>
      <c r="DP13" s="65">
        <v>124177.7</v>
      </c>
      <c r="DQ13" s="65">
        <v>26714.633999999998</v>
      </c>
      <c r="DR13" s="65">
        <v>0</v>
      </c>
      <c r="DS13" s="65">
        <v>0</v>
      </c>
      <c r="DT13" s="65">
        <v>122281.114</v>
      </c>
      <c r="DU13" s="65">
        <v>26714.633999999998</v>
      </c>
    </row>
    <row r="14" spans="1:126" s="66" customFormat="1" ht="14.25" customHeight="1">
      <c r="B14" s="68">
        <v>5</v>
      </c>
      <c r="C14" s="71" t="s">
        <v>102</v>
      </c>
      <c r="D14" s="73">
        <f t="shared" si="95"/>
        <v>2637812.8015999999</v>
      </c>
      <c r="E14" s="73">
        <f t="shared" si="96"/>
        <v>630308.82059999998</v>
      </c>
      <c r="F14" s="74">
        <f t="shared" si="97"/>
        <v>1810790.2830000001</v>
      </c>
      <c r="G14" s="74">
        <f t="shared" si="98"/>
        <v>599848.72899999993</v>
      </c>
      <c r="H14" s="74">
        <f t="shared" si="99"/>
        <v>1145022.5186000001</v>
      </c>
      <c r="I14" s="74">
        <f t="shared" si="100"/>
        <v>220460.09160000001</v>
      </c>
      <c r="J14" s="65">
        <v>559022.6</v>
      </c>
      <c r="K14" s="65">
        <v>168762.6165</v>
      </c>
      <c r="L14" s="65">
        <v>117510</v>
      </c>
      <c r="M14" s="65">
        <v>6850.6940000000004</v>
      </c>
      <c r="N14" s="65">
        <v>505519.6</v>
      </c>
      <c r="O14" s="65">
        <v>158714.29639999999</v>
      </c>
      <c r="P14" s="65">
        <v>7700</v>
      </c>
      <c r="Q14" s="65">
        <v>5450.6940000000004</v>
      </c>
      <c r="R14" s="65">
        <v>24800</v>
      </c>
      <c r="S14" s="65">
        <v>5003.7250000000004</v>
      </c>
      <c r="T14" s="65">
        <v>109810</v>
      </c>
      <c r="U14" s="65">
        <v>1400</v>
      </c>
      <c r="V14" s="65">
        <v>0</v>
      </c>
      <c r="W14" s="65">
        <v>0</v>
      </c>
      <c r="X14" s="65">
        <v>4000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227041.451</v>
      </c>
      <c r="AE14" s="65">
        <v>5340.41</v>
      </c>
      <c r="AF14" s="65">
        <v>652837.23560000001</v>
      </c>
      <c r="AG14" s="65">
        <v>154252.0196</v>
      </c>
      <c r="AH14" s="86"/>
      <c r="AI14" s="86"/>
      <c r="AJ14" s="86"/>
      <c r="AK14" s="86"/>
      <c r="AL14" s="65">
        <v>159495.451</v>
      </c>
      <c r="AM14" s="65">
        <v>4265</v>
      </c>
      <c r="AN14" s="65">
        <v>308066.114</v>
      </c>
      <c r="AO14" s="65">
        <v>93468.194799999997</v>
      </c>
      <c r="AP14" s="65">
        <v>1440</v>
      </c>
      <c r="AQ14" s="65">
        <v>590.30999999999995</v>
      </c>
      <c r="AR14" s="65">
        <v>80969.600000000006</v>
      </c>
      <c r="AS14" s="65">
        <v>9848.42</v>
      </c>
      <c r="AT14" s="65">
        <v>66106</v>
      </c>
      <c r="AU14" s="65">
        <v>485.1</v>
      </c>
      <c r="AV14" s="65">
        <v>289301.52159999998</v>
      </c>
      <c r="AW14" s="65">
        <v>58424.997799999997</v>
      </c>
      <c r="AX14" s="65">
        <v>0</v>
      </c>
      <c r="AY14" s="65">
        <v>0</v>
      </c>
      <c r="AZ14" s="65">
        <v>-25500</v>
      </c>
      <c r="BA14" s="65">
        <v>-7489.5929999999998</v>
      </c>
      <c r="BB14" s="65">
        <v>86619</v>
      </c>
      <c r="BC14" s="65">
        <v>27417.2209</v>
      </c>
      <c r="BD14" s="65">
        <v>14750</v>
      </c>
      <c r="BE14" s="65">
        <v>990</v>
      </c>
      <c r="BF14" s="65">
        <v>63919</v>
      </c>
      <c r="BG14" s="65">
        <v>26393.620900000002</v>
      </c>
      <c r="BH14" s="65">
        <v>0</v>
      </c>
      <c r="BI14" s="65">
        <v>0</v>
      </c>
      <c r="BJ14" s="65">
        <v>20200</v>
      </c>
      <c r="BK14" s="65">
        <v>1023.6</v>
      </c>
      <c r="BL14" s="65">
        <v>14750</v>
      </c>
      <c r="BM14" s="65">
        <v>990</v>
      </c>
      <c r="BN14" s="65">
        <v>201705.8</v>
      </c>
      <c r="BO14" s="65">
        <v>61003.394</v>
      </c>
      <c r="BP14" s="65">
        <v>223876.37299999999</v>
      </c>
      <c r="BQ14" s="65">
        <v>47285</v>
      </c>
      <c r="BR14" s="65">
        <v>0</v>
      </c>
      <c r="BS14" s="65">
        <v>0</v>
      </c>
      <c r="BT14" s="65">
        <v>8885</v>
      </c>
      <c r="BU14" s="65">
        <v>0</v>
      </c>
      <c r="BV14" s="65">
        <v>0</v>
      </c>
      <c r="BW14" s="65">
        <v>0</v>
      </c>
      <c r="BX14" s="65">
        <v>0</v>
      </c>
      <c r="BY14" s="65">
        <v>0</v>
      </c>
      <c r="BZ14" s="65">
        <v>21209.8</v>
      </c>
      <c r="CA14" s="65">
        <v>2587.5536999999999</v>
      </c>
      <c r="CB14" s="65">
        <v>128945.073</v>
      </c>
      <c r="CC14" s="65">
        <v>28414.35</v>
      </c>
      <c r="CD14" s="65">
        <v>78090</v>
      </c>
      <c r="CE14" s="65">
        <v>28095.458299999998</v>
      </c>
      <c r="CF14" s="65">
        <v>86046.3</v>
      </c>
      <c r="CG14" s="65">
        <v>18870.650000000001</v>
      </c>
      <c r="CH14" s="65">
        <v>102406</v>
      </c>
      <c r="CI14" s="65">
        <v>30320.382000000001</v>
      </c>
      <c r="CJ14" s="65">
        <v>0</v>
      </c>
      <c r="CK14" s="65">
        <v>0</v>
      </c>
      <c r="CL14" s="65">
        <v>0</v>
      </c>
      <c r="CM14" s="65">
        <v>0</v>
      </c>
      <c r="CN14" s="65">
        <v>0</v>
      </c>
      <c r="CO14" s="65">
        <v>0</v>
      </c>
      <c r="CP14" s="65">
        <v>102679.1</v>
      </c>
      <c r="CQ14" s="65">
        <v>29322.8076</v>
      </c>
      <c r="CR14" s="65">
        <v>112796.8</v>
      </c>
      <c r="CS14" s="65">
        <v>10253.200000000001</v>
      </c>
      <c r="CT14" s="65">
        <v>90979.1</v>
      </c>
      <c r="CU14" s="65">
        <v>27172.507600000001</v>
      </c>
      <c r="CV14" s="65">
        <v>74994.8</v>
      </c>
      <c r="CW14" s="65">
        <v>8124.8</v>
      </c>
      <c r="CX14" s="65">
        <v>39831.199999999997</v>
      </c>
      <c r="CY14" s="65">
        <v>14875.722</v>
      </c>
      <c r="CZ14" s="65">
        <v>74994.8</v>
      </c>
      <c r="DA14" s="65">
        <v>8124.8</v>
      </c>
      <c r="DB14" s="65">
        <v>296522.33199999999</v>
      </c>
      <c r="DC14" s="65">
        <v>114948.947</v>
      </c>
      <c r="DD14" s="65">
        <v>19252.11</v>
      </c>
      <c r="DE14" s="65">
        <v>829.178</v>
      </c>
      <c r="DF14" s="65">
        <v>198721.86300000001</v>
      </c>
      <c r="DG14" s="65">
        <v>75728.668000000005</v>
      </c>
      <c r="DH14" s="65">
        <v>19252.11</v>
      </c>
      <c r="DI14" s="65">
        <v>829.178</v>
      </c>
      <c r="DJ14" s="65">
        <v>19200</v>
      </c>
      <c r="DK14" s="65">
        <v>3053.3330000000001</v>
      </c>
      <c r="DL14" s="65">
        <v>0</v>
      </c>
      <c r="DM14" s="65">
        <v>0</v>
      </c>
      <c r="DN14" s="65">
        <v>0</v>
      </c>
      <c r="DO14" s="65">
        <v>0</v>
      </c>
      <c r="DP14" s="65">
        <v>318000</v>
      </c>
      <c r="DQ14" s="65">
        <v>190000</v>
      </c>
      <c r="DR14" s="65">
        <v>0</v>
      </c>
      <c r="DS14" s="65">
        <v>0</v>
      </c>
      <c r="DT14" s="65">
        <v>318000</v>
      </c>
      <c r="DU14" s="65">
        <v>190000</v>
      </c>
    </row>
    <row r="15" spans="1:126" s="66" customFormat="1" ht="14.25" customHeight="1">
      <c r="B15" s="68">
        <v>6</v>
      </c>
      <c r="C15" s="71" t="s">
        <v>103</v>
      </c>
      <c r="D15" s="73">
        <f t="shared" si="95"/>
        <v>2590540.7378000002</v>
      </c>
      <c r="E15" s="73">
        <f t="shared" si="96"/>
        <v>851678.33700000006</v>
      </c>
      <c r="F15" s="74">
        <f t="shared" si="97"/>
        <v>1255807.9950000001</v>
      </c>
      <c r="G15" s="74">
        <f t="shared" si="98"/>
        <v>490691.25939999998</v>
      </c>
      <c r="H15" s="74">
        <f t="shared" si="99"/>
        <v>1334732.7428000001</v>
      </c>
      <c r="I15" s="74">
        <f t="shared" si="100"/>
        <v>360987.07760000002</v>
      </c>
      <c r="J15" s="65">
        <v>430038</v>
      </c>
      <c r="K15" s="65">
        <v>147542.39629999999</v>
      </c>
      <c r="L15" s="65">
        <v>128082</v>
      </c>
      <c r="M15" s="65">
        <v>53269.256999999998</v>
      </c>
      <c r="N15" s="65">
        <v>374350</v>
      </c>
      <c r="O15" s="65">
        <v>135452.0013</v>
      </c>
      <c r="P15" s="65">
        <v>10082</v>
      </c>
      <c r="Q15" s="65">
        <v>2485</v>
      </c>
      <c r="R15" s="65">
        <v>1000</v>
      </c>
      <c r="S15" s="65">
        <v>140</v>
      </c>
      <c r="T15" s="65">
        <v>100000</v>
      </c>
      <c r="U15" s="65">
        <v>40379.256999999998</v>
      </c>
      <c r="V15" s="65">
        <v>3000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102241.995</v>
      </c>
      <c r="AE15" s="65">
        <v>98341.994300000006</v>
      </c>
      <c r="AF15" s="65">
        <v>349810</v>
      </c>
      <c r="AG15" s="65">
        <v>114866.8322</v>
      </c>
      <c r="AH15" s="86"/>
      <c r="AI15" s="86"/>
      <c r="AJ15" s="86"/>
      <c r="AK15" s="86"/>
      <c r="AL15" s="65">
        <v>97241.994999999995</v>
      </c>
      <c r="AM15" s="65">
        <v>97241.994300000006</v>
      </c>
      <c r="AN15" s="65">
        <v>26019</v>
      </c>
      <c r="AO15" s="65">
        <v>26019</v>
      </c>
      <c r="AP15" s="65">
        <v>0</v>
      </c>
      <c r="AQ15" s="65">
        <v>0</v>
      </c>
      <c r="AR15" s="65">
        <v>0</v>
      </c>
      <c r="AS15" s="65">
        <v>0</v>
      </c>
      <c r="AT15" s="65">
        <v>5000</v>
      </c>
      <c r="AU15" s="65">
        <v>1100</v>
      </c>
      <c r="AV15" s="65">
        <v>343791</v>
      </c>
      <c r="AW15" s="65">
        <v>108256.2772</v>
      </c>
      <c r="AX15" s="65">
        <v>0</v>
      </c>
      <c r="AY15" s="65">
        <v>0</v>
      </c>
      <c r="AZ15" s="65">
        <v>-20000</v>
      </c>
      <c r="BA15" s="65">
        <v>-19408.445</v>
      </c>
      <c r="BB15" s="65">
        <v>152500</v>
      </c>
      <c r="BC15" s="65">
        <v>62337.5</v>
      </c>
      <c r="BD15" s="65">
        <v>10000</v>
      </c>
      <c r="BE15" s="65">
        <v>4312.1400000000003</v>
      </c>
      <c r="BF15" s="65">
        <v>130000</v>
      </c>
      <c r="BG15" s="65">
        <v>57348</v>
      </c>
      <c r="BH15" s="65">
        <v>0</v>
      </c>
      <c r="BI15" s="65">
        <v>0</v>
      </c>
      <c r="BJ15" s="65">
        <v>17500</v>
      </c>
      <c r="BK15" s="65">
        <v>4989.5</v>
      </c>
      <c r="BL15" s="65">
        <v>10000</v>
      </c>
      <c r="BM15" s="65">
        <v>4312.1400000000003</v>
      </c>
      <c r="BN15" s="65">
        <v>207102</v>
      </c>
      <c r="BO15" s="65">
        <v>60614.969100000002</v>
      </c>
      <c r="BP15" s="65">
        <v>687886.24280000001</v>
      </c>
      <c r="BQ15" s="65">
        <v>132163.50099999999</v>
      </c>
      <c r="BR15" s="65">
        <v>11000</v>
      </c>
      <c r="BS15" s="65">
        <v>145.11000000000001</v>
      </c>
      <c r="BT15" s="65">
        <v>392169.84279999998</v>
      </c>
      <c r="BU15" s="65">
        <v>47466.44</v>
      </c>
      <c r="BV15" s="65">
        <v>0</v>
      </c>
      <c r="BW15" s="65">
        <v>0</v>
      </c>
      <c r="BX15" s="65">
        <v>0</v>
      </c>
      <c r="BY15" s="65">
        <v>0</v>
      </c>
      <c r="BZ15" s="65">
        <v>10000</v>
      </c>
      <c r="CA15" s="65">
        <v>2398.7559999999999</v>
      </c>
      <c r="CB15" s="65">
        <v>117314.4</v>
      </c>
      <c r="CC15" s="65">
        <v>19588.856</v>
      </c>
      <c r="CD15" s="65">
        <v>37500</v>
      </c>
      <c r="CE15" s="65">
        <v>12837.329</v>
      </c>
      <c r="CF15" s="65">
        <v>178402</v>
      </c>
      <c r="CG15" s="65">
        <v>65108.205000000002</v>
      </c>
      <c r="CH15" s="65">
        <v>148602</v>
      </c>
      <c r="CI15" s="65">
        <v>45233.774100000002</v>
      </c>
      <c r="CJ15" s="65">
        <v>0</v>
      </c>
      <c r="CK15" s="65">
        <v>0</v>
      </c>
      <c r="CL15" s="65">
        <v>0</v>
      </c>
      <c r="CM15" s="65">
        <v>0</v>
      </c>
      <c r="CN15" s="65">
        <v>0</v>
      </c>
      <c r="CO15" s="65">
        <v>0</v>
      </c>
      <c r="CP15" s="65">
        <v>64235</v>
      </c>
      <c r="CQ15" s="65">
        <v>27051.464100000001</v>
      </c>
      <c r="CR15" s="65">
        <v>119085.8</v>
      </c>
      <c r="CS15" s="65">
        <v>41565.4954</v>
      </c>
      <c r="CT15" s="65">
        <v>60535</v>
      </c>
      <c r="CU15" s="65">
        <v>25524.7641</v>
      </c>
      <c r="CV15" s="65">
        <v>44085.8</v>
      </c>
      <c r="CW15" s="65">
        <v>37787.695399999997</v>
      </c>
      <c r="CX15" s="65">
        <v>39500</v>
      </c>
      <c r="CY15" s="65">
        <v>19758.653999999999</v>
      </c>
      <c r="CZ15" s="65">
        <v>44085.8</v>
      </c>
      <c r="DA15" s="65">
        <v>37787.695399999997</v>
      </c>
      <c r="DB15" s="65">
        <v>205350</v>
      </c>
      <c r="DC15" s="65">
        <v>91335.045599999998</v>
      </c>
      <c r="DD15" s="65">
        <v>39868.699999999997</v>
      </c>
      <c r="DE15" s="65">
        <v>14809.852000000001</v>
      </c>
      <c r="DF15" s="65">
        <v>131500</v>
      </c>
      <c r="DG15" s="65">
        <v>57526.9</v>
      </c>
      <c r="DH15" s="65">
        <v>39868.699999999997</v>
      </c>
      <c r="DI15" s="65">
        <v>14809.852000000001</v>
      </c>
      <c r="DJ15" s="65">
        <v>8500</v>
      </c>
      <c r="DK15" s="65">
        <v>3467.89</v>
      </c>
      <c r="DL15" s="65">
        <v>0</v>
      </c>
      <c r="DM15" s="65">
        <v>0</v>
      </c>
      <c r="DN15" s="65">
        <v>82841</v>
      </c>
      <c r="DO15" s="65">
        <v>0</v>
      </c>
      <c r="DP15" s="65">
        <v>82841</v>
      </c>
      <c r="DQ15" s="65">
        <v>0</v>
      </c>
      <c r="DR15" s="65">
        <v>0</v>
      </c>
      <c r="DS15" s="65">
        <v>0</v>
      </c>
      <c r="DT15" s="65">
        <v>0</v>
      </c>
      <c r="DU15" s="65">
        <v>0</v>
      </c>
    </row>
    <row r="16" spans="1:126" s="66" customFormat="1" ht="14.25" customHeight="1">
      <c r="B16" s="68">
        <v>7</v>
      </c>
      <c r="C16" s="71" t="s">
        <v>104</v>
      </c>
      <c r="D16" s="73">
        <f t="shared" si="95"/>
        <v>3820959.2477999995</v>
      </c>
      <c r="E16" s="73">
        <f t="shared" si="96"/>
        <v>1029636.1603999999</v>
      </c>
      <c r="F16" s="74">
        <f t="shared" si="97"/>
        <v>1946626.6999999997</v>
      </c>
      <c r="G16" s="74">
        <f t="shared" si="98"/>
        <v>759162.77059999993</v>
      </c>
      <c r="H16" s="74">
        <f t="shared" si="99"/>
        <v>2174629.5477999998</v>
      </c>
      <c r="I16" s="74">
        <f t="shared" si="100"/>
        <v>370770.38979999995</v>
      </c>
      <c r="J16" s="65">
        <v>439070.29969999997</v>
      </c>
      <c r="K16" s="65">
        <v>159596.5754</v>
      </c>
      <c r="L16" s="65">
        <v>114316.8</v>
      </c>
      <c r="M16" s="65">
        <v>11096.8</v>
      </c>
      <c r="N16" s="65">
        <v>409680.29969999997</v>
      </c>
      <c r="O16" s="65">
        <v>152973.11040000001</v>
      </c>
      <c r="P16" s="65">
        <v>16061.5</v>
      </c>
      <c r="Q16" s="65">
        <v>760</v>
      </c>
      <c r="R16" s="65">
        <v>25775</v>
      </c>
      <c r="S16" s="65">
        <v>5488.4650000000001</v>
      </c>
      <c r="T16" s="65">
        <v>98205.3</v>
      </c>
      <c r="U16" s="65">
        <v>10286.799999999999</v>
      </c>
      <c r="V16" s="65">
        <v>1000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75105.899999999994</v>
      </c>
      <c r="AE16" s="65">
        <v>29917.008000000002</v>
      </c>
      <c r="AF16" s="65">
        <v>746731.6</v>
      </c>
      <c r="AG16" s="65">
        <v>138747.84039999999</v>
      </c>
      <c r="AH16" s="86"/>
      <c r="AI16" s="86"/>
      <c r="AJ16" s="86"/>
      <c r="AK16" s="86"/>
      <c r="AL16" s="65">
        <v>24359.9</v>
      </c>
      <c r="AM16" s="65">
        <v>6049.3469999999998</v>
      </c>
      <c r="AN16" s="65">
        <v>127823.8</v>
      </c>
      <c r="AO16" s="65">
        <v>1052.2940000000001</v>
      </c>
      <c r="AP16" s="65">
        <v>0</v>
      </c>
      <c r="AQ16" s="65">
        <v>0</v>
      </c>
      <c r="AR16" s="65">
        <v>0</v>
      </c>
      <c r="AS16" s="65">
        <v>0</v>
      </c>
      <c r="AT16" s="65">
        <v>50746</v>
      </c>
      <c r="AU16" s="65">
        <v>23867.661</v>
      </c>
      <c r="AV16" s="65">
        <v>726287.8</v>
      </c>
      <c r="AW16" s="65">
        <v>143543.2022</v>
      </c>
      <c r="AX16" s="65">
        <v>0</v>
      </c>
      <c r="AY16" s="65">
        <v>0</v>
      </c>
      <c r="AZ16" s="65">
        <v>-112600</v>
      </c>
      <c r="BA16" s="65">
        <v>-11067.6558</v>
      </c>
      <c r="BB16" s="65">
        <v>188555.6</v>
      </c>
      <c r="BC16" s="65">
        <v>79119.929999999993</v>
      </c>
      <c r="BD16" s="65">
        <v>66188.3</v>
      </c>
      <c r="BE16" s="65">
        <v>10934.18</v>
      </c>
      <c r="BF16" s="65">
        <v>158546.1</v>
      </c>
      <c r="BG16" s="65">
        <v>66874.245999999999</v>
      </c>
      <c r="BH16" s="65">
        <v>0</v>
      </c>
      <c r="BI16" s="65">
        <v>0</v>
      </c>
      <c r="BJ16" s="65">
        <v>3000</v>
      </c>
      <c r="BK16" s="65">
        <v>0</v>
      </c>
      <c r="BL16" s="65">
        <v>0</v>
      </c>
      <c r="BM16" s="65">
        <v>0</v>
      </c>
      <c r="BN16" s="65">
        <v>75255.0003</v>
      </c>
      <c r="BO16" s="65">
        <v>32677.260200000001</v>
      </c>
      <c r="BP16" s="65">
        <v>743881.2</v>
      </c>
      <c r="BQ16" s="65">
        <v>75503.320999999996</v>
      </c>
      <c r="BR16" s="65">
        <v>0</v>
      </c>
      <c r="BS16" s="65">
        <v>0</v>
      </c>
      <c r="BT16" s="65">
        <v>370448.9</v>
      </c>
      <c r="BU16" s="65">
        <v>11017.324000000001</v>
      </c>
      <c r="BV16" s="65">
        <v>0</v>
      </c>
      <c r="BW16" s="65">
        <v>0</v>
      </c>
      <c r="BX16" s="65">
        <v>0</v>
      </c>
      <c r="BY16" s="65">
        <v>0</v>
      </c>
      <c r="BZ16" s="65">
        <v>42090.0003</v>
      </c>
      <c r="CA16" s="65">
        <v>17486.3282</v>
      </c>
      <c r="CB16" s="65">
        <v>199273.60000000001</v>
      </c>
      <c r="CC16" s="65">
        <v>30518.046999999999</v>
      </c>
      <c r="CD16" s="65">
        <v>33165</v>
      </c>
      <c r="CE16" s="65">
        <v>15190.932000000001</v>
      </c>
      <c r="CF16" s="65">
        <v>57888.9</v>
      </c>
      <c r="CG16" s="65">
        <v>26177.95</v>
      </c>
      <c r="CH16" s="65">
        <v>0</v>
      </c>
      <c r="CI16" s="65">
        <v>0</v>
      </c>
      <c r="CJ16" s="65">
        <v>111302.5</v>
      </c>
      <c r="CK16" s="65">
        <v>5000</v>
      </c>
      <c r="CL16" s="65">
        <v>1320</v>
      </c>
      <c r="CM16" s="65">
        <v>660</v>
      </c>
      <c r="CN16" s="65">
        <v>22177</v>
      </c>
      <c r="CO16" s="65">
        <v>0</v>
      </c>
      <c r="CP16" s="65">
        <v>113746.7</v>
      </c>
      <c r="CQ16" s="65">
        <v>39829.474999999999</v>
      </c>
      <c r="CR16" s="65">
        <v>219454</v>
      </c>
      <c r="CS16" s="65">
        <v>95218.342399999994</v>
      </c>
      <c r="CT16" s="65">
        <v>111766.7</v>
      </c>
      <c r="CU16" s="65">
        <v>39331.474999999999</v>
      </c>
      <c r="CV16" s="65">
        <v>139620.1</v>
      </c>
      <c r="CW16" s="65">
        <v>92468.342399999994</v>
      </c>
      <c r="CX16" s="65">
        <v>82916.7</v>
      </c>
      <c r="CY16" s="65">
        <v>35774.135000000002</v>
      </c>
      <c r="CZ16" s="65">
        <v>139620.1</v>
      </c>
      <c r="DA16" s="65">
        <v>92468.342399999994</v>
      </c>
      <c r="DB16" s="65">
        <v>696721.6</v>
      </c>
      <c r="DC16" s="65">
        <v>313895.522</v>
      </c>
      <c r="DD16" s="65">
        <v>261880.64780000001</v>
      </c>
      <c r="DE16" s="65">
        <v>39269.906000000003</v>
      </c>
      <c r="DF16" s="65">
        <v>464265.1</v>
      </c>
      <c r="DG16" s="65">
        <v>200829.2</v>
      </c>
      <c r="DH16" s="65">
        <v>261780.64780000001</v>
      </c>
      <c r="DI16" s="65">
        <v>39169.906000000003</v>
      </c>
      <c r="DJ16" s="65">
        <v>10000</v>
      </c>
      <c r="DK16" s="65">
        <v>3170</v>
      </c>
      <c r="DL16" s="65">
        <v>0</v>
      </c>
      <c r="DM16" s="65">
        <v>0</v>
      </c>
      <c r="DN16" s="65">
        <v>45554.6</v>
      </c>
      <c r="DO16" s="65">
        <v>0</v>
      </c>
      <c r="DP16" s="65">
        <v>345851.6</v>
      </c>
      <c r="DQ16" s="65">
        <v>100297</v>
      </c>
      <c r="DR16" s="65">
        <v>0</v>
      </c>
      <c r="DS16" s="65">
        <v>0</v>
      </c>
      <c r="DT16" s="65">
        <v>300297</v>
      </c>
      <c r="DU16" s="65">
        <v>100297</v>
      </c>
    </row>
    <row r="17" spans="2:125" s="66" customFormat="1" ht="14.25" customHeight="1">
      <c r="B17" s="68">
        <v>8</v>
      </c>
      <c r="C17" s="71" t="s">
        <v>105</v>
      </c>
      <c r="D17" s="73">
        <f t="shared" si="95"/>
        <v>389361.19600000005</v>
      </c>
      <c r="E17" s="73">
        <f t="shared" si="96"/>
        <v>170409.47360000003</v>
      </c>
      <c r="F17" s="74">
        <f t="shared" si="97"/>
        <v>290175.58</v>
      </c>
      <c r="G17" s="74">
        <f t="shared" si="98"/>
        <v>103585.49250000001</v>
      </c>
      <c r="H17" s="74">
        <f t="shared" si="99"/>
        <v>149139.166</v>
      </c>
      <c r="I17" s="74">
        <f t="shared" si="100"/>
        <v>66823.981100000005</v>
      </c>
      <c r="J17" s="65">
        <v>114150</v>
      </c>
      <c r="K17" s="65">
        <v>44094.485000000001</v>
      </c>
      <c r="L17" s="65">
        <v>24735.1</v>
      </c>
      <c r="M17" s="65">
        <v>2216.5</v>
      </c>
      <c r="N17" s="65">
        <v>107400</v>
      </c>
      <c r="O17" s="65">
        <v>42922.885000000002</v>
      </c>
      <c r="P17" s="65">
        <v>23035.1</v>
      </c>
      <c r="Q17" s="65">
        <v>1302</v>
      </c>
      <c r="R17" s="65">
        <v>6750</v>
      </c>
      <c r="S17" s="65">
        <v>1171.5999999999999</v>
      </c>
      <c r="T17" s="65">
        <v>1700</v>
      </c>
      <c r="U17" s="65">
        <v>914.5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27335.599999999999</v>
      </c>
      <c r="AE17" s="65">
        <v>14567.6</v>
      </c>
      <c r="AF17" s="65">
        <v>24717.599999999999</v>
      </c>
      <c r="AG17" s="65">
        <v>17740.3851</v>
      </c>
      <c r="AH17" s="86"/>
      <c r="AI17" s="86"/>
      <c r="AJ17" s="86"/>
      <c r="AK17" s="86"/>
      <c r="AL17" s="65">
        <v>6235.6</v>
      </c>
      <c r="AM17" s="65">
        <v>5067.6000000000004</v>
      </c>
      <c r="AN17" s="65">
        <v>20900</v>
      </c>
      <c r="AO17" s="65">
        <v>0</v>
      </c>
      <c r="AP17" s="65">
        <v>0</v>
      </c>
      <c r="AQ17" s="65">
        <v>0</v>
      </c>
      <c r="AR17" s="65">
        <v>12970.9</v>
      </c>
      <c r="AS17" s="65">
        <v>6300</v>
      </c>
      <c r="AT17" s="65">
        <v>21100</v>
      </c>
      <c r="AU17" s="65">
        <v>9500</v>
      </c>
      <c r="AV17" s="65">
        <v>30846.7</v>
      </c>
      <c r="AW17" s="65">
        <v>23316.7</v>
      </c>
      <c r="AX17" s="65">
        <v>0</v>
      </c>
      <c r="AY17" s="65">
        <v>0</v>
      </c>
      <c r="AZ17" s="65">
        <v>-40000</v>
      </c>
      <c r="BA17" s="65">
        <v>-11876.314899999999</v>
      </c>
      <c r="BB17" s="65">
        <v>13000</v>
      </c>
      <c r="BC17" s="65">
        <v>6500</v>
      </c>
      <c r="BD17" s="65">
        <v>0</v>
      </c>
      <c r="BE17" s="65">
        <v>0</v>
      </c>
      <c r="BF17" s="65">
        <v>13000</v>
      </c>
      <c r="BG17" s="65">
        <v>6500</v>
      </c>
      <c r="BH17" s="65">
        <v>0</v>
      </c>
      <c r="BI17" s="65">
        <v>0</v>
      </c>
      <c r="BJ17" s="65">
        <v>0</v>
      </c>
      <c r="BK17" s="65">
        <v>0</v>
      </c>
      <c r="BL17" s="65">
        <v>0</v>
      </c>
      <c r="BM17" s="65">
        <v>0</v>
      </c>
      <c r="BN17" s="65">
        <v>20300</v>
      </c>
      <c r="BO17" s="65">
        <v>9615.3255000000008</v>
      </c>
      <c r="BP17" s="65">
        <v>99289.585999999996</v>
      </c>
      <c r="BQ17" s="65">
        <v>46490.095999999998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W17" s="65">
        <v>0</v>
      </c>
      <c r="BX17" s="65">
        <v>0</v>
      </c>
      <c r="BY17" s="65">
        <v>0</v>
      </c>
      <c r="BZ17" s="65">
        <v>11000</v>
      </c>
      <c r="CA17" s="65">
        <v>4000</v>
      </c>
      <c r="CB17" s="65">
        <v>69650.385999999999</v>
      </c>
      <c r="CC17" s="65">
        <v>33454.595999999998</v>
      </c>
      <c r="CD17" s="65">
        <v>9300</v>
      </c>
      <c r="CE17" s="65">
        <v>5615.3254999999999</v>
      </c>
      <c r="CF17" s="65">
        <v>29639.200000000001</v>
      </c>
      <c r="CG17" s="65">
        <v>13035.5</v>
      </c>
      <c r="CH17" s="65">
        <v>0</v>
      </c>
      <c r="CI17" s="65">
        <v>0</v>
      </c>
      <c r="CJ17" s="65">
        <v>0</v>
      </c>
      <c r="CK17" s="65">
        <v>0</v>
      </c>
      <c r="CL17" s="65">
        <v>150</v>
      </c>
      <c r="CM17" s="65">
        <v>120</v>
      </c>
      <c r="CN17" s="65">
        <v>0</v>
      </c>
      <c r="CO17" s="65">
        <v>0</v>
      </c>
      <c r="CP17" s="65">
        <v>7500</v>
      </c>
      <c r="CQ17" s="65">
        <v>3770.46</v>
      </c>
      <c r="CR17" s="65">
        <v>0</v>
      </c>
      <c r="CS17" s="65">
        <v>0</v>
      </c>
      <c r="CT17" s="65">
        <v>7200</v>
      </c>
      <c r="CU17" s="65">
        <v>3770.46</v>
      </c>
      <c r="CV17" s="65">
        <v>0</v>
      </c>
      <c r="CW17" s="65">
        <v>0</v>
      </c>
      <c r="CX17" s="65">
        <v>0</v>
      </c>
      <c r="CY17" s="65">
        <v>0</v>
      </c>
      <c r="CZ17" s="65">
        <v>0</v>
      </c>
      <c r="DA17" s="65">
        <v>0</v>
      </c>
      <c r="DB17" s="65">
        <v>50796</v>
      </c>
      <c r="DC17" s="65">
        <v>24537.621999999999</v>
      </c>
      <c r="DD17" s="65">
        <v>396.88</v>
      </c>
      <c r="DE17" s="65">
        <v>377</v>
      </c>
      <c r="DF17" s="65">
        <v>40874</v>
      </c>
      <c r="DG17" s="65">
        <v>19597.899000000001</v>
      </c>
      <c r="DH17" s="65">
        <v>396.88</v>
      </c>
      <c r="DI17" s="65">
        <v>377</v>
      </c>
      <c r="DJ17" s="65">
        <v>3300</v>
      </c>
      <c r="DK17" s="65">
        <v>380</v>
      </c>
      <c r="DL17" s="65">
        <v>0</v>
      </c>
      <c r="DM17" s="65">
        <v>0</v>
      </c>
      <c r="DN17" s="65">
        <v>3690.43</v>
      </c>
      <c r="DO17" s="65">
        <v>0</v>
      </c>
      <c r="DP17" s="65">
        <v>53643.98</v>
      </c>
      <c r="DQ17" s="65">
        <v>0</v>
      </c>
      <c r="DR17" s="65">
        <v>0</v>
      </c>
      <c r="DS17" s="65">
        <v>0</v>
      </c>
      <c r="DT17" s="65">
        <v>49953.55</v>
      </c>
      <c r="DU17" s="65">
        <v>0</v>
      </c>
    </row>
    <row r="18" spans="2:125" s="66" customFormat="1" ht="14.25" customHeight="1">
      <c r="B18" s="68">
        <v>9</v>
      </c>
      <c r="C18" s="71" t="s">
        <v>106</v>
      </c>
      <c r="D18" s="73">
        <f t="shared" si="95"/>
        <v>2831647.2781999996</v>
      </c>
      <c r="E18" s="73">
        <f t="shared" si="96"/>
        <v>586946.29220000003</v>
      </c>
      <c r="F18" s="74">
        <f t="shared" si="97"/>
        <v>767937.77119999996</v>
      </c>
      <c r="G18" s="74">
        <f t="shared" si="98"/>
        <v>304564.27279999998</v>
      </c>
      <c r="H18" s="74">
        <f t="shared" si="99"/>
        <v>2131901.7349999999</v>
      </c>
      <c r="I18" s="74">
        <f t="shared" si="100"/>
        <v>282382.01939999999</v>
      </c>
      <c r="J18" s="65">
        <v>257249.2542</v>
      </c>
      <c r="K18" s="65">
        <v>113423.73699999999</v>
      </c>
      <c r="L18" s="65">
        <v>32450</v>
      </c>
      <c r="M18" s="65">
        <v>18344.77</v>
      </c>
      <c r="N18" s="65">
        <v>185220.2542</v>
      </c>
      <c r="O18" s="65">
        <v>81347.138300000006</v>
      </c>
      <c r="P18" s="65">
        <v>25050</v>
      </c>
      <c r="Q18" s="65">
        <v>17994.77</v>
      </c>
      <c r="R18" s="65">
        <v>68702</v>
      </c>
      <c r="S18" s="65">
        <v>30515.120999999999</v>
      </c>
      <c r="T18" s="65">
        <v>7400</v>
      </c>
      <c r="U18" s="65">
        <v>350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36726.188999999998</v>
      </c>
      <c r="AE18" s="65">
        <v>18219.842000000001</v>
      </c>
      <c r="AF18" s="65">
        <v>716080.21499999997</v>
      </c>
      <c r="AG18" s="65">
        <v>72257.027000000002</v>
      </c>
      <c r="AH18" s="86"/>
      <c r="AI18" s="86"/>
      <c r="AJ18" s="86"/>
      <c r="AK18" s="86"/>
      <c r="AL18" s="65">
        <v>9261.1890000000003</v>
      </c>
      <c r="AM18" s="65">
        <v>8533.1890000000003</v>
      </c>
      <c r="AN18" s="65">
        <v>0</v>
      </c>
      <c r="AO18" s="65">
        <v>0</v>
      </c>
      <c r="AP18" s="65">
        <v>0</v>
      </c>
      <c r="AQ18" s="65">
        <v>0</v>
      </c>
      <c r="AR18" s="65">
        <v>578353.51</v>
      </c>
      <c r="AS18" s="65">
        <v>0</v>
      </c>
      <c r="AT18" s="65">
        <v>27465</v>
      </c>
      <c r="AU18" s="65">
        <v>9686.6530000000002</v>
      </c>
      <c r="AV18" s="65">
        <v>719718.30500000005</v>
      </c>
      <c r="AW18" s="65">
        <v>114600.68</v>
      </c>
      <c r="AX18" s="65">
        <v>0</v>
      </c>
      <c r="AY18" s="65">
        <v>0</v>
      </c>
      <c r="AZ18" s="65">
        <v>-581991.6</v>
      </c>
      <c r="BA18" s="65">
        <v>-42343.652999999998</v>
      </c>
      <c r="BB18" s="65">
        <v>74126.399999999994</v>
      </c>
      <c r="BC18" s="65">
        <v>33336.47</v>
      </c>
      <c r="BD18" s="65">
        <v>15000</v>
      </c>
      <c r="BE18" s="65">
        <v>1417</v>
      </c>
      <c r="BF18" s="65">
        <v>65724.600000000006</v>
      </c>
      <c r="BG18" s="65">
        <v>30963.287</v>
      </c>
      <c r="BH18" s="65">
        <v>5000</v>
      </c>
      <c r="BI18" s="65">
        <v>420</v>
      </c>
      <c r="BJ18" s="65">
        <v>8401.7999999999993</v>
      </c>
      <c r="BK18" s="65">
        <v>2373.183</v>
      </c>
      <c r="BL18" s="65">
        <v>10000</v>
      </c>
      <c r="BM18" s="65">
        <v>997</v>
      </c>
      <c r="BN18" s="65">
        <v>36662</v>
      </c>
      <c r="BO18" s="65">
        <v>13480.032800000001</v>
      </c>
      <c r="BP18" s="65">
        <v>450544.8</v>
      </c>
      <c r="BQ18" s="65">
        <v>83225.933399999994</v>
      </c>
      <c r="BR18" s="65">
        <v>12070</v>
      </c>
      <c r="BS18" s="65">
        <v>3999.797</v>
      </c>
      <c r="BT18" s="65">
        <v>450544.8</v>
      </c>
      <c r="BU18" s="65">
        <v>83225.933399999994</v>
      </c>
      <c r="BV18" s="65">
        <v>0</v>
      </c>
      <c r="BW18" s="65">
        <v>0</v>
      </c>
      <c r="BX18" s="65">
        <v>0</v>
      </c>
      <c r="BY18" s="65">
        <v>0</v>
      </c>
      <c r="BZ18" s="65">
        <v>0</v>
      </c>
      <c r="CA18" s="65">
        <v>0</v>
      </c>
      <c r="CB18" s="65">
        <v>0</v>
      </c>
      <c r="CC18" s="65">
        <v>0</v>
      </c>
      <c r="CD18" s="65">
        <v>24592</v>
      </c>
      <c r="CE18" s="65">
        <v>9480.2358000000004</v>
      </c>
      <c r="CF18" s="65">
        <v>0</v>
      </c>
      <c r="CG18" s="65">
        <v>0</v>
      </c>
      <c r="CH18" s="65">
        <v>0</v>
      </c>
      <c r="CI18" s="65">
        <v>0</v>
      </c>
      <c r="CJ18" s="65">
        <v>0</v>
      </c>
      <c r="CK18" s="65">
        <v>0</v>
      </c>
      <c r="CL18" s="65">
        <v>0</v>
      </c>
      <c r="CM18" s="65">
        <v>0</v>
      </c>
      <c r="CN18" s="65">
        <v>0</v>
      </c>
      <c r="CO18" s="65">
        <v>0</v>
      </c>
      <c r="CP18" s="65">
        <v>45719.5</v>
      </c>
      <c r="CQ18" s="65">
        <v>19596.689999999999</v>
      </c>
      <c r="CR18" s="65">
        <v>843757.34</v>
      </c>
      <c r="CS18" s="65">
        <v>73650.847999999998</v>
      </c>
      <c r="CT18" s="65">
        <v>36007.599999999999</v>
      </c>
      <c r="CU18" s="65">
        <v>17494.849999999999</v>
      </c>
      <c r="CV18" s="65">
        <v>303809.84000000003</v>
      </c>
      <c r="CW18" s="65">
        <v>8414.85</v>
      </c>
      <c r="CX18" s="65">
        <v>20041.599999999999</v>
      </c>
      <c r="CY18" s="65">
        <v>9774.0840000000007</v>
      </c>
      <c r="CZ18" s="65">
        <v>244640.84</v>
      </c>
      <c r="DA18" s="65">
        <v>8414.85</v>
      </c>
      <c r="DB18" s="65">
        <v>209508.6</v>
      </c>
      <c r="DC18" s="65">
        <v>104687.501</v>
      </c>
      <c r="DD18" s="65">
        <v>74069.38</v>
      </c>
      <c r="DE18" s="65">
        <v>33486.440999999999</v>
      </c>
      <c r="DF18" s="65">
        <v>130184.6</v>
      </c>
      <c r="DG18" s="65">
        <v>62358.432999999997</v>
      </c>
      <c r="DH18" s="65">
        <v>74044</v>
      </c>
      <c r="DI18" s="65">
        <v>33486.440999999999</v>
      </c>
      <c r="DJ18" s="65">
        <v>3300</v>
      </c>
      <c r="DK18" s="65">
        <v>1820</v>
      </c>
      <c r="DL18" s="65">
        <v>0</v>
      </c>
      <c r="DM18" s="65">
        <v>0</v>
      </c>
      <c r="DN18" s="65">
        <v>36453.599999999999</v>
      </c>
      <c r="DO18" s="65">
        <v>0</v>
      </c>
      <c r="DP18" s="65">
        <v>104645.82799999999</v>
      </c>
      <c r="DQ18" s="65">
        <v>0</v>
      </c>
      <c r="DR18" s="65">
        <v>0</v>
      </c>
      <c r="DS18" s="65">
        <v>0</v>
      </c>
      <c r="DT18" s="65">
        <v>68192.228000000003</v>
      </c>
      <c r="DU18" s="65">
        <v>0</v>
      </c>
    </row>
    <row r="19" spans="2:125" s="66" customFormat="1" ht="14.25" customHeight="1">
      <c r="B19" s="68">
        <v>10</v>
      </c>
      <c r="C19" s="71" t="s">
        <v>107</v>
      </c>
      <c r="D19" s="73">
        <f t="shared" si="95"/>
        <v>659425.48400000005</v>
      </c>
      <c r="E19" s="73">
        <f t="shared" si="96"/>
        <v>319901.53370000003</v>
      </c>
      <c r="F19" s="74">
        <f t="shared" si="97"/>
        <v>484729.88400000008</v>
      </c>
      <c r="G19" s="74">
        <f t="shared" si="98"/>
        <v>282912.05180000002</v>
      </c>
      <c r="H19" s="74">
        <f t="shared" si="99"/>
        <v>184695.6</v>
      </c>
      <c r="I19" s="74">
        <f t="shared" si="100"/>
        <v>46989.481899999999</v>
      </c>
      <c r="J19" s="65">
        <v>131556.785</v>
      </c>
      <c r="K19" s="65">
        <v>59746.289799999999</v>
      </c>
      <c r="L19" s="65">
        <v>13000</v>
      </c>
      <c r="M19" s="65">
        <v>1963.2</v>
      </c>
      <c r="N19" s="65">
        <v>115532.785</v>
      </c>
      <c r="O19" s="65">
        <v>55668.889799999997</v>
      </c>
      <c r="P19" s="65">
        <v>10500</v>
      </c>
      <c r="Q19" s="65">
        <v>1963.2</v>
      </c>
      <c r="R19" s="65">
        <v>16024</v>
      </c>
      <c r="S19" s="65">
        <v>4077.4</v>
      </c>
      <c r="T19" s="65">
        <v>2500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149897.18400000001</v>
      </c>
      <c r="AE19" s="65">
        <v>147031.03200000001</v>
      </c>
      <c r="AF19" s="65">
        <v>-48269.4</v>
      </c>
      <c r="AG19" s="65">
        <v>-3824.3425000000002</v>
      </c>
      <c r="AH19" s="86"/>
      <c r="AI19" s="86"/>
      <c r="AJ19" s="86"/>
      <c r="AK19" s="86"/>
      <c r="AL19" s="65">
        <v>149617.18400000001</v>
      </c>
      <c r="AM19" s="65">
        <v>147031.03200000001</v>
      </c>
      <c r="AN19" s="65">
        <v>0</v>
      </c>
      <c r="AO19" s="65">
        <v>0</v>
      </c>
      <c r="AP19" s="65">
        <v>0</v>
      </c>
      <c r="AQ19" s="65">
        <v>0</v>
      </c>
      <c r="AR19" s="65">
        <v>3201</v>
      </c>
      <c r="AS19" s="65">
        <v>3201</v>
      </c>
      <c r="AT19" s="65">
        <v>280</v>
      </c>
      <c r="AU19" s="65">
        <v>0</v>
      </c>
      <c r="AV19" s="65">
        <v>18529.599999999999</v>
      </c>
      <c r="AW19" s="65">
        <v>323.95</v>
      </c>
      <c r="AX19" s="65">
        <v>0</v>
      </c>
      <c r="AY19" s="65">
        <v>0</v>
      </c>
      <c r="AZ19" s="65">
        <v>-70000</v>
      </c>
      <c r="BA19" s="65">
        <v>-7349.2924999999996</v>
      </c>
      <c r="BB19" s="65">
        <v>1675</v>
      </c>
      <c r="BC19" s="65">
        <v>25</v>
      </c>
      <c r="BD19" s="65">
        <v>0</v>
      </c>
      <c r="BE19" s="65">
        <v>0</v>
      </c>
      <c r="BF19" s="65">
        <v>1675</v>
      </c>
      <c r="BG19" s="65">
        <v>25</v>
      </c>
      <c r="BH19" s="65">
        <v>0</v>
      </c>
      <c r="BI19" s="65">
        <v>0</v>
      </c>
      <c r="BJ19" s="65">
        <v>0</v>
      </c>
      <c r="BK19" s="65">
        <v>0</v>
      </c>
      <c r="BL19" s="65">
        <v>0</v>
      </c>
      <c r="BM19" s="65">
        <v>0</v>
      </c>
      <c r="BN19" s="65">
        <v>3200</v>
      </c>
      <c r="BO19" s="65">
        <v>485.9</v>
      </c>
      <c r="BP19" s="65">
        <v>89000</v>
      </c>
      <c r="BQ19" s="65">
        <v>3242.08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W19" s="65">
        <v>0</v>
      </c>
      <c r="BX19" s="65">
        <v>0</v>
      </c>
      <c r="BY19" s="65">
        <v>0</v>
      </c>
      <c r="BZ19" s="65">
        <v>1200</v>
      </c>
      <c r="CA19" s="65">
        <v>388</v>
      </c>
      <c r="CB19" s="65">
        <v>56000</v>
      </c>
      <c r="CC19" s="65">
        <v>0</v>
      </c>
      <c r="CD19" s="65">
        <v>2000</v>
      </c>
      <c r="CE19" s="65">
        <v>97.9</v>
      </c>
      <c r="CF19" s="65">
        <v>33000</v>
      </c>
      <c r="CG19" s="65">
        <v>3242.08</v>
      </c>
      <c r="CH19" s="65">
        <v>0</v>
      </c>
      <c r="CI19" s="65">
        <v>0</v>
      </c>
      <c r="CJ19" s="65">
        <v>0</v>
      </c>
      <c r="CK19" s="65">
        <v>0</v>
      </c>
      <c r="CL19" s="65">
        <v>500</v>
      </c>
      <c r="CM19" s="65">
        <v>500</v>
      </c>
      <c r="CN19" s="65">
        <v>0</v>
      </c>
      <c r="CO19" s="65">
        <v>0</v>
      </c>
      <c r="CP19" s="65">
        <v>61037.5</v>
      </c>
      <c r="CQ19" s="65">
        <v>19860.512999999999</v>
      </c>
      <c r="CR19" s="65">
        <v>3200</v>
      </c>
      <c r="CS19" s="65">
        <v>0</v>
      </c>
      <c r="CT19" s="65">
        <v>59887.5</v>
      </c>
      <c r="CU19" s="65">
        <v>19360.512999999999</v>
      </c>
      <c r="CV19" s="65">
        <v>0</v>
      </c>
      <c r="CW19" s="65">
        <v>0</v>
      </c>
      <c r="CX19" s="65">
        <v>55937.5</v>
      </c>
      <c r="CY19" s="65">
        <v>16759.152999999998</v>
      </c>
      <c r="CZ19" s="65">
        <v>0</v>
      </c>
      <c r="DA19" s="65">
        <v>0</v>
      </c>
      <c r="DB19" s="65">
        <v>111020.015</v>
      </c>
      <c r="DC19" s="65">
        <v>40603.317000000003</v>
      </c>
      <c r="DD19" s="65">
        <v>127765</v>
      </c>
      <c r="DE19" s="65">
        <v>45608.544399999999</v>
      </c>
      <c r="DF19" s="65">
        <v>91935.014999999999</v>
      </c>
      <c r="DG19" s="65">
        <v>31663.75</v>
      </c>
      <c r="DH19" s="65">
        <v>58765</v>
      </c>
      <c r="DI19" s="65">
        <v>32424.01</v>
      </c>
      <c r="DJ19" s="65">
        <v>8500</v>
      </c>
      <c r="DK19" s="65">
        <v>4660</v>
      </c>
      <c r="DL19" s="65">
        <v>0</v>
      </c>
      <c r="DM19" s="65">
        <v>0</v>
      </c>
      <c r="DN19" s="65">
        <v>7343.4</v>
      </c>
      <c r="DO19" s="65">
        <v>0</v>
      </c>
      <c r="DP19" s="65">
        <v>17343.400000000001</v>
      </c>
      <c r="DQ19" s="65">
        <v>10000</v>
      </c>
      <c r="DR19" s="65">
        <v>0</v>
      </c>
      <c r="DS19" s="65">
        <v>0</v>
      </c>
      <c r="DT19" s="65">
        <v>10000</v>
      </c>
      <c r="DU19" s="65">
        <v>10000</v>
      </c>
    </row>
    <row r="20" spans="2:125" s="66" customFormat="1" ht="14.25" customHeight="1">
      <c r="B20" s="68">
        <v>11</v>
      </c>
      <c r="C20" s="71" t="s">
        <v>108</v>
      </c>
      <c r="D20" s="73">
        <f t="shared" si="95"/>
        <v>486258.8</v>
      </c>
      <c r="E20" s="73">
        <f t="shared" si="96"/>
        <v>275941.21929999994</v>
      </c>
      <c r="F20" s="74">
        <f t="shared" si="97"/>
        <v>389540.95970000001</v>
      </c>
      <c r="G20" s="74">
        <f t="shared" si="98"/>
        <v>215659.46729999996</v>
      </c>
      <c r="H20" s="74">
        <f t="shared" si="99"/>
        <v>132647</v>
      </c>
      <c r="I20" s="74">
        <f t="shared" si="100"/>
        <v>60281.751999999993</v>
      </c>
      <c r="J20" s="65">
        <v>123373</v>
      </c>
      <c r="K20" s="65">
        <v>50387.303</v>
      </c>
      <c r="L20" s="65">
        <v>35865</v>
      </c>
      <c r="M20" s="65">
        <v>8718.2099999999991</v>
      </c>
      <c r="N20" s="65">
        <v>106273</v>
      </c>
      <c r="O20" s="65">
        <v>46153.103000000003</v>
      </c>
      <c r="P20" s="65">
        <v>2000</v>
      </c>
      <c r="Q20" s="65">
        <v>0</v>
      </c>
      <c r="R20" s="65">
        <v>17100</v>
      </c>
      <c r="S20" s="65">
        <v>4234.2</v>
      </c>
      <c r="T20" s="65">
        <v>33865</v>
      </c>
      <c r="U20" s="65">
        <v>8718.2099999999991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179160.8</v>
      </c>
      <c r="AE20" s="65">
        <v>154573.84599999999</v>
      </c>
      <c r="AF20" s="65">
        <v>16034</v>
      </c>
      <c r="AG20" s="65">
        <v>36908.042000000001</v>
      </c>
      <c r="AH20" s="86"/>
      <c r="AI20" s="86"/>
      <c r="AJ20" s="86"/>
      <c r="AK20" s="86"/>
      <c r="AL20" s="65">
        <v>179160.8</v>
      </c>
      <c r="AM20" s="65">
        <v>154573.84599999999</v>
      </c>
      <c r="AN20" s="65">
        <v>2490</v>
      </c>
      <c r="AO20" s="65">
        <v>634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64124</v>
      </c>
      <c r="AW20" s="65">
        <v>38563.394</v>
      </c>
      <c r="AX20" s="65">
        <v>0</v>
      </c>
      <c r="AY20" s="65">
        <v>0</v>
      </c>
      <c r="AZ20" s="65">
        <v>-50580</v>
      </c>
      <c r="BA20" s="65">
        <v>-2289.3519999999999</v>
      </c>
      <c r="BB20" s="65">
        <v>7300</v>
      </c>
      <c r="BC20" s="65">
        <v>2900</v>
      </c>
      <c r="BD20" s="65">
        <v>3000</v>
      </c>
      <c r="BE20" s="65">
        <v>2999.7</v>
      </c>
      <c r="BF20" s="65">
        <v>7300</v>
      </c>
      <c r="BG20" s="65">
        <v>2900</v>
      </c>
      <c r="BH20" s="65">
        <v>3000</v>
      </c>
      <c r="BI20" s="65">
        <v>2999.7</v>
      </c>
      <c r="BJ20" s="65">
        <v>0</v>
      </c>
      <c r="BK20" s="65">
        <v>0</v>
      </c>
      <c r="BL20" s="65">
        <v>0</v>
      </c>
      <c r="BM20" s="65">
        <v>0</v>
      </c>
      <c r="BN20" s="65">
        <v>3980</v>
      </c>
      <c r="BO20" s="65">
        <v>243.5463</v>
      </c>
      <c r="BP20" s="65">
        <v>40868</v>
      </c>
      <c r="BQ20" s="65">
        <v>6575.88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W20" s="65">
        <v>0</v>
      </c>
      <c r="BX20" s="65">
        <v>0</v>
      </c>
      <c r="BY20" s="65">
        <v>0</v>
      </c>
      <c r="BZ20" s="65">
        <v>3000</v>
      </c>
      <c r="CA20" s="65">
        <v>243.5463</v>
      </c>
      <c r="CB20" s="65">
        <v>7520</v>
      </c>
      <c r="CC20" s="65">
        <v>760</v>
      </c>
      <c r="CD20" s="65">
        <v>980</v>
      </c>
      <c r="CE20" s="65">
        <v>0</v>
      </c>
      <c r="CF20" s="65">
        <v>33348</v>
      </c>
      <c r="CG20" s="65">
        <v>5815.88</v>
      </c>
      <c r="CH20" s="65">
        <v>0</v>
      </c>
      <c r="CI20" s="65">
        <v>0</v>
      </c>
      <c r="CJ20" s="65">
        <v>0</v>
      </c>
      <c r="CK20" s="65">
        <v>0</v>
      </c>
      <c r="CL20" s="65">
        <v>200</v>
      </c>
      <c r="CM20" s="65">
        <v>0</v>
      </c>
      <c r="CN20" s="65">
        <v>0</v>
      </c>
      <c r="CO20" s="65">
        <v>0</v>
      </c>
      <c r="CP20" s="65">
        <v>8600</v>
      </c>
      <c r="CQ20" s="65">
        <v>200</v>
      </c>
      <c r="CR20" s="65">
        <v>1100</v>
      </c>
      <c r="CS20" s="65">
        <v>0</v>
      </c>
      <c r="CT20" s="65">
        <v>7300</v>
      </c>
      <c r="CU20" s="65">
        <v>200</v>
      </c>
      <c r="CV20" s="65">
        <v>100</v>
      </c>
      <c r="CW20" s="65">
        <v>0</v>
      </c>
      <c r="CX20" s="65">
        <v>3500</v>
      </c>
      <c r="CY20" s="65">
        <v>0</v>
      </c>
      <c r="CZ20" s="65">
        <v>100</v>
      </c>
      <c r="DA20" s="65">
        <v>0</v>
      </c>
      <c r="DB20" s="65">
        <v>9198</v>
      </c>
      <c r="DC20" s="65">
        <v>3784.7719999999999</v>
      </c>
      <c r="DD20" s="65">
        <v>35780</v>
      </c>
      <c r="DE20" s="65">
        <v>5079.92</v>
      </c>
      <c r="DF20" s="65">
        <v>8698</v>
      </c>
      <c r="DG20" s="65">
        <v>3304.7719999999999</v>
      </c>
      <c r="DH20" s="65">
        <v>35780</v>
      </c>
      <c r="DI20" s="65">
        <v>5079.92</v>
      </c>
      <c r="DJ20" s="65">
        <v>9500</v>
      </c>
      <c r="DK20" s="65">
        <v>3570</v>
      </c>
      <c r="DL20" s="65">
        <v>0</v>
      </c>
      <c r="DM20" s="65">
        <v>0</v>
      </c>
      <c r="DN20" s="65">
        <v>12300</v>
      </c>
      <c r="DO20" s="65">
        <v>0</v>
      </c>
      <c r="DP20" s="65">
        <v>48229.159699999997</v>
      </c>
      <c r="DQ20" s="65">
        <v>0</v>
      </c>
      <c r="DR20" s="65">
        <v>0</v>
      </c>
      <c r="DS20" s="65">
        <v>0</v>
      </c>
      <c r="DT20" s="65">
        <v>35929.159699999997</v>
      </c>
      <c r="DU20" s="65">
        <v>0</v>
      </c>
    </row>
    <row r="21" spans="2:125" s="45" customFormat="1" ht="22.5" customHeight="1">
      <c r="B21" s="64"/>
      <c r="C21" s="69" t="s">
        <v>95</v>
      </c>
      <c r="D21" s="65">
        <f t="shared" ref="D21:AI21" si="101">SUM(D10:D20)</f>
        <v>20463390.730800003</v>
      </c>
      <c r="E21" s="65">
        <f t="shared" si="101"/>
        <v>6307646.0693999995</v>
      </c>
      <c r="F21" s="65">
        <f t="shared" si="101"/>
        <v>11194491.465899998</v>
      </c>
      <c r="G21" s="65">
        <f t="shared" si="101"/>
        <v>4621149.3099999996</v>
      </c>
      <c r="H21" s="65">
        <f t="shared" si="101"/>
        <v>10173552.3166</v>
      </c>
      <c r="I21" s="65">
        <f t="shared" si="101"/>
        <v>2013508.3934000002</v>
      </c>
      <c r="J21" s="65">
        <f t="shared" si="101"/>
        <v>3200080.3098999998</v>
      </c>
      <c r="K21" s="65">
        <f t="shared" si="101"/>
        <v>1253975.4998000001</v>
      </c>
      <c r="L21" s="65">
        <f t="shared" si="101"/>
        <v>564246.94640000002</v>
      </c>
      <c r="M21" s="65">
        <f t="shared" si="101"/>
        <v>129752.30499999999</v>
      </c>
      <c r="N21" s="65">
        <f t="shared" si="101"/>
        <v>2663932.5098999999</v>
      </c>
      <c r="O21" s="65">
        <f t="shared" si="101"/>
        <v>1045010.6232</v>
      </c>
      <c r="P21" s="65">
        <f t="shared" si="101"/>
        <v>160403.2464</v>
      </c>
      <c r="Q21" s="65">
        <f t="shared" si="101"/>
        <v>57248.538</v>
      </c>
      <c r="R21" s="65">
        <f t="shared" si="101"/>
        <v>199201.5</v>
      </c>
      <c r="S21" s="65">
        <f t="shared" si="101"/>
        <v>63312.226799999997</v>
      </c>
      <c r="T21" s="65">
        <f t="shared" si="101"/>
        <v>385793.7</v>
      </c>
      <c r="U21" s="65">
        <f t="shared" si="101"/>
        <v>62048.767</v>
      </c>
      <c r="V21" s="65">
        <f t="shared" si="101"/>
        <v>4500</v>
      </c>
      <c r="W21" s="65">
        <f t="shared" si="101"/>
        <v>0</v>
      </c>
      <c r="X21" s="65">
        <f t="shared" si="101"/>
        <v>4000</v>
      </c>
      <c r="Y21" s="65">
        <f t="shared" si="101"/>
        <v>0</v>
      </c>
      <c r="Z21" s="65">
        <f t="shared" si="101"/>
        <v>0</v>
      </c>
      <c r="AA21" s="65">
        <f t="shared" si="101"/>
        <v>0</v>
      </c>
      <c r="AB21" s="65">
        <f t="shared" si="101"/>
        <v>0</v>
      </c>
      <c r="AC21" s="65">
        <f t="shared" si="101"/>
        <v>0</v>
      </c>
      <c r="AD21" s="65">
        <f t="shared" si="101"/>
        <v>966842.95399999991</v>
      </c>
      <c r="AE21" s="65">
        <f t="shared" si="101"/>
        <v>491893.34130000009</v>
      </c>
      <c r="AF21" s="65">
        <f t="shared" si="101"/>
        <v>3374921.8506</v>
      </c>
      <c r="AG21" s="65">
        <f t="shared" si="101"/>
        <v>896309.65480000002</v>
      </c>
      <c r="AH21" s="86">
        <f t="shared" si="101"/>
        <v>0</v>
      </c>
      <c r="AI21" s="86">
        <f t="shared" si="101"/>
        <v>0</v>
      </c>
      <c r="AJ21" s="86">
        <f t="shared" ref="AJ21:BO21" si="102">SUM(AJ10:AJ20)</f>
        <v>0</v>
      </c>
      <c r="AK21" s="86">
        <f t="shared" si="102"/>
        <v>0</v>
      </c>
      <c r="AL21" s="65">
        <f t="shared" si="102"/>
        <v>651355.95399999991</v>
      </c>
      <c r="AM21" s="65">
        <f t="shared" si="102"/>
        <v>443910.19929999998</v>
      </c>
      <c r="AN21" s="65">
        <f t="shared" si="102"/>
        <v>485298.91399999999</v>
      </c>
      <c r="AO21" s="65">
        <f t="shared" si="102"/>
        <v>121173.48879999999</v>
      </c>
      <c r="AP21" s="65">
        <f t="shared" si="102"/>
        <v>1440</v>
      </c>
      <c r="AQ21" s="65">
        <f t="shared" si="102"/>
        <v>590.30999999999995</v>
      </c>
      <c r="AR21" s="65">
        <f t="shared" si="102"/>
        <v>687921.11</v>
      </c>
      <c r="AS21" s="65">
        <f t="shared" si="102"/>
        <v>31117.732</v>
      </c>
      <c r="AT21" s="65">
        <f t="shared" si="102"/>
        <v>314047</v>
      </c>
      <c r="AU21" s="65">
        <f t="shared" si="102"/>
        <v>47392.832000000002</v>
      </c>
      <c r="AV21" s="65">
        <f t="shared" si="102"/>
        <v>4087965.7266000006</v>
      </c>
      <c r="AW21" s="65">
        <f t="shared" si="102"/>
        <v>881133.77419999975</v>
      </c>
      <c r="AX21" s="65">
        <f t="shared" si="102"/>
        <v>0</v>
      </c>
      <c r="AY21" s="65">
        <f t="shared" si="102"/>
        <v>0</v>
      </c>
      <c r="AZ21" s="65">
        <f t="shared" si="102"/>
        <v>-1903483.9</v>
      </c>
      <c r="BA21" s="65">
        <f t="shared" si="102"/>
        <v>-142335.34020000001</v>
      </c>
      <c r="BB21" s="65">
        <f t="shared" si="102"/>
        <v>1030547.353</v>
      </c>
      <c r="BC21" s="65">
        <f t="shared" si="102"/>
        <v>405314.62</v>
      </c>
      <c r="BD21" s="65">
        <f t="shared" si="102"/>
        <v>402286.3</v>
      </c>
      <c r="BE21" s="65">
        <f t="shared" si="102"/>
        <v>32409.544000000002</v>
      </c>
      <c r="BF21" s="65">
        <f t="shared" si="102"/>
        <v>898748.05299999996</v>
      </c>
      <c r="BG21" s="65">
        <f t="shared" si="102"/>
        <v>375517.68300000002</v>
      </c>
      <c r="BH21" s="65">
        <f t="shared" si="102"/>
        <v>255048</v>
      </c>
      <c r="BI21" s="65">
        <f t="shared" si="102"/>
        <v>12779.914000000001</v>
      </c>
      <c r="BJ21" s="65">
        <f t="shared" si="102"/>
        <v>49101.8</v>
      </c>
      <c r="BK21" s="65">
        <f t="shared" si="102"/>
        <v>8386.2829999999994</v>
      </c>
      <c r="BL21" s="65">
        <f t="shared" si="102"/>
        <v>34750</v>
      </c>
      <c r="BM21" s="65">
        <f t="shared" si="102"/>
        <v>6299.14</v>
      </c>
      <c r="BN21" s="65">
        <f t="shared" si="102"/>
        <v>762436.43429999996</v>
      </c>
      <c r="BO21" s="65">
        <f t="shared" si="102"/>
        <v>273913.76249999995</v>
      </c>
      <c r="BP21" s="65">
        <f t="shared" ref="BP21:CU21" si="103">SUM(BP10:BP20)</f>
        <v>2967278.0218000002</v>
      </c>
      <c r="BQ21" s="65">
        <f t="shared" si="103"/>
        <v>439515.7904</v>
      </c>
      <c r="BR21" s="65">
        <f t="shared" si="103"/>
        <v>36157.9</v>
      </c>
      <c r="BS21" s="65">
        <f t="shared" si="103"/>
        <v>5980.8649999999998</v>
      </c>
      <c r="BT21" s="65">
        <f t="shared" si="103"/>
        <v>1448672.9428000001</v>
      </c>
      <c r="BU21" s="65">
        <f t="shared" si="103"/>
        <v>146233.8774</v>
      </c>
      <c r="BV21" s="65">
        <f t="shared" si="103"/>
        <v>34250</v>
      </c>
      <c r="BW21" s="65">
        <f t="shared" si="103"/>
        <v>18450</v>
      </c>
      <c r="BX21" s="65">
        <f t="shared" si="103"/>
        <v>0</v>
      </c>
      <c r="BY21" s="65">
        <f t="shared" si="103"/>
        <v>0</v>
      </c>
      <c r="BZ21" s="65">
        <f t="shared" si="103"/>
        <v>105572.8003</v>
      </c>
      <c r="CA21" s="65">
        <f t="shared" si="103"/>
        <v>36056.084199999998</v>
      </c>
      <c r="CB21" s="65">
        <f t="shared" si="103"/>
        <v>585703.45900000003</v>
      </c>
      <c r="CC21" s="65">
        <f t="shared" si="103"/>
        <v>113714.24899999998</v>
      </c>
      <c r="CD21" s="65">
        <f t="shared" si="103"/>
        <v>334847.734</v>
      </c>
      <c r="CE21" s="65">
        <f t="shared" si="103"/>
        <v>137272.65719999999</v>
      </c>
      <c r="CF21" s="65">
        <f t="shared" si="103"/>
        <v>621819.41999999993</v>
      </c>
      <c r="CG21" s="65">
        <f t="shared" si="103"/>
        <v>132250.26500000001</v>
      </c>
      <c r="CH21" s="65">
        <f t="shared" si="103"/>
        <v>251008</v>
      </c>
      <c r="CI21" s="65">
        <f t="shared" si="103"/>
        <v>75554.156100000007</v>
      </c>
      <c r="CJ21" s="65">
        <f t="shared" si="103"/>
        <v>234302.5</v>
      </c>
      <c r="CK21" s="65">
        <f t="shared" si="103"/>
        <v>5000</v>
      </c>
      <c r="CL21" s="65">
        <f t="shared" si="103"/>
        <v>2420</v>
      </c>
      <c r="CM21" s="65">
        <f t="shared" si="103"/>
        <v>1280</v>
      </c>
      <c r="CN21" s="65">
        <f t="shared" si="103"/>
        <v>22177</v>
      </c>
      <c r="CO21" s="65">
        <f t="shared" si="103"/>
        <v>0</v>
      </c>
      <c r="CP21" s="65">
        <f t="shared" si="103"/>
        <v>938534</v>
      </c>
      <c r="CQ21" s="65">
        <f t="shared" si="103"/>
        <v>376418.68099999998</v>
      </c>
      <c r="CR21" s="65">
        <f t="shared" si="103"/>
        <v>1640676.28</v>
      </c>
      <c r="CS21" s="65">
        <f t="shared" si="103"/>
        <v>351931.61179999996</v>
      </c>
      <c r="CT21" s="65">
        <f t="shared" si="103"/>
        <v>806746.49999999988</v>
      </c>
      <c r="CU21" s="65">
        <f t="shared" si="103"/>
        <v>357541.09100000001</v>
      </c>
      <c r="CV21" s="65">
        <f t="shared" ref="CV21:DU21" si="104">SUM(CV10:CV20)</f>
        <v>676376.88000000012</v>
      </c>
      <c r="CW21" s="65">
        <f t="shared" si="104"/>
        <v>147789.68779999999</v>
      </c>
      <c r="CX21" s="65">
        <f t="shared" si="104"/>
        <v>378378.8</v>
      </c>
      <c r="CY21" s="65">
        <f t="shared" si="104"/>
        <v>163217.04429999998</v>
      </c>
      <c r="CZ21" s="65">
        <f t="shared" si="104"/>
        <v>504240.68000000005</v>
      </c>
      <c r="DA21" s="65">
        <f t="shared" si="104"/>
        <v>147589.68779999999</v>
      </c>
      <c r="DB21" s="65">
        <f t="shared" si="104"/>
        <v>3094909.4470000002</v>
      </c>
      <c r="DC21" s="65">
        <f t="shared" si="104"/>
        <v>1455425.5484</v>
      </c>
      <c r="DD21" s="65">
        <f t="shared" si="104"/>
        <v>1197965.9177999999</v>
      </c>
      <c r="DE21" s="65">
        <f t="shared" si="104"/>
        <v>163589.48740000001</v>
      </c>
      <c r="DF21" s="65">
        <f t="shared" si="104"/>
        <v>1866024.578</v>
      </c>
      <c r="DG21" s="65">
        <f t="shared" si="104"/>
        <v>823768.07</v>
      </c>
      <c r="DH21" s="65">
        <f t="shared" si="104"/>
        <v>1021230.9378</v>
      </c>
      <c r="DI21" s="65">
        <f t="shared" si="104"/>
        <v>150304.95300000001</v>
      </c>
      <c r="DJ21" s="65">
        <f t="shared" si="104"/>
        <v>96910</v>
      </c>
      <c r="DK21" s="65">
        <f t="shared" si="104"/>
        <v>35916.222999999998</v>
      </c>
      <c r="DL21" s="65">
        <f t="shared" si="104"/>
        <v>0</v>
      </c>
      <c r="DM21" s="65">
        <f t="shared" si="104"/>
        <v>0</v>
      </c>
      <c r="DN21" s="65">
        <f t="shared" si="104"/>
        <v>192657.916</v>
      </c>
      <c r="DO21" s="65">
        <f t="shared" si="104"/>
        <v>0</v>
      </c>
      <c r="DP21" s="65">
        <f t="shared" si="104"/>
        <v>1097310.9676999999</v>
      </c>
      <c r="DQ21" s="65">
        <f t="shared" si="104"/>
        <v>327011.63399999996</v>
      </c>
      <c r="DR21" s="65">
        <f t="shared" si="104"/>
        <v>0</v>
      </c>
      <c r="DS21" s="65">
        <f t="shared" si="104"/>
        <v>0</v>
      </c>
      <c r="DT21" s="65">
        <f t="shared" si="104"/>
        <v>904653.05170000007</v>
      </c>
      <c r="DU21" s="65">
        <f t="shared" si="104"/>
        <v>327011.63399999996</v>
      </c>
    </row>
    <row r="22" spans="2:125"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</row>
    <row r="23" spans="2:125">
      <c r="D23" s="75"/>
      <c r="E23" s="75"/>
      <c r="F23" s="75"/>
      <c r="G23" s="75"/>
      <c r="H23" s="75"/>
      <c r="I23" s="75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</row>
    <row r="24" spans="2:125"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</row>
    <row r="25" spans="2:125"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</row>
    <row r="26" spans="2:125"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</row>
    <row r="27" spans="2:125"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</row>
    <row r="28" spans="2:125"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</row>
    <row r="29" spans="2:125"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</row>
    <row r="30" spans="2:125"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</row>
    <row r="31" spans="2:125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</row>
    <row r="32" spans="2:125"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</row>
    <row r="33" spans="4:125"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</row>
    <row r="34" spans="4:125"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</row>
    <row r="35" spans="4:125"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</row>
    <row r="36" spans="4:125"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</row>
    <row r="37" spans="4:125"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</row>
    <row r="38" spans="4:125"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</row>
    <row r="39" spans="4:125"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</row>
    <row r="40" spans="4:125"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</row>
    <row r="41" spans="4:125"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</row>
    <row r="42" spans="4:125"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</row>
    <row r="43" spans="4:125"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</row>
    <row r="44" spans="4:125"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</row>
    <row r="45" spans="4:125"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</row>
    <row r="46" spans="4:125"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</row>
    <row r="47" spans="4:125"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</row>
    <row r="48" spans="4:125"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</row>
    <row r="49" spans="4:125"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</row>
    <row r="50" spans="4:125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</row>
    <row r="51" spans="4:125"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</row>
    <row r="52" spans="4:125"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</row>
    <row r="53" spans="4:125"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</row>
    <row r="54" spans="4:125"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</row>
    <row r="55" spans="4:125"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</row>
    <row r="56" spans="4:125"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</row>
    <row r="57" spans="4:125"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</row>
    <row r="58" spans="4:125"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</row>
    <row r="59" spans="4:125"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</row>
    <row r="60" spans="4:125"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</row>
    <row r="61" spans="4:125"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</row>
    <row r="62" spans="4:125"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</row>
    <row r="63" spans="4:125"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</row>
    <row r="64" spans="4:125"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</row>
    <row r="65" spans="4:125"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</row>
    <row r="66" spans="4:125"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</row>
    <row r="67" spans="4:125"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</row>
    <row r="68" spans="4:125"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</row>
    <row r="69" spans="4:125"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</row>
    <row r="70" spans="4:125"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</row>
    <row r="71" spans="4:125"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</row>
  </sheetData>
  <protectedRanges>
    <protectedRange sqref="C21" name="Range3"/>
    <protectedRange sqref="J10:DM20" name="Range1"/>
    <protectedRange sqref="DP10:DU20" name="Range2"/>
  </protectedRanges>
  <mergeCells count="100">
    <mergeCell ref="CL7:CM7"/>
    <mergeCell ref="BP7:BQ7"/>
    <mergeCell ref="BR7:BS7"/>
    <mergeCell ref="DJ7:DK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CD7:CE7"/>
    <mergeCell ref="DL7:DM7"/>
    <mergeCell ref="DN7:DO7"/>
    <mergeCell ref="DP7:DQ7"/>
    <mergeCell ref="DR7:DS7"/>
    <mergeCell ref="DT7:DU7"/>
    <mergeCell ref="CF7:CG7"/>
    <mergeCell ref="CH7:CI7"/>
    <mergeCell ref="CJ7:CK7"/>
    <mergeCell ref="B1:I1"/>
    <mergeCell ref="AH6:AK6"/>
    <mergeCell ref="AH7:AI7"/>
    <mergeCell ref="AJ7:AK7"/>
    <mergeCell ref="BT7:BU7"/>
    <mergeCell ref="BV7:BW7"/>
    <mergeCell ref="BX7:BY7"/>
    <mergeCell ref="BZ7:CA7"/>
    <mergeCell ref="CB7:CC7"/>
    <mergeCell ref="AL7:AM7"/>
    <mergeCell ref="AN7:AO7"/>
    <mergeCell ref="BN7:BO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AP7:AQ7"/>
    <mergeCell ref="N7:O7"/>
    <mergeCell ref="P7:Q7"/>
    <mergeCell ref="R7:S7"/>
    <mergeCell ref="T7:U7"/>
    <mergeCell ref="AF7:AG7"/>
    <mergeCell ref="V7:W7"/>
    <mergeCell ref="X7:Y7"/>
    <mergeCell ref="Z7:AA7"/>
    <mergeCell ref="AB7:AC7"/>
    <mergeCell ref="AD7:AE7"/>
    <mergeCell ref="D7:E7"/>
    <mergeCell ref="F7:G7"/>
    <mergeCell ref="H7:I7"/>
    <mergeCell ref="J7:K7"/>
    <mergeCell ref="L7:M7"/>
    <mergeCell ref="BF6:BI6"/>
    <mergeCell ref="N6:Q6"/>
    <mergeCell ref="R6:U6"/>
    <mergeCell ref="AL6:AO6"/>
    <mergeCell ref="AP6:AS6"/>
    <mergeCell ref="AT6:AW6"/>
    <mergeCell ref="AX6:BA6"/>
    <mergeCell ref="Z5:AC6"/>
    <mergeCell ref="AD5:AG6"/>
    <mergeCell ref="BB5:BE6"/>
    <mergeCell ref="AH5:BA5"/>
    <mergeCell ref="DB5:DE6"/>
    <mergeCell ref="BN5:BQ6"/>
    <mergeCell ref="CF5:CK5"/>
    <mergeCell ref="BZ6:CC6"/>
    <mergeCell ref="BR6:BU6"/>
    <mergeCell ref="BV6:BY6"/>
    <mergeCell ref="CD6:CG6"/>
    <mergeCell ref="CH6:CK6"/>
    <mergeCell ref="CT6:CW6"/>
    <mergeCell ref="CX6:DA6"/>
    <mergeCell ref="C2:I2"/>
    <mergeCell ref="J3:K3"/>
    <mergeCell ref="BJ6:BM6"/>
    <mergeCell ref="B4:B8"/>
    <mergeCell ref="C4:C8"/>
    <mergeCell ref="D4:I6"/>
    <mergeCell ref="J4:DU4"/>
    <mergeCell ref="DJ5:DM6"/>
    <mergeCell ref="DN5:DS6"/>
    <mergeCell ref="DT5:DU6"/>
    <mergeCell ref="J5:M6"/>
    <mergeCell ref="N5:U5"/>
    <mergeCell ref="V5:Y6"/>
    <mergeCell ref="DF6:DI6"/>
    <mergeCell ref="CL5:CO6"/>
    <mergeCell ref="CP5:CS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Caxs g.d.</vt:lpstr>
      <vt:lpstr>caxser tntesagitakan</vt:lpstr>
      <vt:lpstr>caxser gorcarnakan</vt:lpstr>
      <vt:lpstr>'Caxs g.d.'!Print_Titles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https:/mul2-lori.gov.am/tasks/583447/oneclick/Loru_marz_hashv30_06_23caxs.xlsx?token=391817d674de1335aacae5376fbfa9a4</cp:keywords>
  <cp:lastModifiedBy>user</cp:lastModifiedBy>
  <cp:lastPrinted>2012-03-20T07:18:17Z</cp:lastPrinted>
  <dcterms:created xsi:type="dcterms:W3CDTF">2002-03-15T09:46:46Z</dcterms:created>
  <dcterms:modified xsi:type="dcterms:W3CDTF">2023-07-07T06:24:03Z</dcterms:modified>
</cp:coreProperties>
</file>