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Sheet1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17" i="9"/>
  <c r="F17"/>
  <c r="P17" s="1"/>
  <c r="E17"/>
  <c r="G13"/>
  <c r="F13"/>
  <c r="P13" s="1"/>
  <c r="Q13" s="1"/>
  <c r="E13"/>
  <c r="G12"/>
  <c r="F12"/>
  <c r="P12" s="1"/>
  <c r="Q12" s="1"/>
  <c r="E12"/>
  <c r="G15"/>
  <c r="F15"/>
  <c r="P15" s="1"/>
  <c r="Q15" s="1"/>
  <c r="E15"/>
  <c r="G11"/>
  <c r="F11"/>
  <c r="P11" s="1"/>
  <c r="Q11" s="1"/>
  <c r="E11"/>
  <c r="G10"/>
  <c r="F10"/>
  <c r="P10" s="1"/>
  <c r="Q10" s="1"/>
  <c r="E10"/>
  <c r="G9"/>
  <c r="F9"/>
  <c r="P9" s="1"/>
  <c r="Q9" s="1"/>
  <c r="E9"/>
  <c r="G8"/>
  <c r="F8"/>
  <c r="P8" s="1"/>
  <c r="Q8" s="1"/>
  <c r="E8"/>
  <c r="Q17" l="1"/>
  <c r="G14"/>
  <c r="F14"/>
  <c r="E14"/>
  <c r="P14" l="1"/>
  <c r="Q14" s="1"/>
  <c r="O19" l="1"/>
  <c r="N19"/>
  <c r="M19"/>
  <c r="L19"/>
  <c r="K19"/>
  <c r="J19"/>
  <c r="I19"/>
  <c r="H19"/>
  <c r="D19"/>
  <c r="C19"/>
  <c r="G18"/>
  <c r="F18"/>
  <c r="E18"/>
  <c r="G16"/>
  <c r="F16"/>
  <c r="E16"/>
  <c r="P16" l="1"/>
  <c r="Q16" s="1"/>
  <c r="P18"/>
  <c r="Q18" s="1"/>
  <c r="F19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<sst xmlns="http://schemas.openxmlformats.org/spreadsheetml/2006/main" count="37" uniqueCount="31">
  <si>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</si>
  <si>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</si>
  <si>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</si>
  <si>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</si>
  <si>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</si>
  <si>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</si>
  <si>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</si>
  <si>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</si>
  <si>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</si>
  <si>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</si>
  <si>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</si>
  <si>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</si>
  <si>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</si>
  <si>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</si>
  <si>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</si>
  <si>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</si>
  <si>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</si>
  <si>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</si>
  <si>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</si>
  <si>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</si>
  <si>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</si>
  <si>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</si>
  <si>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</si>
  <si>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</si>
  <si>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փետրվարի  «28-ի դրությամբ</t>
  </si>
  <si>
    <t xml:space="preserve"> Նախորդ տարիների պարտքի  մնացորդը
 2023թ.  փետրվարի  «28-ի 
   դրությամբ`     4=2-3</t>
  </si>
  <si>
    <t>Ընդամենը
համայնքապետարանների, ՏԻՄ -երին ենթակա բյուջետային հիմնարկների, ՀՈԱԿ-ների աշխատողների աշխատավարձերը 
 2023թ.  փետրվարի  «28-ի               դրությամբ</t>
  </si>
  <si>
    <t xml:space="preserve"> Այդ թվում` համայնքապետարանների աշխատողների  աշխատավարձերը  
 2023թ.  փետրվարի  «28-ի   դրությամբ</t>
  </si>
  <si>
    <t>Այդ թվում` ՏԻՄ-երին ենթակա  բյուջետային հիմնարկների աշխատողների աշխատավարձերը 
   2023թ.  փետրվարի  «28-ի     դրությամբ</t>
  </si>
  <si>
    <t>Ընդամենը աշխատավարձի պարտքը
 2023թ.  փետրվարի  «28-ի դրությամբ`           (16=4+15)</t>
  </si>
  <si>
    <t>2023թ. ընթացիկ տարվա աշխատավարձի պարտքը
 2023թ.  փետրվարի  «28-ի          դրությամբ`   (15=5-6)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</si>
</sst>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</cellStyleXfs>
  <cellXfs count="5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3" fillId="0" borderId="0" xfId="0" applyNumberFormat="1" applyFont="1"/>
    <xf numFmtId="0" fontId="7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 vertical="center"/>
    </xf>
    <xf numFmtId="165" fontId="13" fillId="3" borderId="1" xfId="0" applyNumberFormat="1" applyFont="1" applyFill="1" applyBorder="1"/>
    <xf numFmtId="165" fontId="11" fillId="0" borderId="1" xfId="1" applyNumberFormat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165" fontId="13" fillId="0" borderId="0" xfId="0" applyNumberFormat="1" applyFont="1"/>
    <xf numFmtId="0" fontId="13" fillId="0" borderId="0" xfId="0" applyFont="1"/>
    <xf numFmtId="164" fontId="1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rgt_arm14_Money_90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C1" sqref="B1:Q2"/>
    </sheetView>
  </sheetViews>
  <sheetFormatPr defaultRowHeight="12"/>
  <cols>
    <col min="1" max="1" width="3.85546875" style="7" customWidth="1"/>
    <col min="2" max="2" width="15.42578125" style="7" customWidth="1"/>
    <col min="3" max="6" width="10.85546875" style="7" customWidth="1"/>
    <col min="7" max="7" width="11.28515625" style="7" customWidth="1"/>
    <col min="8" max="8" width="10.85546875" style="7" customWidth="1"/>
    <col min="9" max="9" width="14.85546875" style="7" customWidth="1"/>
    <col min="10" max="17" width="10.85546875" style="7" customWidth="1"/>
    <col min="18" max="18" width="10.42578125" style="7" bestFit="1" customWidth="1"/>
    <col min="19" max="16384" width="9.140625" style="7"/>
  </cols>
  <sheetData>
    <row r="1" spans="1:19" s="2" customFormat="1" ht="13.5">
      <c r="C1" s="28" t="s">
        <v>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s="2" customFormat="1" ht="13.5" customHeight="1">
      <c r="A2" s="3"/>
      <c r="B2" s="57" t="s">
        <v>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4" customFormat="1" ht="13.5">
      <c r="A3" s="29"/>
      <c r="B3" s="30"/>
      <c r="C3" s="30"/>
      <c r="D3" s="30"/>
      <c r="E3" s="30"/>
      <c r="F3" s="3"/>
      <c r="H3" s="6"/>
      <c r="I3" s="3"/>
      <c r="J3" s="3"/>
      <c r="K3" s="3"/>
      <c r="L3" s="3"/>
      <c r="M3" s="3"/>
      <c r="N3" s="3"/>
      <c r="O3" s="3"/>
      <c r="P3" s="14" t="s">
        <v>4</v>
      </c>
      <c r="Q3" s="3"/>
    </row>
    <row r="4" spans="1:19" s="2" customFormat="1" ht="13.5">
      <c r="A4" s="31" t="s">
        <v>0</v>
      </c>
      <c r="B4" s="31" t="s">
        <v>1</v>
      </c>
      <c r="C4" s="32" t="s">
        <v>22</v>
      </c>
      <c r="D4" s="32" t="s">
        <v>23</v>
      </c>
      <c r="E4" s="35" t="s">
        <v>25</v>
      </c>
      <c r="F4" s="38" t="s">
        <v>26</v>
      </c>
      <c r="G4" s="39"/>
      <c r="H4" s="42" t="s">
        <v>27</v>
      </c>
      <c r="I4" s="43"/>
      <c r="J4" s="42" t="s">
        <v>28</v>
      </c>
      <c r="K4" s="43"/>
      <c r="L4" s="46" t="s">
        <v>21</v>
      </c>
      <c r="M4" s="47"/>
      <c r="N4" s="47"/>
      <c r="O4" s="47"/>
      <c r="P4" s="48" t="s">
        <v>30</v>
      </c>
      <c r="Q4" s="51" t="s">
        <v>29</v>
      </c>
    </row>
    <row r="5" spans="1:19" s="2" customFormat="1" ht="99.75" customHeight="1">
      <c r="A5" s="31"/>
      <c r="B5" s="31"/>
      <c r="C5" s="33"/>
      <c r="D5" s="33"/>
      <c r="E5" s="36"/>
      <c r="F5" s="40"/>
      <c r="G5" s="41"/>
      <c r="H5" s="44"/>
      <c r="I5" s="45"/>
      <c r="J5" s="44"/>
      <c r="K5" s="45"/>
      <c r="L5" s="54" t="s">
        <v>3</v>
      </c>
      <c r="M5" s="54" t="s">
        <v>2</v>
      </c>
      <c r="N5" s="46" t="s">
        <v>7</v>
      </c>
      <c r="O5" s="56"/>
      <c r="P5" s="49"/>
      <c r="Q5" s="52"/>
    </row>
    <row r="6" spans="1:19" s="2" customFormat="1" ht="40.5" customHeight="1">
      <c r="A6" s="31"/>
      <c r="B6" s="31"/>
      <c r="C6" s="34"/>
      <c r="D6" s="34"/>
      <c r="E6" s="37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55"/>
      <c r="M6" s="55"/>
      <c r="N6" s="15" t="s">
        <v>3</v>
      </c>
      <c r="O6" s="15" t="s">
        <v>2</v>
      </c>
      <c r="P6" s="50"/>
      <c r="Q6" s="53"/>
    </row>
    <row r="7" spans="1:19" s="2" customFormat="1" ht="13.5">
      <c r="A7" s="5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0">
        <v>15</v>
      </c>
      <c r="Q7" s="11">
        <v>16</v>
      </c>
    </row>
    <row r="8" spans="1:19" s="26" customFormat="1" ht="13.5">
      <c r="A8" s="19">
        <v>1</v>
      </c>
      <c r="B8" s="20" t="s">
        <v>10</v>
      </c>
      <c r="C8" s="17">
        <v>0</v>
      </c>
      <c r="D8" s="17"/>
      <c r="E8" s="21">
        <f t="shared" ref="E8:E13" si="0">C8-D8</f>
        <v>0</v>
      </c>
      <c r="F8" s="22">
        <f>H8+J8+L8</f>
        <v>351234.39999999997</v>
      </c>
      <c r="G8" s="22">
        <f>I8+K8+M8</f>
        <v>351234.39999999997</v>
      </c>
      <c r="H8" s="17">
        <v>92439.9</v>
      </c>
      <c r="I8" s="17">
        <v>92439.9</v>
      </c>
      <c r="J8" s="17">
        <v>7181.7</v>
      </c>
      <c r="K8" s="17">
        <v>7181.7</v>
      </c>
      <c r="L8" s="17">
        <v>251612.79999999999</v>
      </c>
      <c r="M8" s="17">
        <v>251612.79999999999</v>
      </c>
      <c r="N8" s="17">
        <v>73975</v>
      </c>
      <c r="O8" s="17">
        <v>73975</v>
      </c>
      <c r="P8" s="23">
        <f t="shared" ref="P8:P13" si="1">F8-G8</f>
        <v>0</v>
      </c>
      <c r="Q8" s="24">
        <f t="shared" ref="Q8:Q13" si="2">P8+E8</f>
        <v>0</v>
      </c>
      <c r="R8" s="25"/>
      <c r="S8" s="25"/>
    </row>
    <row r="9" spans="1:19" s="26" customFormat="1" ht="13.5">
      <c r="A9" s="19">
        <v>2</v>
      </c>
      <c r="B9" s="20" t="s">
        <v>11</v>
      </c>
      <c r="C9" s="17">
        <v>0</v>
      </c>
      <c r="D9" s="17"/>
      <c r="E9" s="21">
        <f t="shared" si="0"/>
        <v>0</v>
      </c>
      <c r="F9" s="22">
        <f t="shared" ref="F9:G11" si="3">H9+J9+L9</f>
        <v>4506.6000000000004</v>
      </c>
      <c r="G9" s="22">
        <f t="shared" si="3"/>
        <v>4506.6000000000004</v>
      </c>
      <c r="H9" s="17">
        <v>2941.4</v>
      </c>
      <c r="I9" s="17">
        <v>2941.4</v>
      </c>
      <c r="J9" s="17">
        <v>454.4</v>
      </c>
      <c r="K9" s="17">
        <v>454.4</v>
      </c>
      <c r="L9" s="17">
        <v>1110.8</v>
      </c>
      <c r="M9" s="17">
        <v>1110.8</v>
      </c>
      <c r="N9" s="17">
        <v>1110.8</v>
      </c>
      <c r="O9" s="17">
        <v>1110.8</v>
      </c>
      <c r="P9" s="23">
        <f t="shared" si="1"/>
        <v>0</v>
      </c>
      <c r="Q9" s="24">
        <f t="shared" si="2"/>
        <v>0</v>
      </c>
      <c r="R9" s="25"/>
      <c r="S9" s="25"/>
    </row>
    <row r="10" spans="1:19" s="26" customFormat="1" ht="13.5">
      <c r="A10" s="19">
        <v>3</v>
      </c>
      <c r="B10" s="20" t="s">
        <v>12</v>
      </c>
      <c r="C10" s="17">
        <v>0</v>
      </c>
      <c r="D10" s="17"/>
      <c r="E10" s="21">
        <f t="shared" si="0"/>
        <v>0</v>
      </c>
      <c r="F10" s="22">
        <f t="shared" si="3"/>
        <v>3726.0520000000001</v>
      </c>
      <c r="G10" s="22">
        <f t="shared" si="3"/>
        <v>3726.0520000000001</v>
      </c>
      <c r="H10" s="17">
        <v>3726.0520000000001</v>
      </c>
      <c r="I10" s="17">
        <v>3726.0520000000001</v>
      </c>
      <c r="J10" s="17"/>
      <c r="K10" s="17"/>
      <c r="L10" s="17"/>
      <c r="M10" s="17"/>
      <c r="N10" s="17"/>
      <c r="O10" s="17"/>
      <c r="P10" s="23">
        <f t="shared" si="1"/>
        <v>0</v>
      </c>
      <c r="Q10" s="24">
        <f t="shared" si="2"/>
        <v>0</v>
      </c>
      <c r="R10" s="25"/>
      <c r="S10" s="25"/>
    </row>
    <row r="11" spans="1:19" s="26" customFormat="1" ht="13.5">
      <c r="A11" s="19">
        <v>4</v>
      </c>
      <c r="B11" s="20" t="s">
        <v>13</v>
      </c>
      <c r="C11" s="17">
        <v>0</v>
      </c>
      <c r="D11" s="17"/>
      <c r="E11" s="21">
        <f t="shared" si="0"/>
        <v>0</v>
      </c>
      <c r="F11" s="22">
        <f t="shared" si="3"/>
        <v>48921.766000000003</v>
      </c>
      <c r="G11" s="22">
        <f t="shared" si="3"/>
        <v>48921.766000000003</v>
      </c>
      <c r="H11" s="17">
        <v>26249.065999999999</v>
      </c>
      <c r="I11" s="17">
        <v>26249.065999999999</v>
      </c>
      <c r="J11" s="17"/>
      <c r="K11" s="17"/>
      <c r="L11" s="17">
        <v>22672.7</v>
      </c>
      <c r="M11" s="17">
        <v>22672.7</v>
      </c>
      <c r="N11" s="17">
        <v>9395.2999999999993</v>
      </c>
      <c r="O11" s="17">
        <v>9395.2999999999993</v>
      </c>
      <c r="P11" s="23">
        <f t="shared" si="1"/>
        <v>0</v>
      </c>
      <c r="Q11" s="24">
        <f t="shared" si="2"/>
        <v>0</v>
      </c>
      <c r="R11" s="25"/>
      <c r="S11" s="25"/>
    </row>
    <row r="12" spans="1:19" s="26" customFormat="1" ht="13.5">
      <c r="A12" s="19">
        <v>5</v>
      </c>
      <c r="B12" s="20" t="s">
        <v>14</v>
      </c>
      <c r="C12" s="17">
        <v>0</v>
      </c>
      <c r="D12" s="17"/>
      <c r="E12" s="21">
        <f t="shared" si="0"/>
        <v>0</v>
      </c>
      <c r="F12" s="22">
        <f>H12+J12+L12</f>
        <v>72948.2</v>
      </c>
      <c r="G12" s="22">
        <f>I12+K12+M12</f>
        <v>57168.703999999998</v>
      </c>
      <c r="H12" s="17">
        <v>48474.9</v>
      </c>
      <c r="I12" s="17">
        <v>32695.403999999999</v>
      </c>
      <c r="J12" s="17"/>
      <c r="K12" s="17"/>
      <c r="L12" s="17">
        <v>24473.3</v>
      </c>
      <c r="M12" s="17">
        <v>24473.3</v>
      </c>
      <c r="N12" s="17">
        <v>9035.7999999999993</v>
      </c>
      <c r="O12" s="17">
        <v>9035.7999999999993</v>
      </c>
      <c r="P12" s="23">
        <f t="shared" si="1"/>
        <v>15779.495999999999</v>
      </c>
      <c r="Q12" s="24">
        <f t="shared" si="2"/>
        <v>15779.495999999999</v>
      </c>
      <c r="R12" s="25"/>
      <c r="S12" s="25"/>
    </row>
    <row r="13" spans="1:19" s="26" customFormat="1" ht="12.75" customHeight="1">
      <c r="A13" s="19">
        <v>6</v>
      </c>
      <c r="B13" s="20" t="s">
        <v>15</v>
      </c>
      <c r="C13" s="17">
        <v>0</v>
      </c>
      <c r="D13" s="17"/>
      <c r="E13" s="21">
        <f t="shared" si="0"/>
        <v>0</v>
      </c>
      <c r="F13" s="22">
        <f t="shared" ref="F13:G13" si="4">H13+J13+L13</f>
        <v>56190.7</v>
      </c>
      <c r="G13" s="22">
        <f t="shared" si="4"/>
        <v>56190.7</v>
      </c>
      <c r="H13" s="17">
        <v>25974.1</v>
      </c>
      <c r="I13" s="17">
        <v>25974.1</v>
      </c>
      <c r="J13" s="17">
        <v>6651.1</v>
      </c>
      <c r="K13" s="17">
        <v>6651.1</v>
      </c>
      <c r="L13" s="17">
        <v>23565.5</v>
      </c>
      <c r="M13" s="17">
        <v>23565.5</v>
      </c>
      <c r="N13" s="17">
        <v>10325.9</v>
      </c>
      <c r="O13" s="17">
        <v>10325.9</v>
      </c>
      <c r="P13" s="23">
        <f t="shared" si="1"/>
        <v>0</v>
      </c>
      <c r="Q13" s="24">
        <f t="shared" si="2"/>
        <v>0</v>
      </c>
      <c r="R13" s="25"/>
      <c r="S13" s="25"/>
    </row>
    <row r="14" spans="1:19" s="26" customFormat="1" ht="13.5">
      <c r="A14" s="19">
        <v>7</v>
      </c>
      <c r="B14" s="20" t="s">
        <v>16</v>
      </c>
      <c r="C14" s="17">
        <v>0</v>
      </c>
      <c r="D14" s="17"/>
      <c r="E14" s="21">
        <f t="shared" ref="E14:E15" si="5">C14-D14</f>
        <v>0</v>
      </c>
      <c r="F14" s="22">
        <f>H14+J14+L14</f>
        <v>155673</v>
      </c>
      <c r="G14" s="22">
        <f>I14+K14+M14</f>
        <v>155673</v>
      </c>
      <c r="H14" s="18">
        <v>19585.900000000001</v>
      </c>
      <c r="I14" s="18">
        <v>19585.900000000001</v>
      </c>
      <c r="J14" s="17">
        <v>0</v>
      </c>
      <c r="K14" s="17">
        <v>0</v>
      </c>
      <c r="L14" s="17">
        <v>136087.1</v>
      </c>
      <c r="M14" s="17">
        <v>136087.1</v>
      </c>
      <c r="N14" s="17">
        <v>53862.5</v>
      </c>
      <c r="O14" s="17">
        <v>53862.5</v>
      </c>
      <c r="P14" s="23">
        <f t="shared" ref="P14:P15" si="6">F14-G14</f>
        <v>0</v>
      </c>
      <c r="Q14" s="24">
        <f t="shared" ref="Q14:Q15" si="7">P14+E14</f>
        <v>0</v>
      </c>
      <c r="R14" s="25"/>
      <c r="S14" s="25"/>
    </row>
    <row r="15" spans="1:19" s="26" customFormat="1" ht="13.5">
      <c r="A15" s="19">
        <v>8</v>
      </c>
      <c r="B15" s="27" t="s">
        <v>17</v>
      </c>
      <c r="C15" s="17">
        <v>0</v>
      </c>
      <c r="D15" s="17"/>
      <c r="E15" s="21">
        <f t="shared" si="5"/>
        <v>0</v>
      </c>
      <c r="F15" s="22">
        <f t="shared" ref="F15:G15" si="8">H15+J15+L15</f>
        <v>21469.767</v>
      </c>
      <c r="G15" s="22">
        <f t="shared" si="8"/>
        <v>21469.767</v>
      </c>
      <c r="H15" s="18">
        <v>10579.967000000001</v>
      </c>
      <c r="I15" s="18">
        <v>10579.967000000001</v>
      </c>
      <c r="J15" s="17"/>
      <c r="K15" s="17"/>
      <c r="L15" s="17">
        <v>10889.8</v>
      </c>
      <c r="M15" s="17">
        <v>10889.8</v>
      </c>
      <c r="N15" s="17">
        <v>5325.1</v>
      </c>
      <c r="O15" s="17">
        <v>5325.1</v>
      </c>
      <c r="P15" s="23">
        <f t="shared" si="6"/>
        <v>0</v>
      </c>
      <c r="Q15" s="24">
        <f t="shared" si="7"/>
        <v>0</v>
      </c>
      <c r="R15" s="25"/>
      <c r="S15" s="25"/>
    </row>
    <row r="16" spans="1:19" s="26" customFormat="1" ht="13.5">
      <c r="A16" s="19">
        <v>9</v>
      </c>
      <c r="B16" s="20" t="s">
        <v>18</v>
      </c>
      <c r="C16" s="17">
        <v>-8.6000000475792149E-3</v>
      </c>
      <c r="D16" s="17"/>
      <c r="E16" s="21">
        <f t="shared" ref="E16:E18" si="9">C16-D16</f>
        <v>-8.6000000475792149E-3</v>
      </c>
      <c r="F16" s="22">
        <f>H16+J16+L16</f>
        <v>70451.232000000004</v>
      </c>
      <c r="G16" s="22">
        <f>I16+K16+M16</f>
        <v>70451.216</v>
      </c>
      <c r="H16" s="17">
        <v>21734.016</v>
      </c>
      <c r="I16" s="17">
        <v>21734.016</v>
      </c>
      <c r="J16" s="17"/>
      <c r="K16" s="17"/>
      <c r="L16" s="17">
        <v>48717.216</v>
      </c>
      <c r="M16" s="17">
        <v>48717.2</v>
      </c>
      <c r="N16" s="17">
        <v>14187.161</v>
      </c>
      <c r="O16" s="17">
        <v>14187.2</v>
      </c>
      <c r="P16" s="23">
        <f t="shared" ref="P16:P17" si="10">F16-G16</f>
        <v>1.6000000003259629E-2</v>
      </c>
      <c r="Q16" s="24">
        <f t="shared" ref="Q16:Q17" si="11">P16+E16</f>
        <v>7.3999999556804141E-3</v>
      </c>
      <c r="R16" s="25"/>
      <c r="S16" s="25"/>
    </row>
    <row r="17" spans="1:19" s="26" customFormat="1" ht="13.5">
      <c r="A17" s="19">
        <v>10</v>
      </c>
      <c r="B17" s="20" t="s">
        <v>19</v>
      </c>
      <c r="C17" s="17">
        <v>2044.8310000000056</v>
      </c>
      <c r="D17" s="17">
        <v>2044.8310000000056</v>
      </c>
      <c r="E17" s="21">
        <f t="shared" si="9"/>
        <v>0</v>
      </c>
      <c r="F17" s="22">
        <f t="shared" ref="F17:G17" si="12">H17+J17+L17</f>
        <v>23833.162</v>
      </c>
      <c r="G17" s="22">
        <f t="shared" si="12"/>
        <v>23833.162</v>
      </c>
      <c r="H17" s="17">
        <v>12392.062</v>
      </c>
      <c r="I17" s="17">
        <v>12392.062</v>
      </c>
      <c r="J17" s="17"/>
      <c r="K17" s="17"/>
      <c r="L17" s="17">
        <v>11441.1</v>
      </c>
      <c r="M17" s="17">
        <v>11441.1</v>
      </c>
      <c r="N17" s="17">
        <v>5545.8</v>
      </c>
      <c r="O17" s="17">
        <v>5545.8</v>
      </c>
      <c r="P17" s="23">
        <f t="shared" si="10"/>
        <v>0</v>
      </c>
      <c r="Q17" s="24">
        <f t="shared" si="11"/>
        <v>0</v>
      </c>
      <c r="R17" s="25"/>
      <c r="S17" s="25"/>
    </row>
    <row r="18" spans="1:19" s="26" customFormat="1" ht="13.5">
      <c r="A18" s="19">
        <v>11</v>
      </c>
      <c r="B18" s="20" t="s">
        <v>20</v>
      </c>
      <c r="C18" s="17">
        <v>0</v>
      </c>
      <c r="D18" s="17"/>
      <c r="E18" s="21">
        <f t="shared" si="9"/>
        <v>0</v>
      </c>
      <c r="F18" s="22">
        <f t="shared" ref="F18:G18" si="13">H18+J18+L18</f>
        <v>12969.036</v>
      </c>
      <c r="G18" s="22">
        <f t="shared" si="13"/>
        <v>12969.036</v>
      </c>
      <c r="H18" s="17">
        <v>12492.072</v>
      </c>
      <c r="I18" s="17">
        <v>12492.072</v>
      </c>
      <c r="J18" s="17"/>
      <c r="K18" s="17"/>
      <c r="L18" s="17">
        <v>476.964</v>
      </c>
      <c r="M18" s="17">
        <v>476.964</v>
      </c>
      <c r="N18" s="17">
        <v>476.964</v>
      </c>
      <c r="O18" s="17">
        <v>476.964</v>
      </c>
      <c r="P18" s="23">
        <f t="shared" ref="P18" si="14">F18-G18</f>
        <v>0</v>
      </c>
      <c r="Q18" s="24">
        <f t="shared" ref="Q18" si="15">P18+E18</f>
        <v>0</v>
      </c>
      <c r="R18" s="25"/>
      <c r="S18" s="25"/>
    </row>
    <row r="19" spans="1:19" ht="13.5">
      <c r="A19" s="1"/>
      <c r="B19" s="8" t="s">
        <v>5</v>
      </c>
      <c r="C19" s="9">
        <f t="shared" ref="C19:Q19" si="16">SUM(C8:C18)</f>
        <v>2044.822399999958</v>
      </c>
      <c r="D19" s="9">
        <f t="shared" si="16"/>
        <v>2044.8310000000056</v>
      </c>
      <c r="E19" s="9">
        <f t="shared" si="16"/>
        <v>-8.6000000475792149E-3</v>
      </c>
      <c r="F19" s="9">
        <f t="shared" si="16"/>
        <v>821923.91499999992</v>
      </c>
      <c r="G19" s="9">
        <f t="shared" si="16"/>
        <v>806144.40300000005</v>
      </c>
      <c r="H19" s="9">
        <f t="shared" si="16"/>
        <v>276589.43499999994</v>
      </c>
      <c r="I19" s="9">
        <f t="shared" si="16"/>
        <v>260809.93900000001</v>
      </c>
      <c r="J19" s="9">
        <f t="shared" si="16"/>
        <v>14287.2</v>
      </c>
      <c r="K19" s="9">
        <f t="shared" si="16"/>
        <v>14287.2</v>
      </c>
      <c r="L19" s="9">
        <f t="shared" si="16"/>
        <v>531047.28</v>
      </c>
      <c r="M19" s="9">
        <f t="shared" si="16"/>
        <v>531047.26399999997</v>
      </c>
      <c r="N19" s="9">
        <f t="shared" si="16"/>
        <v>183240.32499999998</v>
      </c>
      <c r="O19" s="9">
        <f t="shared" si="16"/>
        <v>183240.364</v>
      </c>
      <c r="P19" s="9">
        <f t="shared" si="16"/>
        <v>15779.512000000002</v>
      </c>
      <c r="Q19" s="9">
        <f t="shared" si="16"/>
        <v>15779.503399999954</v>
      </c>
      <c r="R19" s="12"/>
      <c r="S19" s="12"/>
    </row>
    <row r="20" spans="1:19">
      <c r="G20" s="13"/>
    </row>
    <row r="21" spans="1:19">
      <c r="H21" s="13"/>
      <c r="I21" s="13"/>
      <c r="L21" s="13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https:/mul2-lori.gov.am/tasks/569782/oneclick/Lori_ASHX_partq28.02.23.xlsx?token=de3ccbfab569bbddd17fc97a16792cd4</cp:keywords>
  <cp:lastModifiedBy/>
  <cp:lastPrinted>2010-06-04T13:27:29Z</cp:lastPrinted>
  <dcterms:created xsi:type="dcterms:W3CDTF">2006-09-28T05:33:49Z</dcterms:created>
  <dcterms:modified xsi:type="dcterms:W3CDTF">2023-03-13T09:29:23Z</dcterms:modified>
</cp:coreProperties>
</file>