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40" windowWidth="10680" windowHeight="6510"/>
  </bookViews>
  <sheets>
    <sheet name="հավելված 3" sheetId="2" r:id="rId1"/>
    <sheet name="Sheet1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97" i="2"/>
  <c r="D93" l="1"/>
  <c r="F31" l="1"/>
  <c r="E31"/>
  <c r="D26"/>
  <c r="F26"/>
  <c r="E26"/>
  <c r="M79"/>
  <c r="N88"/>
  <c r="O161" l="1"/>
  <c r="N160" l="1"/>
  <c r="N168"/>
  <c r="N176" l="1"/>
  <c r="B160"/>
  <c r="D160"/>
  <c r="O160"/>
  <c r="B161"/>
  <c r="B162"/>
  <c r="O162"/>
  <c r="B163"/>
  <c r="D163"/>
  <c r="O163"/>
  <c r="B164"/>
  <c r="D164"/>
  <c r="O164"/>
  <c r="B165"/>
  <c r="D165"/>
  <c r="O165"/>
  <c r="B166"/>
  <c r="D166"/>
  <c r="O166"/>
  <c r="B167"/>
  <c r="O167"/>
  <c r="B168"/>
  <c r="O168"/>
  <c r="B169"/>
  <c r="O169"/>
  <c r="B170"/>
  <c r="D170"/>
  <c r="B171"/>
  <c r="D171"/>
  <c r="B172"/>
  <c r="D172"/>
  <c r="O172"/>
  <c r="B173"/>
  <c r="D173"/>
  <c r="O173"/>
  <c r="B174"/>
  <c r="D174"/>
  <c r="O174"/>
  <c r="B175"/>
  <c r="D175"/>
  <c r="O175"/>
  <c r="D179"/>
  <c r="M179"/>
  <c r="N179"/>
  <c r="M175" l="1"/>
  <c r="M176" s="1"/>
  <c r="D176"/>
  <c r="D101"/>
  <c r="D79" l="1"/>
  <c r="E180"/>
  <c r="D88"/>
  <c r="D36" l="1"/>
  <c r="D44"/>
  <c r="D9" l="1"/>
  <c r="N101" l="1"/>
  <c r="N69"/>
  <c r="M69"/>
  <c r="D69"/>
  <c r="M180" l="1"/>
  <c r="N79"/>
  <c r="N180" s="1"/>
  <c r="D13" l="1"/>
  <c r="N36" l="1"/>
  <c r="D31"/>
  <c r="D104" l="1"/>
  <c r="D180" s="1"/>
</calcChain>
</file>

<file path=xl/sharedStrings.xml><?xml version="1.0" encoding="utf-8"?>
<sst xmlns="http://schemas.openxmlformats.org/spreadsheetml/2006/main" count="436" uniqueCount="244">
  <si>
    <t>Ծանոթություն</t>
  </si>
  <si>
    <t xml:space="preserve"> N </t>
  </si>
  <si>
    <t xml:space="preserve"> ՈԼՈՐՏ</t>
  </si>
  <si>
    <t>Ծրագրի անվանումը</t>
  </si>
  <si>
    <t xml:space="preserve">Հաշվետու ժամանակահատվածում ֆինանսավորված գումարը
(հազ դրամ)
</t>
  </si>
  <si>
    <t>Ֆինանսավորման աղբյուր</t>
  </si>
  <si>
    <t>գյուղատնտեսական</t>
  </si>
  <si>
    <t>արդյունաբերական</t>
  </si>
  <si>
    <t>բարձր տեխնոլոգիական</t>
  </si>
  <si>
    <t>հիմնական</t>
  </si>
  <si>
    <t>ժամանակավոր</t>
  </si>
  <si>
    <t xml:space="preserve">Փաստացի ստեղծված աշխատատեղերի թիվը, որից </t>
  </si>
  <si>
    <t>ՓՄՁ</t>
  </si>
  <si>
    <t>Հավելված 3</t>
  </si>
  <si>
    <t>այլ</t>
  </si>
  <si>
    <t>IV</t>
  </si>
  <si>
    <t>ԳՅՈՒՂԱՏՆՏԵՍՈՒԹՅՈՒՆ</t>
  </si>
  <si>
    <t>Ընդամենը</t>
  </si>
  <si>
    <t>Միջազգային և դոնոր  կազմակերպություններ</t>
  </si>
  <si>
    <t>մասնավոր</t>
  </si>
  <si>
    <t>VI</t>
  </si>
  <si>
    <t>ՍՈՑԻԱԼԱԿԱՆ ՈԼՈՐՏ</t>
  </si>
  <si>
    <t>V</t>
  </si>
  <si>
    <t>ԲՆԱՊԱՀՊԱՆՈՒԹՅՈՒՆ</t>
  </si>
  <si>
    <t xml:space="preserve"> Կրթություն</t>
  </si>
  <si>
    <t xml:space="preserve"> Մշակույթ, սպորտ և երիտասարդություն</t>
  </si>
  <si>
    <t>Քաղաքաշինություն</t>
  </si>
  <si>
    <t xml:space="preserve"> Սոցիալական պաշտպանություն</t>
  </si>
  <si>
    <t>Առողջապահություն</t>
  </si>
  <si>
    <t>III</t>
  </si>
  <si>
    <t>ԶԲՈՍԱՇՐՋՈՒԹՅՈՒՆ</t>
  </si>
  <si>
    <t>«ԱՄՔՈՐ Հայաստան» 
բարեգործական հիմնադրամ</t>
  </si>
  <si>
    <t>Աջակցություն Հ. Իգիթյանի Վանաձորի մասնաճյուղի «Գեղագիտության Ազգային Կենտրոն»-ին</t>
  </si>
  <si>
    <t>Վանաձորի թիվ 1հ/դՆԶՊ-ի դասասենյակի ընթացիկ նորոգում և կահավորում</t>
  </si>
  <si>
    <t xml:space="preserve">Կողեսի հ/դդպրոցի սպորտդահլիճի վերանորոգում  </t>
  </si>
  <si>
    <t>Դասավանդիր Հայաստան և ՅՈՒՆԻՍԵՖ</t>
  </si>
  <si>
    <t>Կապ</t>
  </si>
  <si>
    <t>VII</t>
  </si>
  <si>
    <t>Ճանապարհաշինություն</t>
  </si>
  <si>
    <t xml:space="preserve"> Ջրամատակարարում և ջրահեռացում </t>
  </si>
  <si>
    <t xml:space="preserve">Գազամատակարարում </t>
  </si>
  <si>
    <t>Էներգետիկա</t>
  </si>
  <si>
    <t>VIII</t>
  </si>
  <si>
    <t>Մասնավոր</t>
  </si>
  <si>
    <t>Աջակցություն ՀՀ Լոռու մարզի Ալավերդի համայնքի Ե. Չարենցի անվան N9,Եղեգնուտ համայնքի միջնակարգ դպրոցներին,  Ալավերդի համայնքի թիվ 1 և Ախթալայի մանկապարտեզներին</t>
  </si>
  <si>
    <t xml:space="preserve">«ՀՀ Լոռու մարզի Հոբարձու Ա.Ղուկասյանի անվան միջն.դպրոց» ՊՈԱԿ-ում նորոգման աշխատանքներ և գույքի տրամադրում
</t>
  </si>
  <si>
    <t>ԾԻԳ</t>
  </si>
  <si>
    <t>«ՀՀ Լոռու մարզի Ֆիոլետովոյի մ/դ »  ՊՈԱԿ        Ուսուցչանոցի վերանորոգում 54 քառ.մ Պաատուհանների  և դռների փոխարինում /պատուհան-6 քառ.մ, դուռ-15 քառ.մ/         Թվով 4 դասարանի նորոգում, փայտե հատակի փոխարինում /ընդ.մակերեսը 216 քառ.մ/       Առաջին հարկի միջանցքի պատերի ներկում 220 քառ.մ     Ուսուցչի հանգստի սենյակի վերանորոգում 15 քառ.մ</t>
  </si>
  <si>
    <t>Ֆինանսավորումը իրականացրել է Հարավկովկասյան երկաթուղի  ՓԲ-ի կողմից</t>
  </si>
  <si>
    <t>«ՀՀ Լոռու մարզի Ամրակիցի միջնակարգ դպրոց» ՊՈԱԿ նորոգման և կահավորման աշխատանքներ:</t>
  </si>
  <si>
    <t>ԱՄՆ-ի Հայ դպրոց հիմնադրամ՝ 1,6մլն դրամ, Գրադարակ ՀԿ՝ 930.4 հազար դրամ,Դասավանդիր Հայաստան630.0 հազար դրամ</t>
  </si>
  <si>
    <t>Բարերար</t>
  </si>
  <si>
    <t>«ՀՀ Լոռու մարզի Սարահարթի Ս. Փիլոսյանի անվան միջն. դպրոց» ՊՈԱԿ պատուհանների փոխարինում</t>
  </si>
  <si>
    <t>«ՀՀ Լոռու մարզի Ձորագյուղի հ/դ » ՊՈԱԿ -ի տեխնոլոգիական սենյակի նորոգում, կահավորում</t>
  </si>
  <si>
    <t xml:space="preserve">Դասավանդիր Հայաստան, ՄԱԿ-ի գենդ հավ. Հիմնադ.
Կանաչ հմտութ. Հիմնադրամ
</t>
  </si>
  <si>
    <t>«ՀՀ Լոռու մարզի Արևաշողի միջնակարգ դպրոց» ՊՈԱԿ  երրորդ մասնաշենքի, առաջին հարկի միջանցքի և սանհանգույցների վերանորոգում</t>
  </si>
  <si>
    <t>???</t>
  </si>
  <si>
    <t>«ՀՀ Լոռու մարզի Ուրասարի հիմնական դպրոց»ի աշակերտական սեղան-աթոռների վերանորոգում</t>
  </si>
  <si>
    <t>Ստեփգազմ ՍՊԸ</t>
  </si>
  <si>
    <t>ՄԱԿ-ի Պարենի համաշխարհային ծրագրի</t>
  </si>
  <si>
    <t>ՄԱԿ-ի Պարենի համաշխարհային ծրագրի շրջանակներում  Լոռու մարզի մի շարք դպրոցներում նորոգման աշխատանքներ, խոհանոցային գույքի ձեռքբերում</t>
  </si>
  <si>
    <t>«1183 Ապահով դպրոց»ծրագրի «32003.փոքրաքանակ երեխաներով համալրված հանրակրթական դպրոցների մոդուլային շենքերի կլառուցում» Ֆինանսավորումն իրականացվում  է ընդունված կատարողական ակլտերի հիման վրա</t>
  </si>
  <si>
    <t>ԱՐԴՅՈՒՆԱԲԵՐՈՒԹՅՈՒՆ, ՓՄՁ ԵՎ ՄԱՍՆԱՎՈՐ ՀԱՏՎԱԾ</t>
  </si>
  <si>
    <t>Ենթակառուցվածքներ</t>
  </si>
  <si>
    <t xml:space="preserve">Միջազգային և դոնոր 
կազմակերպություններ               
</t>
  </si>
  <si>
    <t xml:space="preserve"> «Գյուղատնտեսության ոլորտին տրամադրվող վարկերի տոկոսադրույքների սուբսիդավորման» ծրագիր</t>
  </si>
  <si>
    <t>Պետական բյուջե</t>
  </si>
  <si>
    <t>Ծրագրից օգտվել են 252 շահառու</t>
  </si>
  <si>
    <t>Հայաստանի Հանրապետության հողօգտագործողներին մատչելի գներով ազոտական, ֆոսֆորական և կալիումական պարարտանյութերի ձեռքբերման աջակցության ծրագիր</t>
  </si>
  <si>
    <t>Ծրագրից օգտվել են շուրջ 4500 շահառու</t>
  </si>
  <si>
    <t>Լեռնավան և Ջրաշեն համայնքներում 40 հա ցանքատարածություների մշակում(առվույտ, ոսպ, հաճար)</t>
  </si>
  <si>
    <t>Աստղիկ հիմնադրամ</t>
  </si>
  <si>
    <t>Գյողտեխնիկայի ձեռքբերում</t>
  </si>
  <si>
    <t>Ախթալա համայնքի Մեծ Այրումի մանկապարտեզի շենքի վերանորոգում</t>
  </si>
  <si>
    <t>Գյուլագարակի մանկապարտեզի մասնակի նորոգում</t>
  </si>
  <si>
    <t>Լեռնահովիտի Ս.Կարապետյանի անվան միջնակարգ դպրոց Համակարգչային տեխնիկայի ձեռքբերում</t>
  </si>
  <si>
    <t xml:space="preserve">Լեռնահովիտի Ս.Կարապետյանի անվան միջնակարգ դպրոց Մարզադահլիճի ջեռուցման համակարգի մոնտաժում </t>
  </si>
  <si>
    <t xml:space="preserve">Սարատովկայի միջնակարգ դպրոց Պետբյուջեի վերաբաշխում
ջեռուցմանբ համակարգի տեղադրում
</t>
  </si>
  <si>
    <t xml:space="preserve">Վանաձորի թիվ 4 հիմնական դպրոց Դասասենյակ
ների լամինատե հատակների նորոգում
</t>
  </si>
  <si>
    <t>Դսեղի միջնակարգ դպրոց գույքի ձեռք բերում</t>
  </si>
  <si>
    <t>«Հայ դպրոց» հիմնադրամ</t>
  </si>
  <si>
    <t>Դսեղի միջնակարգ դպրոց բնագիտական լաբորատորիայի հիմնում</t>
  </si>
  <si>
    <t>«Դասավանդիր Հայաստան» հիմնադրամ</t>
  </si>
  <si>
    <t>Մարգահովիտի միջնակարգ դպրոց, Հիմնական մասնաշենքի կոսմետիկ վերանորոգում, տարրական դասարանների մասնաշենքի դռների և պատուհանների տեղադրում</t>
  </si>
  <si>
    <t>Արևաշողի միջնակարգ դպրոց , Ճաշարանի կառուցում</t>
  </si>
  <si>
    <t>Ձորագյուղի հիմնական դպրոց, պատուհանների փոխարինում</t>
  </si>
  <si>
    <t>նախատեսվոմ է նաև մասնավոր և համայնքի ներդրում</t>
  </si>
  <si>
    <t xml:space="preserve"> Վանաձորի թիվ 8 Ճաշարանի գույք, սեղան, աթոռներ</t>
  </si>
  <si>
    <t>Վանաձորի թիվ 8 հիմնական դպրոց Բարեգործություն տանիքի մասնակի նորացում և խաղահրապարակի վերակառուցում</t>
  </si>
  <si>
    <t>Բարերար Գ. Սարուխանյան</t>
  </si>
  <si>
    <t>Աքորու միջնակարգ դպրոց, խոհանոցի նորոգում</t>
  </si>
  <si>
    <t>ՄԱԿ-ի ՀԾ և Լոռու մարզպետարան</t>
  </si>
  <si>
    <t>Բովաձորի միջնակարգ դպրոց, ճաշարանի կապիտալ նորոգում</t>
  </si>
  <si>
    <t>Ծաթերի հիմնական դպրոց, ճաշարանի վերանորոգում</t>
  </si>
  <si>
    <t>Կաճաճկուտի հիմնական դպրոց Խոհանոցի կապիտալ վերանորոգում</t>
  </si>
  <si>
    <t>Վանաձորի թիվ 30 հիմնական դպրոց հարմարեցված սանհանգույցի, թեքահարթակի և դասասենյակի վերանորոգում</t>
  </si>
  <si>
    <t>ՀՀ Լոռու մարզի Մեծ Այրումի միջնակարգ դպրոցի խոհանոցի պահեստի նորոգում</t>
  </si>
  <si>
    <t>1.650.680</t>
  </si>
  <si>
    <t>Նշված գումարից 140.280 ՀՀ դրամը ներդրվել է դպրոցի բյուջեից</t>
  </si>
  <si>
    <t>3.955.000</t>
  </si>
  <si>
    <t>Համայնքային բյուջե</t>
  </si>
  <si>
    <t>ՀՀկառավարություն, Ախթալայի համայնքապետարան</t>
  </si>
  <si>
    <t xml:space="preserve"> Գագիկ Սարուխանյան</t>
  </si>
  <si>
    <t>Մասնավոր ներդրող</t>
  </si>
  <si>
    <t xml:space="preserve">Նշված գումարի չափը դպրոցի ներդրումն է միայն 
 ՄԱԿ
</t>
  </si>
  <si>
    <t>Գյումրու և Տաշիրի &lt;&lt;Փոքիկ Իշխան&gt;&gt;
ցերեկային կենտրոն</t>
  </si>
  <si>
    <t>«Լոռու մարզ. արյան փոխներ. կայան» ՓԲԸ սարքավորումների ձեռք բերում</t>
  </si>
  <si>
    <t>«Վանաձորի թիվ 1 պոլիկլինիկա» ՊՓԲԸ վերանորոգում</t>
  </si>
  <si>
    <t>«Վանաձորի թիվ 3 պոլիկլինիկա» ՊՓԲԸ սարքավորումներ</t>
  </si>
  <si>
    <t>«Վանաձորի թիվ 5 պոլիկլինիկա» ՊՓԲԸ սարքավորումներ, վերանորոգում</t>
  </si>
  <si>
    <t xml:space="preserve">«Մարգահովիտի առողջ. կենտրոն» ՊՈԱԿ վերանորոգում, գույքի ձեռքբերում </t>
  </si>
  <si>
    <t>«Գուգարքի ԱԱՊԿ» ՊՈԱԿ պատվաստ. սառնարան</t>
  </si>
  <si>
    <t>«Մեծ Պարնիի առողջ. կենտրոն» ՊՈԱԿ պատվաստ. սառնարան, սայլակ</t>
  </si>
  <si>
    <t>«Մեծավանի ԱԿ» ՊՈԱԿ վերանորոգում</t>
  </si>
  <si>
    <t>«Ալավերդու բժշկական կենտրոն» ՓԲԸ գույք, սարքավորումներ, բժշկական պարագաներ և սարքավորումներ, լիզինգի մարում</t>
  </si>
  <si>
    <t>«Աքորու ԱԱՊԿ» ՊՈԱԿ նոթբուք</t>
  </si>
  <si>
    <t>«Արևածագի ԱԱՊԿ» ՊՈԱԿ սարքավորումներ և հակահրդեհային և տագնապ ազդանշանի տեղադր.</t>
  </si>
  <si>
    <t xml:space="preserve">«Ճոճկանի ԲԱ»  ՀՈԱԿ </t>
  </si>
  <si>
    <t>«Օձունի ԲԱ»  ՀՈԱԿ սառցարան</t>
  </si>
  <si>
    <t>«Շնողի ԲԱ»   ՀՈԱԿ  գույք և սարքավորումներ</t>
  </si>
  <si>
    <t xml:space="preserve">Երեխա ունեցող ընտանիքների բնակարանային ապահովության  աջակցություն.   </t>
  </si>
  <si>
    <t>ա/ Միանվագ դրամական աջակցություն</t>
  </si>
  <si>
    <t>ՀՀ պետական բյուջե</t>
  </si>
  <si>
    <t>բ/ Կանխավճարի ապահովագրություն</t>
  </si>
  <si>
    <t>գ/ Երեխայի ծննդյան աջակցություն</t>
  </si>
  <si>
    <t xml:space="preserve">Ալավերդի համայնքի Սանահինի վանական համալիրի Սբ Ամենափրկիչ եկեղեցու տանիքն երի նորոգում </t>
  </si>
  <si>
    <t xml:space="preserve">ԲԳԿ և ԲՍԿ՝ ՀՀ կրթության, գիտության, մշակությի և սպորտի նախարարություն
</t>
  </si>
  <si>
    <t xml:space="preserve">Քոբայր ե/գ կայարանի Քոբայրավանքի սեղանատան վերականգնում </t>
  </si>
  <si>
    <t xml:space="preserve">Դսեղ համայնքի Բարձրաքաշի Սբ. Գրիգոր վանական համալիրի կառույցների, նորոգում, ամրակալում, վերականգնում և տարածքի բարեկարգում </t>
  </si>
  <si>
    <t>2.592.6</t>
  </si>
  <si>
    <t xml:space="preserve">Լոռի Բերդ ամրոցի պարսպի հյուսիս արևելյան հատվածի ամրակալում և մասնակի նորոգում </t>
  </si>
  <si>
    <t xml:space="preserve">Վանաձորի  Ղևոնդ  Ալիշանի անվան թիվ 27 հիմնական դպորց ի  մարզադահլիճի վերակառուցում </t>
  </si>
  <si>
    <t>ԲԳԿ՝ ՀՀ կրթության, գիտության, մշակությի և սպորտի նախարարություն
ԲՍԿ՝ ՀՀ քաղաքաշինության կոմիտե
Մարզադահլիճի կառուցման աշխատանքները նախատեսվում է ավարտել 2023թ.</t>
  </si>
  <si>
    <t xml:space="preserve">Վարդաբլուրի միջնակարգ  դպրոցի մարզադահլիճի վերակառուցում </t>
  </si>
  <si>
    <t xml:space="preserve">Ալավերդու թիվ 12 հիմնական  դպրոցի  մարզադահլիճի վերակառուցում </t>
  </si>
  <si>
    <t xml:space="preserve">Վանաձորի խ.Աբովյանի անվան թիվ 9 հիմնական դպրոցի նոր մարզադահլիճի կառուցում </t>
  </si>
  <si>
    <t xml:space="preserve">Վանաձորի Ծովակալ Իսակովի անվան թիվ 23 հիմնական դրոցի մարզադահլիճի կառուցում </t>
  </si>
  <si>
    <t xml:space="preserve">Ստեփանավանի թիվ 1 վարժարանի մարզ'ադահլիճի կառուցում </t>
  </si>
  <si>
    <t xml:space="preserve">Ագարակի միջնակարգ դպրոցի  մարզադահլիճի կառուոցում </t>
  </si>
  <si>
    <t xml:space="preserve">«Ստեփանավանիպրոֆ.Քալանթարի անվան պետական գուղատնտեսական քոլեջ» ՊՈԱԿ-ի վերակառուցում </t>
  </si>
  <si>
    <t>ԲԳԿ՝ ՀՀ կրթության, գիտության, մշակությի և սպորտի նախարարություն
ԲՍԿ՝ ՀՀ քաղաքաշինության կոմիտե
Քոլեջի վերակառուցման աշխատանքները նախատեսվում է ավարտել 2024թ.</t>
  </si>
  <si>
    <t>«Ալավերդու Ստ. Շահումյանի անվան թիվ 5 ավագ դպրոց» ՊՈԱԿ-ի նորոգում</t>
  </si>
  <si>
    <t>ԲԳԿ և ԲՍԿ՝ ՀՀ կրթության, գիտության, մշակությի և սպորտի նախարարություն
Դպրոցի նորոգման աշխատանքները նախատեսվում է մեկնարկել և ավարտել 2022թ.</t>
  </si>
  <si>
    <t xml:space="preserve">Փամբակ համայնքի Ձորագետ բնակավայրի հիրմնական դպրոցի և նրա հարակից տարածքում քարաթափման վտանգավոր տեղամասերում  ժայռաբերկորների ամրացում </t>
  </si>
  <si>
    <t xml:space="preserve">ՀՀ Լոռու մարզի Աշոտաբերդ թաղամասում առկա վթարային փայտյա բնակելի շենքերի փոխարեն նոր թաղամաս կառուցելու նախագծանախահաշվային փաստաթղթեր ձեռք բերելու համար: </t>
  </si>
  <si>
    <t>ՀՀ քաղաքաշինության կոմիտեի և «ԱՎ ԿՈՄՓԱՆԻ» ՍՊ ընկերության միջև 2022 թվականի մայիսի 10-ին կնքվել է N ՀՀՔԿ-ԳՀԽԾԲ-22/9 պայմանագիր՝ ՀՀ Լոռու մարզի Ստեփանավան քաղաքի Աշոտաբերդ թաղամասում նոր բնակելի թաղամասի կառուցման նախագծանախահաշվային փաստաթղթերի մշակման համար, որի գումարը կազմում է 22 800.0 հազ. դրամ: Ներկայումս ընթանում են նախագծանախահաշվային փաստաթղթերի մշակման աշխատանքներ</t>
  </si>
  <si>
    <t>ՀՀ տարածքային կառավարման և ենթակառուցվածքների նախարարությւոն</t>
  </si>
  <si>
    <t>«Լոռի-1» հողմակայանի  վերանորոգում</t>
  </si>
  <si>
    <t>ՀՏԶՀ</t>
  </si>
  <si>
    <t>Լերմոնտովո համայնքի միկրոավտոբուսի ձեռքբերում</t>
  </si>
  <si>
    <t>&lt;&lt;Դասարվեստ &gt;&gt; կրթամշակույթային ծրագիր, ՀՀ Լոռու և Տավուշի մարզերում</t>
  </si>
  <si>
    <t>Բաժանորդային համակարգի ներդրում ՀՀ մարզերում</t>
  </si>
  <si>
    <t>ԿԳՄՍՆ
14,641.8 հազար դրամ նախատեսված է 2 մարզերի համար</t>
  </si>
  <si>
    <t>ԿԳՄՍՆ տվյալներով հատկացվել է 17,584.0 հազար դրամ 
Լոռու մարզի հատկացված գումարի չափը հստակեցված չէ</t>
  </si>
  <si>
    <t>Ատեստավորման նոր համակարգի ներդրում՝ ուղղված ուսուցիչների որոկի բարձրացմանը:</t>
  </si>
  <si>
    <t>IX</t>
  </si>
  <si>
    <t xml:space="preserve"> ՏԱՐԱԾՔԱՅԻՆ ԿԱՌԱՎԱՐՈՒՄ, ՏԵՂԱԿԱՆ ԻՆՔՆԱԿԱՌԱՎԱՐՈՒՄ, ՔԱՂԱՔԱՑԻԱԿԱՆ  ՀԱՍԱՐԱԿՈՒԹՅՈՒՆ ԵՎ ԱՐՏԱԿԱՐԳ ԻՐԱՎԻՃԱԿՆԵՐ  </t>
  </si>
  <si>
    <t>ԸՆԴԱՄԵՆԸ 2022ԹՎԱԿԱՆ</t>
  </si>
  <si>
    <t>Վճարովի ծառայությունների մուտքեր</t>
  </si>
  <si>
    <t>«Հայաստանի անտառների կայունություն, հարմարվողականության բարձրացում և գյուղական կանաչ աճի խթանում մեղման միջոցով» դրամաշնորհային ծրագիր</t>
  </si>
  <si>
    <t xml:space="preserve">ՄԱԿ-ի «Կլիմայի փոփոխության մասին» շրջանակային կոնվենցիայի Կանաչ Կլիմայի հիմնադրամ
Փակ արմատային համակարգով տնկիների աճեցման նպատակով կառուցվել են 500քմ մակերեսով 2 ջերմատներ,որոնք կահավորվել են տնկիների աճեցման կոնտեյներներով: Ծրագրով նախատեսված աշխատանքները շարունակվում են  </t>
  </si>
  <si>
    <t xml:space="preserve">ԿԳՄՍՆ
</t>
  </si>
  <si>
    <t>Համայնքային ենթակառուցվածքների II ծրագիր, փուլ 3-Հայաստանի ջրամատակարարման և ջրահեռացման ենթակառուցվածք ծրագիր</t>
  </si>
  <si>
    <t>ՎՎԲ, ԵՆԲ վարկային և
ՀՀ կառավարության միջոցներ</t>
  </si>
  <si>
    <t xml:space="preserve"> 2022թ.-ին   Տաշիր  համայնքի Մեծավան բնակավայրում սկսվել է  «Երեմյան Փրոջեքթս» ընկերությունների խմբի «Երեմյան ֆարմ» նոր կառուցվող խոշոր տավարաբուծական և խոզաբուծական  համալիրի հիմնան աշխատանքները: </t>
  </si>
  <si>
    <t xml:space="preserve">  Եվրասիական զարգացման բանկը կներդնի 25 մլն դոլար:Կառուցման  ընդանուր գումարը կկազմի 31 մլն. դոլար: </t>
  </si>
  <si>
    <t xml:space="preserve"> «Կանաչ Արահետ» ՀԿ-ն ՀՀ Տավուշի, Շիրակի եվ Լոռու մարզերում «Կլիմակայուն գյուղատնտեսության կարողությունների բազմամակարդակ ինտեգրացված զարգացում» ծրագրի շրջանակներում 2022-2024թթ-ին Լոռու մարզի Մարց և Քարաձոր համայնքներում իրականացվում է փորձացուցադրական տնտեսությունների ու փոքր վերամշակող արտադրամասերի հիմնում, կայուն գյուղատնտեսության ուսուցում, տնկիների ու ոչ ավանդական բույսերի սերմերի տրամադրում: </t>
  </si>
  <si>
    <t xml:space="preserve"> «Կանաչ Արահետ» ՀԿ-ն իրականացրել է
  «Սոցիալական ձեռներեցության էկոհամակարգի զարգացում՝ սահմանային գյուղերում կանաչ առաջընթացի համար (SEED)» ծրագիրը</t>
  </si>
  <si>
    <t>Գերմանիայի դաշնության
 համագործակցության և 
զարգացման նախարարություն</t>
  </si>
  <si>
    <t xml:space="preserve"> ԵՄ</t>
  </si>
  <si>
    <t>ընթացքի մեջ է</t>
  </si>
  <si>
    <t xml:space="preserve">Հայաստանի Հանրապետությունում գյուղատնտեսական տեխնիկայի ֆինանսական վարձակալության` լիզինգի պետական աջակցության ծրագիր 
</t>
  </si>
  <si>
    <t>«Մարզաբնակ երիտասարդների կարողությունների զարգացում՝ ուղղված մեդիագրագիտությանը, թվային գրագիտությանը և կիբեռգրագիտությանը»  դրամաշնորհային ծրագիր</t>
  </si>
  <si>
    <t>ԿԳՄՍՆ
Միջոցառումն իրականացվել է «ԿԱՄՔ» Լոռվա երիտասարդական ծրագրերի կենտրոնի կողմից 2022թ. հուլիս- նոյեմբեր ամիսներին Լոռու մարզում։ 30 երիտասարդի մասնակցությամբ իրականացվել են մեդիագրագիտության, թվային գրագիտության և կիբեռգրագիտության ինտերակտիվ դասընթացներ։</t>
  </si>
  <si>
    <t>Ա. Տիգրանյանի «Անուշ» օպերայի և 3 սոպրանո համերգի իրականացում</t>
  </si>
  <si>
    <t>ԿԳՄՍՆ
Շահառուների քանակ՝  
430 հանդիսատես</t>
  </si>
  <si>
    <t xml:space="preserve"> «Ազգամետ» մշակութային  ծրագիր</t>
  </si>
  <si>
    <t>ԿԳՄՍՆ
Վերապատրաստված և դասընթացի մասնակցած-33 շահառու
• Կտորե տոպրակներ ու պայուսակներ, խոհանոցային պարագաներ ու սրբիչներ՝ ասեղնագործությամբ-150 հատ
• Ասեղնագործված հագուստներ-30 հատ
2 ցուցահանդեսի կազմակերպում</t>
  </si>
  <si>
    <t xml:space="preserve">Եղիշե Չարենցի 125-ամյակին նվիրված երաժշտաթատերական ներկայացում-երեկոներ </t>
  </si>
  <si>
    <t>ԿԳՍՄՆ
Շահառուների քանակ 600 հանդիսատես</t>
  </si>
  <si>
    <t xml:space="preserve">«Քո արվեստը դպրոցում» </t>
  </si>
  <si>
    <t xml:space="preserve">ԿԳՍՄՆ
</t>
  </si>
  <si>
    <t>«ՈՒռուտի ԱԱՊԿ» ՊՈԱԿ</t>
  </si>
  <si>
    <t>«Ախթալայի ԱԿ» ՊՓԲԸ</t>
  </si>
  <si>
    <t>«Դսեղի ԱԿ» ՊՈԱԿ</t>
  </si>
  <si>
    <t xml:space="preserve">Կիսամյակային տվյալներով 
եղել է 1,424.5 թիվը նվազել է, քանի որ 609.1 հազ. դրամ արժեքով սառնարանը տրամադրվել է Արյան կայանին </t>
  </si>
  <si>
    <t xml:space="preserve">Դսեղում հիմնած ստոմ կաբինետում անվճար ստոմատոլոգիական  ծառայություն </t>
  </si>
  <si>
    <t xml:space="preserve">Աջակցող վերահսկողություն՝ առողջ երեխայի զարգացման գնահատում, ոչ վարակիչ խրոնիկական հիվանդություններով /շաքարային դիաբետ, զարկերակային գերճնշում/ պացիենտների վերահսկողություն,  արտերկրյա մասնագետների այցեր՝ /ընտանեկան բժիշկներ, սրտաբան, մանկաբույժ, ֆիզիոթերապիստներ/ փորձի փոխանակման և ծառայություններ մատուցելու նպատակով
</t>
  </si>
  <si>
    <t>ՔՈԱՖ</t>
  </si>
  <si>
    <t xml:space="preserve">Հայկական Կարիտաս
</t>
  </si>
  <si>
    <t>«Օրրան-Վանաձոր» օգնություն Հայաստանի և պատերազմից հետո Հայաստան տեղափոխված կարիքավոր ընտանիքներին</t>
  </si>
  <si>
    <t>Մինչև երեք տարեկան երեխայի խնամքի արձակուրդում գտնվող անձանց« երեխայի մինչև երկու տարին լրանալը աշխատանքի վերադառնալու դեպքում« երեխայի խնամքն աշխատանքին զուգահեռ կազմակերպելու համար աջակցության տրամադրում</t>
  </si>
  <si>
    <t>Հեքիաթ ցերեկային կենտրոն հատուկ կարիքներով երեխաների համար</t>
  </si>
  <si>
    <t>«Դիմակայունություն COVID-19-ին Հայաստանում և Վրաստանում ու արձագանք Լեռնային Ղարաբաղի հակամարտությանը (CoNaKa)»</t>
  </si>
  <si>
    <t>Հայկական Կարիտաս</t>
  </si>
  <si>
    <t>«Շենքերի էներգաարդյունավետ արդիականացանն ուղղված ներդրումների ռիսկերի նվազեցում և մասշտաբավորում»</t>
  </si>
  <si>
    <t>Վանաձոր քաղաքային համայնքի Կ. Դեմիրճյան փողոցի հիմնանորոգում</t>
  </si>
  <si>
    <t>2022թ-ին հայտարարված շին. մրցույթը կայացել էր, կնքվել էր պայմանագիր, սակայն պայմանագիրը լուծվել է և կկազմակերպվի նոր մրցույթային գործընթաց</t>
  </si>
  <si>
    <t>Տ-5-7, /Մ-7/ (Շիրակամուտ) - Լեռնավան (Տ-5-38) ավտոճանապարհի կմ0+000 - կմ1+142 հատվածի հիմնանորոգում</t>
  </si>
  <si>
    <t>Ծրագրով նախատեսված է աշխատանքներն իրականացնել  2022-2023թթ:</t>
  </si>
  <si>
    <t>Տ-5-23, /Մ-3/ - Սարամեջ ավտոճանապարհի կմ0+000-կմ4+300 հատվածի հիմնանորոգում</t>
  </si>
  <si>
    <t>Կենսական նշանակության ճանապարհային ցանցի բարելավման ծրագրի երկրորդ լրացուցիչ ֆինանսավորում ծրագիր (ԿՆՃՑԲԾ ԼՖ2 ծրագիր)
Մ6, Վանաձոր – Ալավերդի – Վրաստանի սահման ավտոճանապարհի կմ4+780 - կմ5+100, կմ5+900 - կմ6+476 հատվածների վթարավտանգ տեղամասերի բարելավման աշխատանքներ</t>
  </si>
  <si>
    <t xml:space="preserve">Վերը նշված միջոցառումները մարզպետարանի 2022թ․ գործունեության ծրագրում արտացոլված չեն, սակայն իրականացվել են Համաշխարհային բանկի ԿՆՃՑԲԾ ԼՖ2 ծրագրի շրջանակներում </t>
  </si>
  <si>
    <t>Լերմոնտովո համայնքի բազմաֆունկցիոնալ էքսկավատոր, գյուղտեխնիկայի ձեռքբերում</t>
  </si>
  <si>
    <t>Ռեսուրսների կայուն կառավարում՝ Լեռնավան, Շենավան, Լուսաղբյուր բնակավայրերում վարելահողերի պահպանման և մշակաբույսերի բերքատվության բարձրացման համար»</t>
  </si>
  <si>
    <t>ՄԱԿ-ի Զարգացման 
ծրագրի Գլոբալ էկոլոգիական
 հիմնադրամի Փոքր դրամաշնորհների 
ծրագիր</t>
  </si>
  <si>
    <t xml:space="preserve">«Համայնքի կայունության ամրապնդում էներգա­արդյունա­վետության և ցածր արտանետումներով զարգացման միջոցով» ՄԱԶԾ-ՇՄԶԳ ծրագիր
Ալավերդի համայնք
</t>
  </si>
  <si>
    <t xml:space="preserve">ՄԱԶԾ-ԿԿՀ Ծրագիր
Ալավերդի և Ստեփանավան համայնքներ
Ծրագիրը մաս է կազմում պետական բյուջեից համաֆիանսավորվող շենքերի արդիականացման ծրագրերի, ինչի արդյունքում այս բաղադրիչի համար պետական բյուջեից հատկացվող ֆինանսավորման գումարը նշված չէ: </t>
  </si>
  <si>
    <t>ՄԱԶԾ
Շվեդական կառավարության
 միջազգային զարգացման
 գործակալություն,</t>
  </si>
  <si>
    <t>Լոռու մարզի Սպիտակ համայնքի Սպիտակ , Կաթնաջուր, Մեծ Պարնի բնակավայրերի սոցիալապես անապահով ընտանիքներին արևային ջրատաքացուցիչների տեղադրում արտոնյալ պայմաններով</t>
  </si>
  <si>
    <t>«Կամուրջ» սոցիալ-բարեգործական կազմակերպություն</t>
  </si>
  <si>
    <t xml:space="preserve">ԲԳԿ և ԲՍԿ՝ ՀՀ կրթության, գիտության, մշակությի և սպորտի նախարարություն
Նախագիծը չի ընդունվել
</t>
  </si>
  <si>
    <t>«Վանաձորի Խ. Աբովյանի անվան թիվ 9 հիմնական դպրոց» ՊՈԱԿ-ի ջեռուցման համակարգի փոխարինման աշխատանքներ</t>
  </si>
  <si>
    <t>ԲԳԿ՝ ՀՀ կրթության, գիտության, մշակությի և սպորտի նախարարություն
ԲՍԿ՝ ՀՀ Լոռու մարզպետարան
Աշխատանքներն ավարտվել են</t>
  </si>
  <si>
    <t>«Վանաձորի Դ. Վարուժանի անվան թիվ 16 հիմնական դպրոց» ՊՈԱԿ-ի վերանորոգման և ջեռուցման աշխատանքներ</t>
  </si>
  <si>
    <t>«Ալավերդու Ալ. Մյասնիկյանի անվան թիվ 7 միջնակարգ դպրոց» ՊՈԱԿ-ի ջեռուցման համակարգի կառուցման աշխատանքներ</t>
  </si>
  <si>
    <t>«Վանաձորի թիվ 8 հիմնական դպրոց» ՊՈԱԿ-ի պատուհանների փոխարինում</t>
  </si>
  <si>
    <t>«Արևաշողի միջնակարգ դպրոց» ՊՈԱԿ-ի դռների և պատուհանների փոխարինում</t>
  </si>
  <si>
    <t>«Արևածագի Կարո Մելիքսեթյանի անվան միջնակարգ դպրոց» ՊՈԱԿ-ի պատուհանների փոխարինում</t>
  </si>
  <si>
    <t>«Վանաձորի Պ. Տիչինայի անվան թիվ 20 հիմնական դպրոց» ՊՈԱԿ-ի վերանորոգում</t>
  </si>
  <si>
    <t>«Վանաձորի Գայի անվան թիվ 21 հիմնական դպրոց» ՊՈԱԿ-ի սանհանգույցների վերանորոգում</t>
  </si>
  <si>
    <t>«Վանաձորի Գ. Չաուշի անվան թիվ 24 միջնակարգ դպրոց» ՊՈԱԿ-ի սենյակների վերանորոգում</t>
  </si>
  <si>
    <t>«Վանաձորի Վ. Մելիքսեթյանի անվան թիվ 28 հիմնական դպրոց» ՊՈԱԿ-ի դասասենյակների և սանհանգույցների վերանորոգում</t>
  </si>
  <si>
    <t>«Գուգարքի հիմնական դպրոց» ՊՈԱԿ-ի միջանցքի և սանհանգույցի վերանորոգում</t>
  </si>
  <si>
    <t>«Լոռի Բերդի հիմնական դպրոց» ՊՈԱԿ-ի սանհանգույցների վերանորոգում</t>
  </si>
  <si>
    <t>ԲԳԿ՝ ՀՀ կրթության, գիտության, մշակությի և սպորտի նախարարություն
ԲՍԿ՝ ՀՀ Լոռու մարզպետարան
Աշխատանքները կավարտվեն 2023թ.-ին</t>
  </si>
  <si>
    <t>«Լեջանի միջնակարգ դպրոց» ՊՈԱԿ-ի կենտրոնական կիսակառույց մասնաշենքի տանիքի կառուցում</t>
  </si>
  <si>
    <t>«Սպիտակի թիվ 2 հիմնական դպրոց» ՊՈԱԿ-ի ցանկապատի վերանորոգում</t>
  </si>
  <si>
    <t>«Ծաթերի հիմնական դպրոց» ՊՈԱԿ-ի ուսումնական մասնաշենքի արևելյան հատվածի վերակառուցում</t>
  </si>
  <si>
    <t>«Աքորու միջնակարգ դպրոց» ՊՈԱԿ-ի տանիքի վերանորոգում</t>
  </si>
  <si>
    <t>«Դարպասի միջնակարգ դպրոց» ՊՈԱԿ-ի Սմարթ սենյակի վերանորոգման աշխատանքներ</t>
  </si>
  <si>
    <t>Ստեփանավան համայնքի "Մշակույթի և ժամանցի կենտրոն" ՊՈԱԿ-ի  ալյումինե վիտրաժների փոխարինում ու սանհանգույցների վերանորոգում</t>
  </si>
  <si>
    <t xml:space="preserve"> ՀՀ պետական բյուջե</t>
  </si>
  <si>
    <t>Համաշխարհային բանկ (Սոցիալական ներդրումների և տեղական զարգացման) Լրացուցիչ ֆինանսավորման ծրագրի Բաղադրիչ 1</t>
  </si>
  <si>
    <t>Հաղպատ վանական համալիրի արևմտյան պարսպապատի և աշտարակներիվերականգնման նխագիծ</t>
  </si>
  <si>
    <t>ՄԱԿ
Շինարարական նյութերի տրամադրում</t>
  </si>
  <si>
    <t>ՀՀ Լոռու մարզի 2017-2025 թվականների  զարգացման ռազմավարության իրականացման  2022թ. գործունեության ծրագրով  չնախատեսված  միջոցառումների  վերաբերյալ տարեկան հաշվետվություն</t>
  </si>
  <si>
    <t>Չախկալե նոր քլորակայանի կառուցում</t>
  </si>
  <si>
    <t>ՀՀ Լոռու մարզի բնակավայրերի ջրամատակարարման և ջրահեռացման համակարգերի բարելավում</t>
  </si>
  <si>
    <t>&lt;&lt;Վարդբաղ&gt;&gt; և &lt;&lt;Աղեգի&gt;&gt; քլորակայանների վերանորոգում</t>
  </si>
  <si>
    <t>«Վեոլիա ջուր» ՓԲԸ</t>
  </si>
  <si>
    <t>Բաժանորդների ներտնային գազասպառման համակարգի ազդանշանային սարքերի ձեռքբերում և փոխարինում</t>
  </si>
  <si>
    <t>Բնական գազի հաշվիչների նորոգում</t>
  </si>
  <si>
    <t>ՀՀ Լոռու մարզի Ստեփանավան քաղաքի Սուրբ Վարդան փողոցի կմ 0+00-կմ 1+ 600
հատվածի հիմնանորոգում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</si>
</sst>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_-;\-* #,##0.00_-;_-* &quot;-&quot;??_-;_-@_-"/>
    <numFmt numFmtId="165" formatCode="_-* #,##0.00\ _₽_-;\-* #,##0.00\ _₽_-;_-* &quot;-&quot;??\ _₽_-;_-@_-"/>
    <numFmt numFmtId="166" formatCode="_-* #,##0.00\ _դ_ր_._-;\-* #,##0.00\ _դ_ր_._-;_-* &quot;-&quot;??\ _դ_ր_._-;_-@_-"/>
    <numFmt numFmtId="167" formatCode="_-* #,##0.00_р_._-;\-* #,##0.00_р_._-;_-* &quot;-&quot;??_р_._-;_-@_-"/>
    <numFmt numFmtId="168" formatCode="#,##0.0"/>
    <numFmt numFmtId="169" formatCode="#,##0.000"/>
    <numFmt numFmtId="170" formatCode="0.0"/>
    <numFmt numFmtId="171" formatCode="_-* #,##0.00\ _֏_-;\-* #,##0.00\ _֏_-;_-* &quot;-&quot;??\ _֏_-;_-@_-"/>
  </numFmts>
  <fonts count="5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Armenian"/>
      <family val="2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name val="Arial"/>
      <family val="2"/>
    </font>
    <font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8"/>
      <color theme="1"/>
      <name val="GHEA Grapalat"/>
      <family val="3"/>
    </font>
    <font>
      <sz val="8"/>
      <color theme="1"/>
      <name val="Calibri"/>
      <family val="2"/>
      <scheme val="minor"/>
    </font>
    <font>
      <sz val="10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12"/>
      <color rgb="FF002060"/>
      <name val="GHEA Grapalat"/>
      <family val="3"/>
    </font>
    <font>
      <b/>
      <sz val="10"/>
      <color rgb="FF00206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color indexed="8"/>
      <name val="GHEA Grapalat"/>
      <family val="3"/>
    </font>
    <font>
      <sz val="11"/>
      <name val="Sylfaen"/>
      <family val="1"/>
    </font>
    <font>
      <i/>
      <sz val="10"/>
      <name val="GHEA Grapalat"/>
      <family val="3"/>
    </font>
    <font>
      <sz val="11"/>
      <color theme="1"/>
      <name val="GHEA Grapalat"/>
      <family val="3"/>
    </font>
    <font>
      <sz val="9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8">
    <xf numFmtId="0" fontId="0" fillId="0" borderId="0"/>
    <xf numFmtId="0" fontId="16" fillId="0" borderId="0"/>
    <xf numFmtId="0" fontId="15" fillId="0" borderId="0"/>
    <xf numFmtId="0" fontId="19" fillId="0" borderId="0"/>
    <xf numFmtId="0" fontId="18" fillId="0" borderId="0"/>
    <xf numFmtId="0" fontId="19" fillId="0" borderId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29" fillId="6" borderId="0" applyNumberFormat="0" applyBorder="0" applyAlignment="0" applyProtection="0"/>
    <xf numFmtId="165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0" fillId="0" borderId="0"/>
    <xf numFmtId="0" fontId="33" fillId="0" borderId="0"/>
    <xf numFmtId="0" fontId="21" fillId="0" borderId="0"/>
    <xf numFmtId="0" fontId="18" fillId="0" borderId="0"/>
    <xf numFmtId="0" fontId="18" fillId="0" borderId="0"/>
    <xf numFmtId="0" fontId="25" fillId="9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3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5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9" fillId="0" borderId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40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5" fillId="0" borderId="0" applyFont="0" applyFill="0" applyBorder="0" applyAlignment="0" applyProtection="0"/>
  </cellStyleXfs>
  <cellXfs count="193">
    <xf numFmtId="0" fontId="0" fillId="0" borderId="0" xfId="0"/>
    <xf numFmtId="0" fontId="34" fillId="0" borderId="1" xfId="0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4" fillId="2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6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8" fontId="34" fillId="0" borderId="9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textRotation="90" wrapText="1"/>
    </xf>
    <xf numFmtId="0" fontId="34" fillId="2" borderId="1" xfId="2" applyFont="1" applyFill="1" applyBorder="1" applyAlignment="1">
      <alignment horizontal="center" vertical="center" textRotation="90" wrapText="1"/>
    </xf>
    <xf numFmtId="0" fontId="34" fillId="2" borderId="0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35" applyFont="1" applyFill="1" applyBorder="1" applyAlignment="1">
      <alignment vertical="center"/>
    </xf>
    <xf numFmtId="0" fontId="39" fillId="2" borderId="0" xfId="0" applyFont="1" applyFill="1" applyBorder="1"/>
    <xf numFmtId="0" fontId="39" fillId="2" borderId="0" xfId="0" applyFont="1" applyFill="1"/>
    <xf numFmtId="168" fontId="38" fillId="2" borderId="7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34" fillId="2" borderId="1" xfId="0" applyFont="1" applyFill="1" applyBorder="1"/>
    <xf numFmtId="0" fontId="38" fillId="2" borderId="7" xfId="0" applyFont="1" applyFill="1" applyBorder="1" applyAlignment="1">
      <alignment horizontal="left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168" fontId="38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vertical="center"/>
    </xf>
    <xf numFmtId="0" fontId="38" fillId="2" borderId="0" xfId="0" applyFont="1" applyFill="1"/>
    <xf numFmtId="0" fontId="38" fillId="2" borderId="3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/>
    </xf>
    <xf numFmtId="168" fontId="41" fillId="2" borderId="1" xfId="0" applyNumberFormat="1" applyFont="1" applyFill="1" applyBorder="1" applyAlignment="1">
      <alignment horizontal="center" vertical="center" wrapText="1"/>
    </xf>
    <xf numFmtId="168" fontId="38" fillId="2" borderId="9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/>
    </xf>
    <xf numFmtId="0" fontId="38" fillId="2" borderId="7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38" fillId="2" borderId="1" xfId="35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 wrapText="1"/>
    </xf>
    <xf numFmtId="169" fontId="45" fillId="2" borderId="1" xfId="179" applyNumberFormat="1" applyFont="1" applyFill="1" applyBorder="1" applyAlignment="1">
      <alignment horizontal="center" vertical="center" wrapText="1"/>
    </xf>
    <xf numFmtId="0" fontId="45" fillId="2" borderId="1" xfId="0" applyFont="1" applyFill="1" applyBorder="1"/>
    <xf numFmtId="3" fontId="38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41" fillId="2" borderId="4" xfId="0" applyFont="1" applyFill="1" applyBorder="1" applyAlignment="1">
      <alignment horizontal="left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/>
    <xf numFmtId="168" fontId="17" fillId="2" borderId="0" xfId="0" applyNumberFormat="1" applyFont="1" applyFill="1"/>
    <xf numFmtId="0" fontId="41" fillId="2" borderId="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168" fontId="34" fillId="2" borderId="0" xfId="0" applyNumberFormat="1" applyFont="1" applyFill="1"/>
    <xf numFmtId="0" fontId="43" fillId="2" borderId="0" xfId="0" applyFont="1" applyFill="1"/>
    <xf numFmtId="168" fontId="43" fillId="2" borderId="0" xfId="0" applyNumberFormat="1" applyFont="1" applyFill="1"/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/>
    <xf numFmtId="4" fontId="38" fillId="2" borderId="1" xfId="2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/>
    </xf>
    <xf numFmtId="0" fontId="39" fillId="2" borderId="0" xfId="0" applyFont="1" applyFill="1" applyBorder="1" applyAlignment="1">
      <alignment vertical="center" wrapText="1"/>
    </xf>
    <xf numFmtId="4" fontId="41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34" fillId="2" borderId="0" xfId="0" applyFont="1" applyFill="1" applyBorder="1"/>
    <xf numFmtId="170" fontId="38" fillId="2" borderId="1" xfId="0" applyNumberFormat="1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/>
    </xf>
    <xf numFmtId="0" fontId="41" fillId="2" borderId="1" xfId="0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vertical="center"/>
    </xf>
    <xf numFmtId="0" fontId="48" fillId="2" borderId="1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center" vertical="center"/>
    </xf>
    <xf numFmtId="49" fontId="38" fillId="2" borderId="2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left" vertical="center" wrapText="1"/>
    </xf>
    <xf numFmtId="168" fontId="41" fillId="2" borderId="1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left" vertical="center" wrapText="1"/>
    </xf>
    <xf numFmtId="49" fontId="34" fillId="2" borderId="1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/>
    </xf>
    <xf numFmtId="168" fontId="39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/>
    </xf>
    <xf numFmtId="168" fontId="34" fillId="2" borderId="0" xfId="0" applyNumberFormat="1" applyFont="1" applyFill="1" applyBorder="1"/>
    <xf numFmtId="0" fontId="45" fillId="2" borderId="1" xfId="0" applyFont="1" applyFill="1" applyBorder="1" applyAlignment="1">
      <alignment horizontal="center"/>
    </xf>
    <xf numFmtId="4" fontId="34" fillId="2" borderId="0" xfId="0" applyNumberFormat="1" applyFont="1" applyFill="1" applyBorder="1" applyAlignment="1">
      <alignment vertical="center" wrapText="1"/>
    </xf>
    <xf numFmtId="4" fontId="34" fillId="2" borderId="0" xfId="0" applyNumberFormat="1" applyFont="1" applyFill="1"/>
    <xf numFmtId="168" fontId="38" fillId="2" borderId="0" xfId="0" applyNumberFormat="1" applyFont="1" applyFill="1"/>
    <xf numFmtId="168" fontId="34" fillId="2" borderId="0" xfId="0" applyNumberFormat="1" applyFont="1" applyFill="1" applyBorder="1" applyAlignment="1">
      <alignment horizontal="center" vertical="center" wrapText="1"/>
    </xf>
    <xf numFmtId="169" fontId="38" fillId="2" borderId="0" xfId="0" applyNumberFormat="1" applyFont="1" applyFill="1" applyBorder="1" applyAlignment="1">
      <alignment horizontal="center" vertical="center"/>
    </xf>
    <xf numFmtId="169" fontId="41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169" fontId="34" fillId="2" borderId="0" xfId="0" applyNumberFormat="1" applyFont="1" applyFill="1" applyBorder="1" applyAlignment="1">
      <alignment horizontal="center" vertical="center"/>
    </xf>
    <xf numFmtId="169" fontId="41" fillId="2" borderId="1" xfId="0" applyNumberFormat="1" applyFont="1" applyFill="1" applyBorder="1" applyAlignment="1">
      <alignment horizontal="center" vertical="center" wrapText="1"/>
    </xf>
    <xf numFmtId="169" fontId="41" fillId="2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/>
    </xf>
    <xf numFmtId="168" fontId="34" fillId="2" borderId="1" xfId="0" applyNumberFormat="1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8" fontId="17" fillId="2" borderId="3" xfId="0" applyNumberFormat="1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168" fontId="17" fillId="2" borderId="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17" fillId="2" borderId="3" xfId="35" applyFont="1" applyFill="1" applyBorder="1" applyAlignment="1">
      <alignment horizontal="center" vertical="center"/>
    </xf>
    <xf numFmtId="0" fontId="17" fillId="2" borderId="4" xfId="35" applyFont="1" applyFill="1" applyBorder="1" applyAlignment="1">
      <alignment horizontal="center" vertical="center"/>
    </xf>
    <xf numFmtId="0" fontId="17" fillId="2" borderId="2" xfId="35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left" vertical="center" wrapText="1"/>
    </xf>
    <xf numFmtId="0" fontId="38" fillId="2" borderId="9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textRotation="90" wrapText="1"/>
    </xf>
    <xf numFmtId="0" fontId="17" fillId="2" borderId="2" xfId="2" applyFont="1" applyFill="1" applyBorder="1" applyAlignment="1">
      <alignment horizontal="center" vertical="center" textRotation="90" wrapText="1"/>
    </xf>
    <xf numFmtId="0" fontId="38" fillId="2" borderId="8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1" fillId="2" borderId="7" xfId="2" applyFont="1" applyFill="1" applyBorder="1" applyAlignment="1">
      <alignment horizontal="center" vertical="center" wrapText="1"/>
    </xf>
    <xf numFmtId="0" fontId="41" fillId="2" borderId="8" xfId="2" applyFont="1" applyFill="1" applyBorder="1" applyAlignment="1">
      <alignment horizontal="center" vertical="center" wrapText="1"/>
    </xf>
    <xf numFmtId="0" fontId="41" fillId="2" borderId="9" xfId="2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wrapText="1"/>
    </xf>
    <xf numFmtId="0" fontId="41" fillId="2" borderId="4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center" wrapText="1"/>
    </xf>
  </cellXfs>
  <cellStyles count="328">
    <cellStyle name="Accent" xfId="6"/>
    <cellStyle name="Accent 1" xfId="7"/>
    <cellStyle name="Accent 2" xfId="8"/>
    <cellStyle name="Accent 3" xfId="9"/>
    <cellStyle name="Bad 2" xfId="10"/>
    <cellStyle name="Comma" xfId="179" builtinId="3"/>
    <cellStyle name="Comma 2" xfId="12"/>
    <cellStyle name="Comma 2 2" xfId="13"/>
    <cellStyle name="Comma 2 2 2" xfId="50"/>
    <cellStyle name="Comma 2 3" xfId="14"/>
    <cellStyle name="Comma 2 3 2" xfId="53"/>
    <cellStyle name="Comma 2 4" xfId="51"/>
    <cellStyle name="Comma 3" xfId="15"/>
    <cellStyle name="Comma 3 10" xfId="108"/>
    <cellStyle name="Comma 3 10 2" xfId="253"/>
    <cellStyle name="Comma 3 11" xfId="143"/>
    <cellStyle name="Comma 3 11 2" xfId="288"/>
    <cellStyle name="Comma 3 12" xfId="178"/>
    <cellStyle name="Comma 3 12 2" xfId="323"/>
    <cellStyle name="Comma 3 13" xfId="182"/>
    <cellStyle name="Comma 3 14" xfId="326"/>
    <cellStyle name="Comma 3 2" xfId="34"/>
    <cellStyle name="Comma 3 2 2" xfId="68"/>
    <cellStyle name="Comma 3 2 2 2" xfId="103"/>
    <cellStyle name="Comma 3 2 2 2 2" xfId="248"/>
    <cellStyle name="Comma 3 2 2 3" xfId="139"/>
    <cellStyle name="Comma 3 2 2 3 2" xfId="284"/>
    <cellStyle name="Comma 3 2 2 4" xfId="174"/>
    <cellStyle name="Comma 3 2 2 4 2" xfId="319"/>
    <cellStyle name="Comma 3 2 2 5" xfId="213"/>
    <cellStyle name="Comma 3 2 3" xfId="62"/>
    <cellStyle name="Comma 3 2 3 2" xfId="97"/>
    <cellStyle name="Comma 3 2 3 2 2" xfId="242"/>
    <cellStyle name="Comma 3 2 3 3" xfId="133"/>
    <cellStyle name="Comma 3 2 3 3 2" xfId="278"/>
    <cellStyle name="Comma 3 2 3 4" xfId="168"/>
    <cellStyle name="Comma 3 2 3 4 2" xfId="313"/>
    <cellStyle name="Comma 3 2 3 5" xfId="207"/>
    <cellStyle name="Comma 3 2 4" xfId="75"/>
    <cellStyle name="Comma 3 2 4 2" xfId="220"/>
    <cellStyle name="Comma 3 2 5" xfId="111"/>
    <cellStyle name="Comma 3 2 5 2" xfId="256"/>
    <cellStyle name="Comma 3 2 6" xfId="146"/>
    <cellStyle name="Comma 3 2 6 2" xfId="291"/>
    <cellStyle name="Comma 3 2 7" xfId="185"/>
    <cellStyle name="Comma 3 3" xfId="36"/>
    <cellStyle name="Comma 3 3 2" xfId="65"/>
    <cellStyle name="Comma 3 3 2 2" xfId="100"/>
    <cellStyle name="Comma 3 3 2 2 2" xfId="245"/>
    <cellStyle name="Comma 3 3 2 3" xfId="136"/>
    <cellStyle name="Comma 3 3 2 3 2" xfId="281"/>
    <cellStyle name="Comma 3 3 2 4" xfId="171"/>
    <cellStyle name="Comma 3 3 2 4 2" xfId="316"/>
    <cellStyle name="Comma 3 3 2 5" xfId="210"/>
    <cellStyle name="Comma 3 3 3" xfId="76"/>
    <cellStyle name="Comma 3 3 3 2" xfId="221"/>
    <cellStyle name="Comma 3 3 4" xfId="112"/>
    <cellStyle name="Comma 3 3 4 2" xfId="257"/>
    <cellStyle name="Comma 3 3 5" xfId="147"/>
    <cellStyle name="Comma 3 3 5 2" xfId="292"/>
    <cellStyle name="Comma 3 3 6" xfId="186"/>
    <cellStyle name="Comma 3 4" xfId="41"/>
    <cellStyle name="Comma 3 4 2" xfId="81"/>
    <cellStyle name="Comma 3 4 2 2" xfId="226"/>
    <cellStyle name="Comma 3 4 3" xfId="117"/>
    <cellStyle name="Comma 3 4 3 2" xfId="262"/>
    <cellStyle name="Comma 3 4 4" xfId="152"/>
    <cellStyle name="Comma 3 4 4 2" xfId="297"/>
    <cellStyle name="Comma 3 4 5" xfId="191"/>
    <cellStyle name="Comma 3 5" xfId="42"/>
    <cellStyle name="Comma 3 5 2" xfId="82"/>
    <cellStyle name="Comma 3 5 2 2" xfId="227"/>
    <cellStyle name="Comma 3 5 3" xfId="118"/>
    <cellStyle name="Comma 3 5 3 2" xfId="263"/>
    <cellStyle name="Comma 3 5 4" xfId="153"/>
    <cellStyle name="Comma 3 5 4 2" xfId="298"/>
    <cellStyle name="Comma 3 5 5" xfId="192"/>
    <cellStyle name="Comma 3 6" xfId="46"/>
    <cellStyle name="Comma 3 6 2" xfId="85"/>
    <cellStyle name="Comma 3 6 2 2" xfId="230"/>
    <cellStyle name="Comma 3 6 3" xfId="121"/>
    <cellStyle name="Comma 3 6 3 2" xfId="266"/>
    <cellStyle name="Comma 3 6 4" xfId="156"/>
    <cellStyle name="Comma 3 6 4 2" xfId="301"/>
    <cellStyle name="Comma 3 6 5" xfId="195"/>
    <cellStyle name="Comma 3 7" xfId="52"/>
    <cellStyle name="Comma 3 7 2" xfId="89"/>
    <cellStyle name="Comma 3 7 2 2" xfId="234"/>
    <cellStyle name="Comma 3 7 3" xfId="125"/>
    <cellStyle name="Comma 3 7 3 2" xfId="270"/>
    <cellStyle name="Comma 3 7 4" xfId="160"/>
    <cellStyle name="Comma 3 7 4 2" xfId="305"/>
    <cellStyle name="Comma 3 7 5" xfId="199"/>
    <cellStyle name="Comma 3 8" xfId="58"/>
    <cellStyle name="Comma 3 8 2" xfId="94"/>
    <cellStyle name="Comma 3 8 2 2" xfId="239"/>
    <cellStyle name="Comma 3 8 3" xfId="130"/>
    <cellStyle name="Comma 3 8 3 2" xfId="275"/>
    <cellStyle name="Comma 3 8 4" xfId="165"/>
    <cellStyle name="Comma 3 8 4 2" xfId="310"/>
    <cellStyle name="Comma 3 8 5" xfId="204"/>
    <cellStyle name="Comma 3 9" xfId="72"/>
    <cellStyle name="Comma 3 9 2" xfId="217"/>
    <cellStyle name="Comma 4" xfId="11"/>
    <cellStyle name="Comma 4 10" xfId="142"/>
    <cellStyle name="Comma 4 10 2" xfId="287"/>
    <cellStyle name="Comma 4 11" xfId="177"/>
    <cellStyle name="Comma 4 11 2" xfId="322"/>
    <cellStyle name="Comma 4 12" xfId="181"/>
    <cellStyle name="Comma 4 13" xfId="325"/>
    <cellStyle name="Comma 4 2" xfId="33"/>
    <cellStyle name="Comma 4 2 2" xfId="67"/>
    <cellStyle name="Comma 4 2 2 2" xfId="102"/>
    <cellStyle name="Comma 4 2 2 2 2" xfId="247"/>
    <cellStyle name="Comma 4 2 2 3" xfId="138"/>
    <cellStyle name="Comma 4 2 2 3 2" xfId="283"/>
    <cellStyle name="Comma 4 2 2 4" xfId="173"/>
    <cellStyle name="Comma 4 2 2 4 2" xfId="318"/>
    <cellStyle name="Comma 4 2 2 5" xfId="212"/>
    <cellStyle name="Comma 4 2 3" xfId="61"/>
    <cellStyle name="Comma 4 2 3 2" xfId="96"/>
    <cellStyle name="Comma 4 2 3 2 2" xfId="241"/>
    <cellStyle name="Comma 4 2 3 3" xfId="132"/>
    <cellStyle name="Comma 4 2 3 3 2" xfId="277"/>
    <cellStyle name="Comma 4 2 3 4" xfId="167"/>
    <cellStyle name="Comma 4 2 3 4 2" xfId="312"/>
    <cellStyle name="Comma 4 2 3 5" xfId="206"/>
    <cellStyle name="Comma 4 2 4" xfId="74"/>
    <cellStyle name="Comma 4 2 4 2" xfId="219"/>
    <cellStyle name="Comma 4 2 5" xfId="110"/>
    <cellStyle name="Comma 4 2 5 2" xfId="255"/>
    <cellStyle name="Comma 4 2 6" xfId="145"/>
    <cellStyle name="Comma 4 2 6 2" xfId="290"/>
    <cellStyle name="Comma 4 2 7" xfId="184"/>
    <cellStyle name="Comma 4 3" xfId="37"/>
    <cellStyle name="Comma 4 3 2" xfId="64"/>
    <cellStyle name="Comma 4 3 2 2" xfId="99"/>
    <cellStyle name="Comma 4 3 2 2 2" xfId="244"/>
    <cellStyle name="Comma 4 3 2 3" xfId="135"/>
    <cellStyle name="Comma 4 3 2 3 2" xfId="280"/>
    <cellStyle name="Comma 4 3 2 4" xfId="170"/>
    <cellStyle name="Comma 4 3 2 4 2" xfId="315"/>
    <cellStyle name="Comma 4 3 2 5" xfId="209"/>
    <cellStyle name="Comma 4 3 3" xfId="77"/>
    <cellStyle name="Comma 4 3 3 2" xfId="222"/>
    <cellStyle name="Comma 4 3 4" xfId="113"/>
    <cellStyle name="Comma 4 3 4 2" xfId="258"/>
    <cellStyle name="Comma 4 3 5" xfId="148"/>
    <cellStyle name="Comma 4 3 5 2" xfId="293"/>
    <cellStyle name="Comma 4 3 6" xfId="187"/>
    <cellStyle name="Comma 4 4" xfId="40"/>
    <cellStyle name="Comma 4 4 2" xfId="80"/>
    <cellStyle name="Comma 4 4 2 2" xfId="225"/>
    <cellStyle name="Comma 4 4 3" xfId="116"/>
    <cellStyle name="Comma 4 4 3 2" xfId="261"/>
    <cellStyle name="Comma 4 4 4" xfId="151"/>
    <cellStyle name="Comma 4 4 4 2" xfId="296"/>
    <cellStyle name="Comma 4 4 5" xfId="190"/>
    <cellStyle name="Comma 4 5" xfId="43"/>
    <cellStyle name="Comma 4 5 2" xfId="83"/>
    <cellStyle name="Comma 4 5 2 2" xfId="228"/>
    <cellStyle name="Comma 4 5 3" xfId="119"/>
    <cellStyle name="Comma 4 5 3 2" xfId="264"/>
    <cellStyle name="Comma 4 5 4" xfId="154"/>
    <cellStyle name="Comma 4 5 4 2" xfId="299"/>
    <cellStyle name="Comma 4 5 5" xfId="193"/>
    <cellStyle name="Comma 4 6" xfId="47"/>
    <cellStyle name="Comma 4 6 2" xfId="86"/>
    <cellStyle name="Comma 4 6 2 2" xfId="231"/>
    <cellStyle name="Comma 4 6 3" xfId="122"/>
    <cellStyle name="Comma 4 6 3 2" xfId="267"/>
    <cellStyle name="Comma 4 6 4" xfId="157"/>
    <cellStyle name="Comma 4 6 4 2" xfId="302"/>
    <cellStyle name="Comma 4 6 5" xfId="196"/>
    <cellStyle name="Comma 4 7" xfId="57"/>
    <cellStyle name="Comma 4 7 2" xfId="93"/>
    <cellStyle name="Comma 4 7 2 2" xfId="238"/>
    <cellStyle name="Comma 4 7 3" xfId="129"/>
    <cellStyle name="Comma 4 7 3 2" xfId="274"/>
    <cellStyle name="Comma 4 7 4" xfId="164"/>
    <cellStyle name="Comma 4 7 4 2" xfId="309"/>
    <cellStyle name="Comma 4 7 5" xfId="203"/>
    <cellStyle name="Comma 4 8" xfId="71"/>
    <cellStyle name="Comma 4 8 2" xfId="216"/>
    <cellStyle name="Comma 4 9" xfId="107"/>
    <cellStyle name="Comma 4 9 2" xfId="252"/>
    <cellStyle name="Comma 5" xfId="45"/>
    <cellStyle name="Comma 6" xfId="54"/>
    <cellStyle name="Comma 6 2" xfId="90"/>
    <cellStyle name="Comma 6 2 2" xfId="235"/>
    <cellStyle name="Comma 6 3" xfId="126"/>
    <cellStyle name="Comma 6 3 2" xfId="271"/>
    <cellStyle name="Comma 6 4" xfId="161"/>
    <cellStyle name="Comma 6 4 2" xfId="306"/>
    <cellStyle name="Comma 6 5" xfId="200"/>
    <cellStyle name="Comma 7" xfId="327"/>
    <cellStyle name="Error" xfId="16"/>
    <cellStyle name="Footnote" xfId="17"/>
    <cellStyle name="Good 2" xfId="18"/>
    <cellStyle name="Heading" xfId="19"/>
    <cellStyle name="Heading 1 2" xfId="20"/>
    <cellStyle name="Heading 2 2" xfId="21"/>
    <cellStyle name="Neutral 2" xfId="22"/>
    <cellStyle name="Normal" xfId="0" builtinId="0"/>
    <cellStyle name="Normal 104" xfId="105"/>
    <cellStyle name="Normal 104 2" xfId="250"/>
    <cellStyle name="Normal 2" xfId="23"/>
    <cellStyle name="Normal 2 2" xfId="24"/>
    <cellStyle name="Normal 2 4 6" xfId="55"/>
    <cellStyle name="Normal 2 4 6 2" xfId="91"/>
    <cellStyle name="Normal 2 4 6 2 2" xfId="236"/>
    <cellStyle name="Normal 2 4 6 3" xfId="127"/>
    <cellStyle name="Normal 2 4 6 3 2" xfId="272"/>
    <cellStyle name="Normal 2 4 6 4" xfId="162"/>
    <cellStyle name="Normal 2 4 6 4 2" xfId="307"/>
    <cellStyle name="Normal 2 4 6 5" xfId="201"/>
    <cellStyle name="Normal 3" xfId="5"/>
    <cellStyle name="Normal 4" xfId="25"/>
    <cellStyle name="Normal 46" xfId="59"/>
    <cellStyle name="Normal 5" xfId="4"/>
    <cellStyle name="Normal 5 2" xfId="26"/>
    <cellStyle name="Normal 6" xfId="27"/>
    <cellStyle name="Normal 7" xfId="2"/>
    <cellStyle name="Normal 7 10" xfId="141"/>
    <cellStyle name="Normal 7 10 2" xfId="286"/>
    <cellStyle name="Normal 7 11" xfId="176"/>
    <cellStyle name="Normal 7 11 2" xfId="321"/>
    <cellStyle name="Normal 7 12" xfId="180"/>
    <cellStyle name="Normal 7 13" xfId="324"/>
    <cellStyle name="Normal 7 2" xfId="32"/>
    <cellStyle name="Normal 7 2 2" xfId="66"/>
    <cellStyle name="Normal 7 2 2 2" xfId="101"/>
    <cellStyle name="Normal 7 2 2 2 2" xfId="246"/>
    <cellStyle name="Normal 7 2 2 3" xfId="137"/>
    <cellStyle name="Normal 7 2 2 3 2" xfId="282"/>
    <cellStyle name="Normal 7 2 2 4" xfId="172"/>
    <cellStyle name="Normal 7 2 2 4 2" xfId="317"/>
    <cellStyle name="Normal 7 2 2 5" xfId="211"/>
    <cellStyle name="Normal 7 2 3" xfId="60"/>
    <cellStyle name="Normal 7 2 3 2" xfId="95"/>
    <cellStyle name="Normal 7 2 3 2 2" xfId="240"/>
    <cellStyle name="Normal 7 2 3 3" xfId="131"/>
    <cellStyle name="Normal 7 2 3 3 2" xfId="276"/>
    <cellStyle name="Normal 7 2 3 4" xfId="166"/>
    <cellStyle name="Normal 7 2 3 4 2" xfId="311"/>
    <cellStyle name="Normal 7 2 3 5" xfId="205"/>
    <cellStyle name="Normal 7 2 4" xfId="73"/>
    <cellStyle name="Normal 7 2 4 2" xfId="218"/>
    <cellStyle name="Normal 7 2 5" xfId="109"/>
    <cellStyle name="Normal 7 2 5 2" xfId="254"/>
    <cellStyle name="Normal 7 2 6" xfId="144"/>
    <cellStyle name="Normal 7 2 6 2" xfId="289"/>
    <cellStyle name="Normal 7 2 7" xfId="183"/>
    <cellStyle name="Normal 7 3" xfId="38"/>
    <cellStyle name="Normal 7 3 2" xfId="63"/>
    <cellStyle name="Normal 7 3 2 2" xfId="98"/>
    <cellStyle name="Normal 7 3 2 2 2" xfId="243"/>
    <cellStyle name="Normal 7 3 2 3" xfId="134"/>
    <cellStyle name="Normal 7 3 2 3 2" xfId="279"/>
    <cellStyle name="Normal 7 3 2 4" xfId="169"/>
    <cellStyle name="Normal 7 3 2 4 2" xfId="314"/>
    <cellStyle name="Normal 7 3 2 5" xfId="208"/>
    <cellStyle name="Normal 7 3 3" xfId="78"/>
    <cellStyle name="Normal 7 3 3 2" xfId="223"/>
    <cellStyle name="Normal 7 3 4" xfId="114"/>
    <cellStyle name="Normal 7 3 4 2" xfId="259"/>
    <cellStyle name="Normal 7 3 5" xfId="149"/>
    <cellStyle name="Normal 7 3 5 2" xfId="294"/>
    <cellStyle name="Normal 7 3 6" xfId="188"/>
    <cellStyle name="Normal 7 4" xfId="39"/>
    <cellStyle name="Normal 7 4 2" xfId="79"/>
    <cellStyle name="Normal 7 4 2 2" xfId="224"/>
    <cellStyle name="Normal 7 4 3" xfId="115"/>
    <cellStyle name="Normal 7 4 3 2" xfId="260"/>
    <cellStyle name="Normal 7 4 4" xfId="150"/>
    <cellStyle name="Normal 7 4 4 2" xfId="295"/>
    <cellStyle name="Normal 7 4 5" xfId="189"/>
    <cellStyle name="Normal 7 5" xfId="44"/>
    <cellStyle name="Normal 7 5 2" xfId="84"/>
    <cellStyle name="Normal 7 5 2 2" xfId="229"/>
    <cellStyle name="Normal 7 5 3" xfId="120"/>
    <cellStyle name="Normal 7 5 3 2" xfId="265"/>
    <cellStyle name="Normal 7 5 4" xfId="155"/>
    <cellStyle name="Normal 7 5 4 2" xfId="300"/>
    <cellStyle name="Normal 7 5 5" xfId="194"/>
    <cellStyle name="Normal 7 6" xfId="48"/>
    <cellStyle name="Normal 7 6 2" xfId="87"/>
    <cellStyle name="Normal 7 6 2 2" xfId="232"/>
    <cellStyle name="Normal 7 6 3" xfId="123"/>
    <cellStyle name="Normal 7 6 3 2" xfId="268"/>
    <cellStyle name="Normal 7 6 4" xfId="158"/>
    <cellStyle name="Normal 7 6 4 2" xfId="303"/>
    <cellStyle name="Normal 7 6 5" xfId="197"/>
    <cellStyle name="Normal 7 7" xfId="56"/>
    <cellStyle name="Normal 7 7 2" xfId="92"/>
    <cellStyle name="Normal 7 7 2 2" xfId="237"/>
    <cellStyle name="Normal 7 7 3" xfId="128"/>
    <cellStyle name="Normal 7 7 3 2" xfId="273"/>
    <cellStyle name="Normal 7 7 4" xfId="163"/>
    <cellStyle name="Normal 7 7 4 2" xfId="308"/>
    <cellStyle name="Normal 7 7 5" xfId="202"/>
    <cellStyle name="Normal 7 8" xfId="70"/>
    <cellStyle name="Normal 7 8 2" xfId="215"/>
    <cellStyle name="Normal 7 9" xfId="106"/>
    <cellStyle name="Normal 7 9 2" xfId="251"/>
    <cellStyle name="Normal 8" xfId="49"/>
    <cellStyle name="Normal 8 2" xfId="88"/>
    <cellStyle name="Normal 8 2 2" xfId="233"/>
    <cellStyle name="Normal 8 3" xfId="124"/>
    <cellStyle name="Normal 8 3 2" xfId="269"/>
    <cellStyle name="Normal 8 4" xfId="159"/>
    <cellStyle name="Normal 8 4 2" xfId="304"/>
    <cellStyle name="Normal 8 5" xfId="198"/>
    <cellStyle name="Normal 9" xfId="69"/>
    <cellStyle name="Normal 9 2" xfId="104"/>
    <cellStyle name="Normal 9 2 2" xfId="249"/>
    <cellStyle name="Normal 9 3" xfId="140"/>
    <cellStyle name="Normal 9 3 2" xfId="285"/>
    <cellStyle name="Normal 9 4" xfId="175"/>
    <cellStyle name="Normal 9 4 2" xfId="320"/>
    <cellStyle name="Normal 9 5" xfId="214"/>
    <cellStyle name="Normal_Sheet1" xfId="35"/>
    <cellStyle name="Note 2" xfId="28"/>
    <cellStyle name="Status" xfId="29"/>
    <cellStyle name="Text" xfId="30"/>
    <cellStyle name="Warning" xfId="31"/>
    <cellStyle name="Обычный 2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&#1348;&#1400;&#1398;&#1387;&#1407;&#1400;&#1408;&#1387;&#1398;&#1379;%20&#1407;&#1377;&#1408;&#1381;&#1391;&#1377;&#1398;%202022&#1385;\&#1350;&#1397;&#1400;&#1410;&#1385;&#1381;&#1408;%202023&#1385;\&#1343;&#1408;&#1385;%20&#1406;&#1377;&#1408;&#1401;\chnaxatesvac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հավելված 3"/>
      <sheetName val="Sheet1"/>
    </sheetNames>
    <sheetDataSet>
      <sheetData sheetId="0">
        <row r="110">
          <cell r="B110" t="str">
            <v>Շիրակամուտի միջնակարգ դպրոցի սանհանգույցի վերանորոգում</v>
          </cell>
          <cell r="D110">
            <v>650</v>
          </cell>
          <cell r="N110">
            <v>1</v>
          </cell>
          <cell r="O110" t="str">
            <v>Փեթակ ՀԿ /գումարից 150.0 չափով ներդրում է արել դպրոցը/          հոկտեմբեր-դեկտեմբեր</v>
          </cell>
        </row>
        <row r="114">
          <cell r="B114" t="str">
            <v>Սպիտակի թիվ 2 հիմնական դպրոց Ներառական կրթության համակարգի հզորացումը Հայաստանում»</v>
          </cell>
          <cell r="O114" t="str">
            <v>ԱՄՆ-ի ՄԶԳ(USAID</v>
          </cell>
        </row>
        <row r="116">
          <cell r="B116" t="str">
            <v>Վանաձորի թիվ 4 հիմնական դպրոցի շախմատի դասասենյակի վերանորոգում և կահավորում</v>
          </cell>
          <cell r="O116" t="str">
            <v>«Փարոս» հիմնադրամ`  Լևոն Բոսնոյանի նախաձեռնությամբ և բարեգործությամբ</v>
          </cell>
        </row>
        <row r="119">
          <cell r="B119" t="str">
            <v>Քարինջի միջնակարգ դպրոցի պատուհանների և պատի ամրացման աշխատանքներ</v>
          </cell>
          <cell r="D119" t="str">
            <v>400,0</v>
          </cell>
          <cell r="O119" t="str">
            <v>Focus on Children Now</v>
          </cell>
        </row>
        <row r="123">
          <cell r="B123" t="str">
            <v>Լեռնահովիտի միջնակարգ դպրոցի ջեռուցման համակարգի մոնտաժում</v>
          </cell>
          <cell r="D123" t="str">
            <v>750,0</v>
          </cell>
          <cell r="O123" t="str">
            <v>ՇՐՋԱՆԱՎԱՐՏՆԵՐԻ ՆԵՐԴՐՈՒՄ</v>
          </cell>
        </row>
        <row r="124">
          <cell r="B124" t="str">
            <v>Լեռնահովիտի միջնակարգ դպրոցի Սանհանգույցի վերանորոգում</v>
          </cell>
          <cell r="D124" t="str">
            <v>800,0</v>
          </cell>
          <cell r="O124" t="str">
            <v>ՇՐՋԱՆԱՎԱՐՏՆԵՐԻ ՆԵՐԴՐՈՒՄ</v>
          </cell>
        </row>
        <row r="125">
          <cell r="B125" t="str">
            <v>Լեռնահովիտի միջնակարգ դպրոցի ճաշարանի ջրամատակարարման աշխ.</v>
          </cell>
          <cell r="D125" t="str">
            <v>350,0</v>
          </cell>
          <cell r="O125" t="str">
            <v>ՇՐՋԱՆԱՎԱՐՏՆԵՐԻ ՆԵՐԴՐՈՒՄ</v>
          </cell>
        </row>
        <row r="126">
          <cell r="B126" t="str">
            <v>Հարթագյուղի միջնակարգ դպրոց բացօթյա դասարանի ստեղծում</v>
          </cell>
          <cell r="O126" t="str">
            <v>&lt;&lt;Էյ Թի Փի&gt;&gt; բարեգործական  հիմնադրամ</v>
          </cell>
        </row>
        <row r="127">
          <cell r="B127" t="str">
            <v>Թումանյանի միջնակարգ դպրոցի էկո սենյակի հիմնում</v>
          </cell>
          <cell r="N127">
            <v>1</v>
          </cell>
          <cell r="O127" t="str">
            <v>Դիակոնիա,Բարեգործական հիմնադրամ</v>
          </cell>
        </row>
        <row r="129">
          <cell r="B129" t="str">
            <v>Վանաձորի թիվ 30 հիմնական դպրոցի թեքահարթակ, հարմարեցված սանհնգույցի , դասասենյակի նորոգում</v>
          </cell>
          <cell r="O129" t="str">
            <v>USAID</v>
          </cell>
        </row>
        <row r="130">
          <cell r="B130" t="str">
            <v>Պուշկինոյի հիմն դպրոցի ցանկապատի կառուցում</v>
          </cell>
          <cell r="D130" t="str">
            <v>470,0</v>
          </cell>
        </row>
        <row r="131">
          <cell r="B131" t="str">
            <v>Պուշկինոյի հիմն դպրոցի  ցանկապատի կառուցում</v>
          </cell>
          <cell r="D131" t="str">
            <v>500,0</v>
          </cell>
        </row>
        <row r="133">
          <cell r="B133" t="str">
            <v>Վանաձորի թիվ 21 հիմնական դպրոցի կենսաբանության մինի լաբորատորիայի Պատուհանների փոխարինում ,սեղանների նորոգում</v>
          </cell>
          <cell r="D133" t="str">
            <v>240,0</v>
          </cell>
          <cell r="O133" t="str">
            <v>&lt;&lt;PROJECTS WITH A HEART&gt;&gt; դրամաշնորհ</v>
          </cell>
        </row>
        <row r="135">
          <cell r="B135" t="str">
            <v>Վանաձորի թիվ 23 հիմնական «Կանաչ հմտություններ երիտասարդների համար»</v>
          </cell>
          <cell r="D135" t="str">
            <v>200,0</v>
          </cell>
          <cell r="O135" t="str">
            <v>ՄԱԶԾ ԳԷՀ փոքր դրամաշնորհներ</v>
          </cell>
        </row>
        <row r="138">
          <cell r="B138" t="str">
            <v xml:space="preserve">Ստեփանավանի թիվ 2 հիմնական դպրոց, «Կրթող ջերմատուն» </v>
          </cell>
          <cell r="D138" t="str">
            <v>500,0</v>
          </cell>
          <cell r="O138" t="str">
            <v>ԵՄ,ՎՎ ( world vision)</v>
          </cell>
        </row>
        <row r="139">
          <cell r="B139" t="str">
            <v>Ստեփանավանի թիվ 2 հիմնական դպրոց,« Հայաստանի լավագույն մինի այգի» 2</v>
          </cell>
          <cell r="D139" t="str">
            <v>559,0</v>
          </cell>
          <cell r="O139" t="str">
            <v>ՄԱԿ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73" zoomScaleNormal="73" workbookViewId="0">
      <selection activeCell="A2" sqref="A2:O2"/>
    </sheetView>
  </sheetViews>
  <sheetFormatPr defaultRowHeight="13.5"/>
  <cols>
    <col min="1" max="1" width="4.85546875" style="49" customWidth="1"/>
    <col min="2" max="2" width="47.140625" style="64" customWidth="1"/>
    <col min="3" max="3" width="33.140625" style="65" customWidth="1"/>
    <col min="4" max="4" width="38.85546875" style="49" customWidth="1"/>
    <col min="5" max="5" width="8.85546875" style="65" customWidth="1"/>
    <col min="6" max="6" width="18.28515625" style="65" customWidth="1"/>
    <col min="7" max="7" width="11.7109375" style="65" customWidth="1"/>
    <col min="8" max="8" width="13.5703125" style="65" customWidth="1"/>
    <col min="9" max="9" width="10.42578125" style="65" customWidth="1"/>
    <col min="10" max="10" width="9.28515625" style="65" customWidth="1"/>
    <col min="11" max="11" width="14.28515625" style="123" customWidth="1"/>
    <col min="12" max="12" width="9.7109375" style="65" customWidth="1"/>
    <col min="13" max="13" width="6.7109375" style="65" customWidth="1"/>
    <col min="14" max="14" width="13.5703125" style="65" customWidth="1"/>
    <col min="15" max="15" width="22" style="49" customWidth="1"/>
    <col min="16" max="16" width="9.140625" style="28"/>
    <col min="17" max="17" width="13" style="28" bestFit="1" customWidth="1"/>
    <col min="18" max="18" width="12.7109375" style="28" bestFit="1" customWidth="1"/>
    <col min="19" max="16384" width="9.140625" style="28"/>
  </cols>
  <sheetData>
    <row r="1" spans="1:17" ht="14.25">
      <c r="D1" s="66"/>
      <c r="E1" s="67"/>
      <c r="F1" s="67"/>
      <c r="G1" s="67"/>
      <c r="H1" s="67"/>
      <c r="I1" s="67"/>
      <c r="J1" s="67"/>
      <c r="K1" s="68"/>
      <c r="L1" s="67"/>
      <c r="O1" s="66" t="s">
        <v>13</v>
      </c>
    </row>
    <row r="2" spans="1:17" ht="68.25" customHeight="1">
      <c r="A2" s="174" t="s">
        <v>236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7" ht="66.75" customHeight="1">
      <c r="A3" s="164" t="s">
        <v>1</v>
      </c>
      <c r="B3" s="172" t="s">
        <v>3</v>
      </c>
      <c r="C3" s="181" t="s">
        <v>5</v>
      </c>
      <c r="D3" s="184" t="s">
        <v>4</v>
      </c>
      <c r="E3" s="157" t="s">
        <v>11</v>
      </c>
      <c r="F3" s="158"/>
      <c r="G3" s="158"/>
      <c r="H3" s="158"/>
      <c r="I3" s="158"/>
      <c r="J3" s="158"/>
      <c r="K3" s="158"/>
      <c r="L3" s="158"/>
      <c r="M3" s="158"/>
      <c r="N3" s="159"/>
      <c r="O3" s="178" t="s">
        <v>0</v>
      </c>
    </row>
    <row r="4" spans="1:17" ht="126.75" customHeight="1">
      <c r="A4" s="177"/>
      <c r="B4" s="187"/>
      <c r="C4" s="182"/>
      <c r="D4" s="185"/>
      <c r="E4" s="175" t="s">
        <v>6</v>
      </c>
      <c r="F4" s="176"/>
      <c r="G4" s="175" t="s">
        <v>7</v>
      </c>
      <c r="H4" s="176"/>
      <c r="I4" s="175" t="s">
        <v>8</v>
      </c>
      <c r="J4" s="176"/>
      <c r="K4" s="175" t="s">
        <v>12</v>
      </c>
      <c r="L4" s="176"/>
      <c r="M4" s="175" t="s">
        <v>14</v>
      </c>
      <c r="N4" s="176"/>
      <c r="O4" s="179"/>
    </row>
    <row r="5" spans="1:17" ht="126.75" customHeight="1">
      <c r="A5" s="165"/>
      <c r="B5" s="173"/>
      <c r="C5" s="183"/>
      <c r="D5" s="186"/>
      <c r="E5" s="17" t="s">
        <v>9</v>
      </c>
      <c r="F5" s="17" t="s">
        <v>10</v>
      </c>
      <c r="G5" s="17" t="s">
        <v>9</v>
      </c>
      <c r="H5" s="17" t="s">
        <v>10</v>
      </c>
      <c r="I5" s="17" t="s">
        <v>9</v>
      </c>
      <c r="J5" s="17" t="s">
        <v>10</v>
      </c>
      <c r="K5" s="17" t="s">
        <v>9</v>
      </c>
      <c r="L5" s="17" t="s">
        <v>10</v>
      </c>
      <c r="M5" s="18" t="s">
        <v>9</v>
      </c>
      <c r="N5" s="18" t="s">
        <v>10</v>
      </c>
      <c r="O5" s="180"/>
    </row>
    <row r="6" spans="1:17" ht="14.25">
      <c r="A6" s="144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7" ht="16.5" customHeight="1">
      <c r="A7" s="40"/>
      <c r="B7" s="69"/>
      <c r="C7" s="23"/>
      <c r="D7" s="70"/>
      <c r="E7" s="23"/>
      <c r="F7" s="23" t="s">
        <v>62</v>
      </c>
      <c r="G7" s="23"/>
      <c r="H7" s="23"/>
      <c r="I7" s="23"/>
      <c r="J7" s="23"/>
      <c r="K7" s="23"/>
      <c r="L7" s="23"/>
      <c r="M7" s="23"/>
      <c r="N7" s="23"/>
      <c r="O7" s="71"/>
    </row>
    <row r="8" spans="1:17" ht="26.25" customHeight="1">
      <c r="A8" s="57"/>
      <c r="B8" s="36"/>
      <c r="C8" s="10"/>
      <c r="D8" s="35">
        <v>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57"/>
    </row>
    <row r="9" spans="1:17" s="74" customFormat="1" ht="19.5" customHeight="1">
      <c r="A9" s="32"/>
      <c r="B9" s="151" t="s">
        <v>17</v>
      </c>
      <c r="C9" s="152"/>
      <c r="D9" s="46">
        <f>D8</f>
        <v>0</v>
      </c>
      <c r="E9" s="72"/>
      <c r="F9" s="72"/>
      <c r="G9" s="72"/>
      <c r="H9" s="72"/>
      <c r="I9" s="72"/>
      <c r="J9" s="72"/>
      <c r="K9" s="73"/>
      <c r="L9" s="72"/>
      <c r="M9" s="72"/>
      <c r="N9" s="72"/>
      <c r="O9" s="51"/>
      <c r="Q9" s="75"/>
    </row>
    <row r="10" spans="1:17" ht="16.5" customHeight="1">
      <c r="A10" s="32" t="s">
        <v>29</v>
      </c>
      <c r="B10" s="157" t="s">
        <v>30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</row>
    <row r="11" spans="1:17" ht="16.5" customHeight="1">
      <c r="A11" s="32"/>
      <c r="B11" s="76"/>
      <c r="C11" s="44"/>
      <c r="D11" s="77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78"/>
    </row>
    <row r="12" spans="1:17" ht="39" customHeight="1">
      <c r="A12" s="32"/>
      <c r="B12" s="36"/>
      <c r="C12" s="33"/>
      <c r="D12" s="35"/>
      <c r="E12" s="15"/>
      <c r="F12" s="15"/>
      <c r="G12" s="15"/>
      <c r="H12" s="15"/>
      <c r="I12" s="15"/>
      <c r="J12" s="15"/>
      <c r="K12" s="15"/>
      <c r="L12" s="15"/>
      <c r="M12" s="33"/>
      <c r="N12" s="33"/>
      <c r="O12" s="32"/>
    </row>
    <row r="13" spans="1:17" ht="18.75" customHeight="1">
      <c r="A13" s="57"/>
      <c r="B13" s="151" t="s">
        <v>17</v>
      </c>
      <c r="C13" s="152"/>
      <c r="D13" s="46">
        <f>SUM(D12:D12)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2"/>
      <c r="Q13" s="79"/>
    </row>
    <row r="14" spans="1:17" s="80" customFormat="1" ht="28.5" customHeight="1">
      <c r="A14" s="51" t="s">
        <v>15</v>
      </c>
      <c r="B14" s="190" t="s">
        <v>16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2"/>
      <c r="Q14" s="81"/>
    </row>
    <row r="15" spans="1:17" ht="75.75" customHeight="1">
      <c r="A15" s="57">
        <v>1</v>
      </c>
      <c r="B15" s="36" t="s">
        <v>65</v>
      </c>
      <c r="C15" s="34" t="s">
        <v>122</v>
      </c>
      <c r="D15" s="35">
        <v>502919.6</v>
      </c>
      <c r="E15" s="34">
        <v>252</v>
      </c>
      <c r="F15" s="34"/>
      <c r="G15" s="34"/>
      <c r="H15" s="34"/>
      <c r="I15" s="34"/>
      <c r="J15" s="34"/>
      <c r="K15" s="41"/>
      <c r="L15" s="34"/>
      <c r="M15" s="34"/>
      <c r="N15" s="34"/>
      <c r="O15" s="32" t="s">
        <v>67</v>
      </c>
      <c r="Q15" s="127"/>
    </row>
    <row r="16" spans="1:17" ht="87.75" customHeight="1">
      <c r="A16" s="57">
        <v>2</v>
      </c>
      <c r="B16" s="36" t="s">
        <v>68</v>
      </c>
      <c r="C16" s="34" t="s">
        <v>122</v>
      </c>
      <c r="D16" s="35">
        <v>427581</v>
      </c>
      <c r="E16" s="34"/>
      <c r="F16" s="34">
        <v>10</v>
      </c>
      <c r="G16" s="34"/>
      <c r="H16" s="34"/>
      <c r="I16" s="82"/>
      <c r="J16" s="34"/>
      <c r="K16" s="41"/>
      <c r="L16" s="34"/>
      <c r="M16" s="34"/>
      <c r="N16" s="34"/>
      <c r="O16" s="32" t="s">
        <v>69</v>
      </c>
      <c r="Q16" s="79"/>
    </row>
    <row r="17" spans="1:27" ht="95.25" customHeight="1">
      <c r="A17" s="57">
        <v>3</v>
      </c>
      <c r="B17" s="36" t="s">
        <v>171</v>
      </c>
      <c r="C17" s="34" t="s">
        <v>122</v>
      </c>
      <c r="D17" s="35">
        <v>26255.13</v>
      </c>
      <c r="E17" s="34">
        <v>8</v>
      </c>
      <c r="F17" s="34"/>
      <c r="G17" s="41"/>
      <c r="H17" s="41"/>
      <c r="I17" s="41"/>
      <c r="J17" s="41"/>
      <c r="K17" s="41"/>
      <c r="L17" s="41"/>
      <c r="M17" s="41"/>
      <c r="N17" s="83"/>
      <c r="O17" s="57"/>
      <c r="Q17" s="126"/>
    </row>
    <row r="18" spans="1:27" ht="95.25" customHeight="1">
      <c r="A18" s="57">
        <v>4</v>
      </c>
      <c r="B18" s="39" t="s">
        <v>203</v>
      </c>
      <c r="C18" s="34" t="s">
        <v>122</v>
      </c>
      <c r="D18" s="35">
        <v>65028.1</v>
      </c>
      <c r="E18" s="34"/>
      <c r="F18" s="34"/>
      <c r="G18" s="41"/>
      <c r="H18" s="41"/>
      <c r="I18" s="41"/>
      <c r="J18" s="41"/>
      <c r="K18" s="41"/>
      <c r="L18" s="41"/>
      <c r="M18" s="41"/>
      <c r="N18" s="83"/>
      <c r="O18" s="57" t="s">
        <v>148</v>
      </c>
      <c r="Q18" s="19"/>
    </row>
    <row r="19" spans="1:27" ht="95.25" customHeight="1">
      <c r="A19" s="57">
        <v>5</v>
      </c>
      <c r="B19" s="39" t="s">
        <v>70</v>
      </c>
      <c r="C19" s="33" t="s">
        <v>18</v>
      </c>
      <c r="D19" s="35">
        <v>8406</v>
      </c>
      <c r="F19" s="34">
        <v>8</v>
      </c>
      <c r="G19" s="41"/>
      <c r="H19" s="41"/>
      <c r="I19" s="41"/>
      <c r="J19" s="41"/>
      <c r="K19" s="41"/>
      <c r="L19" s="41"/>
      <c r="M19" s="41"/>
      <c r="N19" s="83"/>
      <c r="O19" s="57" t="s">
        <v>71</v>
      </c>
      <c r="Q19" s="19"/>
    </row>
    <row r="20" spans="1:27" s="38" customFormat="1" ht="64.5" customHeight="1">
      <c r="A20" s="57">
        <v>6</v>
      </c>
      <c r="B20" s="39" t="s">
        <v>72</v>
      </c>
      <c r="C20" s="32" t="s">
        <v>18</v>
      </c>
      <c r="D20" s="84">
        <v>16000</v>
      </c>
      <c r="E20" s="57">
        <v>2</v>
      </c>
      <c r="F20" s="57"/>
      <c r="G20" s="57"/>
      <c r="H20" s="45"/>
      <c r="I20" s="45"/>
      <c r="J20" s="45"/>
      <c r="K20" s="45"/>
      <c r="L20" s="45"/>
      <c r="M20" s="45"/>
      <c r="N20" s="45"/>
      <c r="O20" s="57" t="s">
        <v>71</v>
      </c>
      <c r="Q20" s="85"/>
    </row>
    <row r="21" spans="1:27" ht="64.5" customHeight="1">
      <c r="A21" s="57">
        <v>7</v>
      </c>
      <c r="B21" s="36" t="s">
        <v>162</v>
      </c>
      <c r="C21" s="34" t="s">
        <v>122</v>
      </c>
      <c r="D21" s="84">
        <v>905187.8</v>
      </c>
      <c r="E21" s="34"/>
      <c r="F21" s="34"/>
      <c r="G21" s="34"/>
      <c r="H21" s="86"/>
      <c r="I21" s="86"/>
      <c r="J21" s="86"/>
      <c r="K21" s="86"/>
      <c r="L21" s="86"/>
      <c r="M21" s="86"/>
      <c r="N21" s="86"/>
      <c r="O21" s="32" t="s">
        <v>163</v>
      </c>
      <c r="Q21" s="19"/>
    </row>
    <row r="22" spans="1:27" s="26" customFormat="1" ht="86.25" customHeight="1">
      <c r="A22" s="57">
        <v>8</v>
      </c>
      <c r="B22" s="36" t="s">
        <v>164</v>
      </c>
      <c r="C22" s="32" t="s">
        <v>18</v>
      </c>
      <c r="D22" s="84">
        <v>4005000</v>
      </c>
      <c r="E22" s="57"/>
      <c r="F22" s="57"/>
      <c r="G22" s="57"/>
      <c r="H22" s="45"/>
      <c r="I22" s="45"/>
      <c r="J22" s="45"/>
      <c r="K22" s="45"/>
      <c r="L22" s="45"/>
      <c r="M22" s="45"/>
      <c r="N22" s="57" t="s">
        <v>170</v>
      </c>
      <c r="O22" s="32" t="s">
        <v>165</v>
      </c>
      <c r="Q22" s="87"/>
    </row>
    <row r="23" spans="1:27" ht="184.5" customHeight="1">
      <c r="A23" s="57">
        <v>9</v>
      </c>
      <c r="B23" s="36" t="s">
        <v>166</v>
      </c>
      <c r="C23" s="33" t="s">
        <v>18</v>
      </c>
      <c r="D23" s="84">
        <v>63220</v>
      </c>
      <c r="E23" s="34">
        <v>2</v>
      </c>
      <c r="F23" s="34"/>
      <c r="G23" s="34"/>
      <c r="H23" s="86"/>
      <c r="I23" s="86"/>
      <c r="J23" s="86"/>
      <c r="K23" s="86"/>
      <c r="L23" s="86"/>
      <c r="M23" s="86"/>
      <c r="N23" s="86"/>
      <c r="O23" s="32" t="s">
        <v>168</v>
      </c>
      <c r="Q23" s="19"/>
    </row>
    <row r="24" spans="1:27" ht="64.5" customHeight="1">
      <c r="A24" s="57">
        <v>10</v>
      </c>
      <c r="B24" s="36" t="s">
        <v>167</v>
      </c>
      <c r="C24" s="33" t="s">
        <v>18</v>
      </c>
      <c r="D24" s="84">
        <v>50140</v>
      </c>
      <c r="E24" s="34">
        <v>20</v>
      </c>
      <c r="F24" s="34"/>
      <c r="G24" s="34"/>
      <c r="H24" s="86"/>
      <c r="I24" s="86"/>
      <c r="J24" s="86"/>
      <c r="K24" s="86"/>
      <c r="L24" s="86"/>
      <c r="M24" s="86"/>
      <c r="N24" s="86"/>
      <c r="O24" s="57" t="s">
        <v>169</v>
      </c>
      <c r="Q24" s="19"/>
    </row>
    <row r="25" spans="1:27" ht="147" customHeight="1">
      <c r="A25" s="57">
        <v>11</v>
      </c>
      <c r="B25" s="36" t="s">
        <v>204</v>
      </c>
      <c r="C25" s="33" t="s">
        <v>18</v>
      </c>
      <c r="D25" s="84">
        <v>27754.799999999999</v>
      </c>
      <c r="E25" s="34">
        <v>16</v>
      </c>
      <c r="F25" s="34"/>
      <c r="G25" s="34"/>
      <c r="H25" s="86"/>
      <c r="I25" s="86"/>
      <c r="J25" s="86"/>
      <c r="K25" s="86"/>
      <c r="L25" s="86"/>
      <c r="M25" s="86"/>
      <c r="N25" s="86"/>
      <c r="O25" s="32" t="s">
        <v>205</v>
      </c>
      <c r="Q25" s="126"/>
    </row>
    <row r="26" spans="1:27" s="74" customFormat="1" ht="22.5" customHeight="1">
      <c r="A26" s="57"/>
      <c r="B26" s="151" t="s">
        <v>17</v>
      </c>
      <c r="C26" s="152"/>
      <c r="D26" s="88">
        <f>SUM(D15:D25)</f>
        <v>6097492.4299999997</v>
      </c>
      <c r="E26" s="72">
        <f>SUM(E15:E25)</f>
        <v>300</v>
      </c>
      <c r="F26" s="72">
        <f>SUM(F15:F25)</f>
        <v>18</v>
      </c>
      <c r="G26" s="72"/>
      <c r="H26" s="72"/>
      <c r="I26" s="72"/>
      <c r="J26" s="72"/>
      <c r="K26" s="73"/>
      <c r="L26" s="72"/>
      <c r="M26" s="34"/>
      <c r="N26" s="34"/>
      <c r="O26" s="89"/>
    </row>
    <row r="27" spans="1:27" ht="20.25" customHeight="1">
      <c r="A27" s="52" t="s">
        <v>22</v>
      </c>
      <c r="B27" s="69"/>
      <c r="C27" s="90"/>
      <c r="D27" s="91" t="s">
        <v>23</v>
      </c>
      <c r="E27" s="90"/>
      <c r="F27" s="90"/>
      <c r="G27" s="90"/>
      <c r="H27" s="90"/>
      <c r="I27" s="90"/>
      <c r="J27" s="90"/>
      <c r="K27" s="92"/>
      <c r="L27" s="90"/>
      <c r="M27" s="188"/>
      <c r="N27" s="188"/>
      <c r="O27" s="189"/>
    </row>
    <row r="28" spans="1:27" ht="172.5" customHeight="1">
      <c r="A28" s="53">
        <v>1</v>
      </c>
      <c r="B28" s="39" t="s">
        <v>159</v>
      </c>
      <c r="C28" s="33" t="s">
        <v>18</v>
      </c>
      <c r="D28" s="84">
        <v>44833</v>
      </c>
      <c r="E28" s="34">
        <v>6</v>
      </c>
      <c r="F28" s="34">
        <v>8</v>
      </c>
      <c r="G28" s="93"/>
      <c r="H28" s="93"/>
      <c r="I28" s="93"/>
      <c r="J28" s="93"/>
      <c r="K28" s="93"/>
      <c r="L28" s="93"/>
      <c r="M28" s="93"/>
      <c r="N28" s="93">
        <v>7</v>
      </c>
      <c r="O28" s="32" t="s">
        <v>160</v>
      </c>
    </row>
    <row r="29" spans="1:27" ht="172.5" customHeight="1">
      <c r="A29" s="53">
        <v>2</v>
      </c>
      <c r="B29" s="36" t="s">
        <v>195</v>
      </c>
      <c r="C29" s="33" t="s">
        <v>18</v>
      </c>
      <c r="D29" s="84">
        <v>63029.303999999996</v>
      </c>
      <c r="E29" s="34"/>
      <c r="F29" s="34"/>
      <c r="G29" s="93"/>
      <c r="H29" s="93"/>
      <c r="I29" s="93"/>
      <c r="J29" s="93"/>
      <c r="K29" s="93"/>
      <c r="L29" s="93"/>
      <c r="M29" s="93"/>
      <c r="N29" s="93"/>
      <c r="O29" s="32" t="s">
        <v>207</v>
      </c>
    </row>
    <row r="30" spans="1:27" ht="172.5" customHeight="1">
      <c r="A30" s="53">
        <v>3</v>
      </c>
      <c r="B30" s="36" t="s">
        <v>206</v>
      </c>
      <c r="C30" s="33" t="s">
        <v>18</v>
      </c>
      <c r="D30" s="84">
        <v>34744</v>
      </c>
      <c r="E30" s="34"/>
      <c r="F30" s="34"/>
      <c r="G30" s="93"/>
      <c r="H30" s="93"/>
      <c r="I30" s="93"/>
      <c r="J30" s="93"/>
      <c r="K30" s="93"/>
      <c r="L30" s="93"/>
      <c r="M30" s="93"/>
      <c r="N30" s="93"/>
      <c r="O30" s="94" t="s">
        <v>208</v>
      </c>
    </row>
    <row r="31" spans="1:27" s="74" customFormat="1" ht="14.25">
      <c r="A31" s="57"/>
      <c r="B31" s="151" t="s">
        <v>17</v>
      </c>
      <c r="C31" s="152"/>
      <c r="D31" s="35">
        <f>SUM(D28:D28)</f>
        <v>44833</v>
      </c>
      <c r="E31" s="72">
        <f>SUM(E28:E30)</f>
        <v>6</v>
      </c>
      <c r="F31" s="72">
        <f>SUM(F28:F30)</f>
        <v>8</v>
      </c>
      <c r="G31" s="72"/>
      <c r="H31" s="72"/>
      <c r="I31" s="72"/>
      <c r="J31" s="72"/>
      <c r="K31" s="73"/>
      <c r="L31" s="72"/>
      <c r="M31" s="34"/>
      <c r="N31" s="72"/>
      <c r="O31" s="89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 ht="17.25" customHeight="1">
      <c r="A32" s="32" t="s">
        <v>20</v>
      </c>
      <c r="B32" s="157" t="s">
        <v>21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ht="17.25" customHeight="1">
      <c r="A33" s="54">
        <v>6.1</v>
      </c>
      <c r="B33" s="169" t="s">
        <v>24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96"/>
    </row>
    <row r="34" spans="1:27" s="26" customFormat="1" ht="60" customHeight="1">
      <c r="A34" s="32">
        <v>1</v>
      </c>
      <c r="B34" s="36" t="s">
        <v>154</v>
      </c>
      <c r="C34" s="34" t="s">
        <v>122</v>
      </c>
      <c r="D34" s="35">
        <v>85580.6</v>
      </c>
      <c r="E34" s="51"/>
      <c r="F34" s="51"/>
      <c r="G34" s="51"/>
      <c r="H34" s="51"/>
      <c r="I34" s="51"/>
      <c r="J34" s="51"/>
      <c r="K34" s="51"/>
      <c r="L34" s="51"/>
      <c r="M34" s="32"/>
      <c r="N34" s="32"/>
      <c r="O34" s="32" t="s">
        <v>161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26" customFormat="1" ht="117" customHeight="1">
      <c r="A35" s="32">
        <v>2</v>
      </c>
      <c r="B35" s="36" t="s">
        <v>172</v>
      </c>
      <c r="C35" s="34" t="s">
        <v>122</v>
      </c>
      <c r="D35" s="35">
        <v>2329.1999999999998</v>
      </c>
      <c r="E35" s="51"/>
      <c r="F35" s="51"/>
      <c r="G35" s="51"/>
      <c r="H35" s="51"/>
      <c r="I35" s="51"/>
      <c r="J35" s="51"/>
      <c r="K35" s="51"/>
      <c r="L35" s="51"/>
      <c r="M35" s="32"/>
      <c r="N35" s="32"/>
      <c r="O35" s="32" t="s">
        <v>173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21" customHeight="1">
      <c r="A36" s="32"/>
      <c r="B36" s="151" t="s">
        <v>17</v>
      </c>
      <c r="C36" s="152"/>
      <c r="D36" s="46">
        <f>SUM(D34:D35)</f>
        <v>87909.8</v>
      </c>
      <c r="E36" s="15"/>
      <c r="F36" s="15"/>
      <c r="G36" s="15"/>
      <c r="H36" s="15"/>
      <c r="I36" s="15"/>
      <c r="J36" s="15"/>
      <c r="K36" s="15"/>
      <c r="L36" s="15"/>
      <c r="M36" s="33"/>
      <c r="N36" s="15">
        <f>SUM(N34:N34)</f>
        <v>0</v>
      </c>
      <c r="O36" s="51"/>
    </row>
    <row r="37" spans="1:27" ht="17.25" customHeight="1">
      <c r="A37" s="54">
        <v>6.2</v>
      </c>
      <c r="B37" s="169" t="s">
        <v>25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1"/>
    </row>
    <row r="38" spans="1:27" ht="78.75" customHeight="1">
      <c r="A38" s="32">
        <v>1</v>
      </c>
      <c r="B38" s="36" t="s">
        <v>150</v>
      </c>
      <c r="C38" s="34" t="s">
        <v>122</v>
      </c>
      <c r="D38" s="35">
        <v>0</v>
      </c>
      <c r="E38" s="51"/>
      <c r="F38" s="51"/>
      <c r="G38" s="51"/>
      <c r="H38" s="51"/>
      <c r="I38" s="51"/>
      <c r="J38" s="51"/>
      <c r="K38" s="51"/>
      <c r="L38" s="51"/>
      <c r="M38" s="32"/>
      <c r="N38" s="32"/>
      <c r="O38" s="32" t="s">
        <v>152</v>
      </c>
    </row>
    <row r="39" spans="1:27" ht="102.75" customHeight="1">
      <c r="A39" s="32">
        <v>2</v>
      </c>
      <c r="B39" s="36" t="s">
        <v>151</v>
      </c>
      <c r="C39" s="34" t="s">
        <v>122</v>
      </c>
      <c r="D39" s="35">
        <v>0</v>
      </c>
      <c r="E39" s="51"/>
      <c r="F39" s="51"/>
      <c r="G39" s="51"/>
      <c r="H39" s="51"/>
      <c r="I39" s="51"/>
      <c r="J39" s="51"/>
      <c r="K39" s="51"/>
      <c r="L39" s="51"/>
      <c r="M39" s="32"/>
      <c r="N39" s="32"/>
      <c r="O39" s="32" t="s">
        <v>153</v>
      </c>
    </row>
    <row r="40" spans="1:27" ht="102.75" customHeight="1">
      <c r="A40" s="32">
        <v>3</v>
      </c>
      <c r="B40" s="36" t="s">
        <v>174</v>
      </c>
      <c r="C40" s="34" t="s">
        <v>122</v>
      </c>
      <c r="D40" s="35">
        <v>4950</v>
      </c>
      <c r="E40" s="51"/>
      <c r="F40" s="51"/>
      <c r="G40" s="51"/>
      <c r="H40" s="51"/>
      <c r="I40" s="51"/>
      <c r="J40" s="51"/>
      <c r="K40" s="51"/>
      <c r="L40" s="51"/>
      <c r="M40" s="32"/>
      <c r="N40" s="32"/>
      <c r="O40" s="32" t="s">
        <v>175</v>
      </c>
    </row>
    <row r="41" spans="1:27" ht="180.75" customHeight="1">
      <c r="A41" s="32">
        <v>4</v>
      </c>
      <c r="B41" s="36" t="s">
        <v>176</v>
      </c>
      <c r="C41" s="34" t="s">
        <v>122</v>
      </c>
      <c r="D41" s="35">
        <v>1885.3</v>
      </c>
      <c r="E41" s="51"/>
      <c r="F41" s="51"/>
      <c r="G41" s="51"/>
      <c r="H41" s="51"/>
      <c r="I41" s="51"/>
      <c r="J41" s="51"/>
      <c r="K41" s="51"/>
      <c r="L41" s="51"/>
      <c r="M41" s="32"/>
      <c r="N41" s="32"/>
      <c r="O41" s="32" t="s">
        <v>177</v>
      </c>
    </row>
    <row r="42" spans="1:27" ht="102.75" customHeight="1">
      <c r="A42" s="32">
        <v>5</v>
      </c>
      <c r="B42" s="36" t="s">
        <v>178</v>
      </c>
      <c r="C42" s="34" t="s">
        <v>122</v>
      </c>
      <c r="D42" s="35">
        <v>7921</v>
      </c>
      <c r="E42" s="51"/>
      <c r="F42" s="51"/>
      <c r="G42" s="51"/>
      <c r="H42" s="51"/>
      <c r="I42" s="51"/>
      <c r="J42" s="51"/>
      <c r="K42" s="51"/>
      <c r="L42" s="51"/>
      <c r="M42" s="32"/>
      <c r="N42" s="32"/>
      <c r="O42" s="32" t="s">
        <v>179</v>
      </c>
    </row>
    <row r="43" spans="1:27" ht="102.75" customHeight="1">
      <c r="A43" s="32">
        <v>6</v>
      </c>
      <c r="B43" s="36" t="s">
        <v>180</v>
      </c>
      <c r="C43" s="34" t="s">
        <v>122</v>
      </c>
      <c r="D43" s="35">
        <v>5796.8</v>
      </c>
      <c r="E43" s="51"/>
      <c r="F43" s="51"/>
      <c r="G43" s="51"/>
      <c r="H43" s="51"/>
      <c r="I43" s="51"/>
      <c r="J43" s="51"/>
      <c r="K43" s="51"/>
      <c r="L43" s="51"/>
      <c r="M43" s="32"/>
      <c r="N43" s="32"/>
      <c r="O43" s="32" t="s">
        <v>181</v>
      </c>
    </row>
    <row r="44" spans="1:27" ht="24.75" customHeight="1">
      <c r="A44" s="32"/>
      <c r="B44" s="151" t="s">
        <v>17</v>
      </c>
      <c r="C44" s="152"/>
      <c r="D44" s="46">
        <f>SUM(D38:D43)</f>
        <v>20553.099999999999</v>
      </c>
      <c r="E44" s="15"/>
      <c r="F44" s="15"/>
      <c r="G44" s="15"/>
      <c r="H44" s="15"/>
      <c r="I44" s="15"/>
      <c r="J44" s="15"/>
      <c r="K44" s="15"/>
      <c r="L44" s="15"/>
      <c r="M44" s="33"/>
      <c r="N44" s="15"/>
      <c r="O44" s="51"/>
    </row>
    <row r="45" spans="1:27" ht="24.75" customHeight="1">
      <c r="A45" s="32">
        <v>6.3</v>
      </c>
      <c r="B45" s="157" t="s">
        <v>28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</row>
    <row r="46" spans="1:27" ht="51.75" customHeight="1">
      <c r="A46" s="57">
        <v>1</v>
      </c>
      <c r="B46" s="36" t="s">
        <v>106</v>
      </c>
      <c r="C46" s="34" t="s">
        <v>122</v>
      </c>
      <c r="D46" s="35">
        <v>2454.1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0"/>
    </row>
    <row r="47" spans="1:27" ht="57.75" customHeight="1">
      <c r="A47" s="57">
        <v>2</v>
      </c>
      <c r="B47" s="36" t="s">
        <v>107</v>
      </c>
      <c r="C47" s="34" t="s">
        <v>122</v>
      </c>
      <c r="D47" s="35">
        <v>29049.599999999999</v>
      </c>
      <c r="E47" s="57"/>
      <c r="F47" s="57"/>
      <c r="G47" s="57"/>
      <c r="H47" s="57"/>
      <c r="I47" s="57"/>
      <c r="J47" s="57"/>
      <c r="K47" s="37"/>
      <c r="L47" s="57"/>
      <c r="M47" s="57"/>
      <c r="N47" s="57">
        <v>2</v>
      </c>
      <c r="O47" s="32"/>
    </row>
    <row r="48" spans="1:27" ht="42.75" customHeight="1">
      <c r="A48" s="57">
        <v>3</v>
      </c>
      <c r="B48" s="36" t="s">
        <v>108</v>
      </c>
      <c r="C48" s="34" t="s">
        <v>122</v>
      </c>
      <c r="D48" s="35">
        <v>755.9</v>
      </c>
      <c r="E48" s="57"/>
      <c r="F48" s="57"/>
      <c r="G48" s="57"/>
      <c r="H48" s="57"/>
      <c r="I48" s="57"/>
      <c r="J48" s="57"/>
      <c r="K48" s="37"/>
      <c r="L48" s="57"/>
      <c r="M48" s="57">
        <v>2</v>
      </c>
      <c r="N48" s="57"/>
      <c r="O48" s="57"/>
    </row>
    <row r="49" spans="1:15" ht="72" customHeight="1">
      <c r="A49" s="57">
        <v>4</v>
      </c>
      <c r="B49" s="36" t="s">
        <v>109</v>
      </c>
      <c r="C49" s="34" t="s">
        <v>122</v>
      </c>
      <c r="D49" s="35">
        <v>56445.599999999999</v>
      </c>
      <c r="E49" s="57"/>
      <c r="F49" s="57"/>
      <c r="G49" s="57"/>
      <c r="H49" s="57"/>
      <c r="I49" s="57"/>
      <c r="J49" s="57"/>
      <c r="K49" s="37"/>
      <c r="L49" s="57"/>
      <c r="M49" s="57"/>
      <c r="N49" s="57"/>
      <c r="O49" s="57"/>
    </row>
    <row r="50" spans="1:15" ht="59.25" customHeight="1">
      <c r="A50" s="57">
        <v>5</v>
      </c>
      <c r="B50" s="36" t="s">
        <v>110</v>
      </c>
      <c r="C50" s="34" t="s">
        <v>122</v>
      </c>
      <c r="D50" s="35">
        <v>1140</v>
      </c>
      <c r="E50" s="57"/>
      <c r="F50" s="57"/>
      <c r="G50" s="57"/>
      <c r="H50" s="57"/>
      <c r="I50" s="57"/>
      <c r="J50" s="57"/>
      <c r="K50" s="37"/>
      <c r="L50" s="57"/>
      <c r="M50" s="57"/>
      <c r="N50" s="57"/>
      <c r="O50" s="57"/>
    </row>
    <row r="51" spans="1:15" ht="96" customHeight="1">
      <c r="A51" s="57">
        <v>6</v>
      </c>
      <c r="B51" s="36" t="s">
        <v>111</v>
      </c>
      <c r="C51" s="34" t="s">
        <v>122</v>
      </c>
      <c r="D51" s="35">
        <v>815.4</v>
      </c>
      <c r="E51" s="57"/>
      <c r="F51" s="57"/>
      <c r="G51" s="57"/>
      <c r="H51" s="57"/>
      <c r="I51" s="57"/>
      <c r="J51" s="57"/>
      <c r="K51" s="37"/>
      <c r="L51" s="57"/>
      <c r="M51" s="57"/>
      <c r="N51" s="57"/>
      <c r="O51" s="32" t="s">
        <v>185</v>
      </c>
    </row>
    <row r="52" spans="1:15" ht="38.25" customHeight="1">
      <c r="A52" s="147">
        <v>7</v>
      </c>
      <c r="B52" s="172" t="s">
        <v>112</v>
      </c>
      <c r="C52" s="34" t="s">
        <v>122</v>
      </c>
      <c r="D52" s="35">
        <v>335.6</v>
      </c>
      <c r="E52" s="57"/>
      <c r="F52" s="57"/>
      <c r="G52" s="57"/>
      <c r="H52" s="57"/>
      <c r="I52" s="57"/>
      <c r="J52" s="57"/>
      <c r="K52" s="37"/>
      <c r="L52" s="57"/>
      <c r="M52" s="57"/>
      <c r="N52" s="57"/>
      <c r="O52" s="57"/>
    </row>
    <row r="53" spans="1:15" ht="35.25" customHeight="1">
      <c r="A53" s="148"/>
      <c r="B53" s="173"/>
      <c r="C53" s="33" t="s">
        <v>103</v>
      </c>
      <c r="D53" s="35">
        <v>178.5</v>
      </c>
      <c r="E53" s="57"/>
      <c r="F53" s="57"/>
      <c r="G53" s="57"/>
      <c r="H53" s="57"/>
      <c r="I53" s="57"/>
      <c r="J53" s="57"/>
      <c r="K53" s="37"/>
      <c r="L53" s="57"/>
      <c r="M53" s="57"/>
      <c r="N53" s="57"/>
      <c r="O53" s="57"/>
    </row>
    <row r="54" spans="1:15" ht="42.75" customHeight="1">
      <c r="A54" s="57">
        <v>8</v>
      </c>
      <c r="B54" s="36" t="s">
        <v>113</v>
      </c>
      <c r="C54" s="33" t="s">
        <v>103</v>
      </c>
      <c r="D54" s="35">
        <v>6779</v>
      </c>
      <c r="E54" s="57"/>
      <c r="F54" s="57"/>
      <c r="G54" s="57"/>
      <c r="H54" s="57"/>
      <c r="I54" s="57"/>
      <c r="J54" s="57"/>
      <c r="K54" s="37"/>
      <c r="L54" s="57"/>
      <c r="M54" s="57"/>
      <c r="N54" s="57"/>
      <c r="O54" s="57"/>
    </row>
    <row r="55" spans="1:15" ht="36" customHeight="1">
      <c r="A55" s="163">
        <v>9</v>
      </c>
      <c r="B55" s="172" t="s">
        <v>114</v>
      </c>
      <c r="C55" s="34" t="s">
        <v>122</v>
      </c>
      <c r="D55" s="35">
        <v>245</v>
      </c>
      <c r="E55" s="57"/>
      <c r="F55" s="57"/>
      <c r="G55" s="57"/>
      <c r="H55" s="57"/>
      <c r="I55" s="57"/>
      <c r="J55" s="57"/>
      <c r="K55" s="37"/>
      <c r="L55" s="57"/>
      <c r="M55" s="57"/>
      <c r="N55" s="57"/>
      <c r="O55" s="97"/>
    </row>
    <row r="56" spans="1:15" ht="40.5" customHeight="1">
      <c r="A56" s="163"/>
      <c r="B56" s="173"/>
      <c r="C56" s="31" t="s">
        <v>64</v>
      </c>
      <c r="D56" s="35">
        <v>3268.1</v>
      </c>
      <c r="E56" s="57"/>
      <c r="F56" s="57"/>
      <c r="G56" s="57"/>
      <c r="H56" s="57"/>
      <c r="I56" s="57"/>
      <c r="J56" s="57"/>
      <c r="K56" s="37"/>
      <c r="L56" s="57"/>
      <c r="M56" s="57"/>
      <c r="N56" s="57"/>
      <c r="O56" s="57"/>
    </row>
    <row r="57" spans="1:15" ht="21" customHeight="1">
      <c r="A57" s="50">
        <v>10</v>
      </c>
      <c r="B57" s="36" t="s">
        <v>115</v>
      </c>
      <c r="C57" s="34" t="s">
        <v>122</v>
      </c>
      <c r="D57" s="35">
        <v>553.6</v>
      </c>
      <c r="E57" s="57"/>
      <c r="F57" s="57"/>
      <c r="G57" s="57"/>
      <c r="H57" s="57"/>
      <c r="I57" s="57"/>
      <c r="J57" s="57"/>
      <c r="K57" s="37"/>
      <c r="L57" s="57"/>
      <c r="M57" s="57"/>
      <c r="N57" s="57"/>
      <c r="O57" s="97"/>
    </row>
    <row r="58" spans="1:15" ht="39" customHeight="1">
      <c r="A58" s="57">
        <v>11</v>
      </c>
      <c r="B58" s="30" t="s">
        <v>116</v>
      </c>
      <c r="C58" s="34" t="s">
        <v>122</v>
      </c>
      <c r="D58" s="35">
        <v>1116.5999999999999</v>
      </c>
      <c r="E58" s="57"/>
      <c r="F58" s="57"/>
      <c r="G58" s="57"/>
      <c r="H58" s="57"/>
      <c r="I58" s="57"/>
      <c r="J58" s="57"/>
      <c r="K58" s="37"/>
      <c r="L58" s="57"/>
      <c r="M58" s="57"/>
      <c r="N58" s="57"/>
      <c r="O58" s="57"/>
    </row>
    <row r="59" spans="1:15" ht="27" customHeight="1">
      <c r="A59" s="57">
        <v>12</v>
      </c>
      <c r="B59" s="36" t="s">
        <v>117</v>
      </c>
      <c r="C59" s="32" t="s">
        <v>100</v>
      </c>
      <c r="D59" s="35">
        <v>660</v>
      </c>
      <c r="E59" s="57"/>
      <c r="F59" s="57"/>
      <c r="G59" s="57"/>
      <c r="H59" s="57"/>
      <c r="I59" s="57"/>
      <c r="J59" s="57"/>
      <c r="K59" s="37"/>
      <c r="L59" s="57"/>
      <c r="M59" s="57"/>
      <c r="N59" s="57"/>
      <c r="O59" s="57"/>
    </row>
    <row r="60" spans="1:15" ht="30" customHeight="1">
      <c r="A60" s="57">
        <v>13</v>
      </c>
      <c r="B60" s="36" t="s">
        <v>118</v>
      </c>
      <c r="C60" s="34" t="s">
        <v>122</v>
      </c>
      <c r="D60" s="35">
        <v>1470.5</v>
      </c>
      <c r="E60" s="57"/>
      <c r="F60" s="57"/>
      <c r="G60" s="57"/>
      <c r="H60" s="57"/>
      <c r="I60" s="57"/>
      <c r="J60" s="57"/>
      <c r="K60" s="37"/>
      <c r="L60" s="57"/>
      <c r="M60" s="57"/>
      <c r="N60" s="57"/>
      <c r="O60" s="57"/>
    </row>
    <row r="61" spans="1:15" ht="30" customHeight="1">
      <c r="A61" s="49">
        <v>14</v>
      </c>
      <c r="B61" s="30" t="s">
        <v>119</v>
      </c>
      <c r="C61" s="50" t="s">
        <v>100</v>
      </c>
      <c r="D61" s="27">
        <v>4436.1000000000004</v>
      </c>
      <c r="E61" s="55"/>
      <c r="F61" s="55"/>
      <c r="G61" s="55"/>
      <c r="H61" s="55"/>
      <c r="I61" s="55"/>
      <c r="J61" s="55"/>
      <c r="K61" s="98"/>
      <c r="L61" s="55"/>
      <c r="M61" s="55"/>
      <c r="N61" s="55"/>
      <c r="O61" s="55"/>
    </row>
    <row r="62" spans="1:15" ht="30" customHeight="1">
      <c r="A62" s="49">
        <v>15</v>
      </c>
      <c r="B62" s="36" t="s">
        <v>182</v>
      </c>
      <c r="C62" s="50" t="s">
        <v>100</v>
      </c>
      <c r="D62" s="27">
        <v>3558</v>
      </c>
      <c r="E62" s="55"/>
      <c r="F62" s="55"/>
      <c r="G62" s="55"/>
      <c r="H62" s="55"/>
      <c r="I62" s="55"/>
      <c r="J62" s="55"/>
      <c r="K62" s="98"/>
      <c r="L62" s="55"/>
      <c r="M62" s="55"/>
      <c r="N62" s="55"/>
      <c r="O62" s="55"/>
    </row>
    <row r="63" spans="1:15" ht="30" customHeight="1">
      <c r="A63" s="49">
        <v>16</v>
      </c>
      <c r="B63" s="36" t="s">
        <v>183</v>
      </c>
      <c r="C63" s="34" t="s">
        <v>122</v>
      </c>
      <c r="D63" s="27">
        <v>314</v>
      </c>
      <c r="E63" s="55"/>
      <c r="F63" s="55"/>
      <c r="G63" s="55"/>
      <c r="H63" s="55"/>
      <c r="I63" s="55"/>
      <c r="J63" s="55"/>
      <c r="K63" s="98"/>
      <c r="L63" s="55"/>
      <c r="M63" s="55"/>
      <c r="N63" s="55"/>
      <c r="O63" s="55"/>
    </row>
    <row r="64" spans="1:15" ht="30" customHeight="1">
      <c r="A64" s="49">
        <v>17</v>
      </c>
      <c r="B64" s="36" t="s">
        <v>184</v>
      </c>
      <c r="C64" s="34" t="s">
        <v>122</v>
      </c>
      <c r="D64" s="27">
        <v>817.5</v>
      </c>
      <c r="E64" s="55"/>
      <c r="F64" s="55"/>
      <c r="G64" s="55"/>
      <c r="H64" s="55"/>
      <c r="I64" s="55"/>
      <c r="J64" s="55"/>
      <c r="K64" s="98"/>
      <c r="L64" s="55"/>
      <c r="M64" s="55"/>
      <c r="N64" s="55"/>
      <c r="O64" s="55"/>
    </row>
    <row r="65" spans="1:19" ht="73.5" customHeight="1">
      <c r="A65" s="57">
        <v>18</v>
      </c>
      <c r="B65" s="30" t="s">
        <v>186</v>
      </c>
      <c r="C65" s="31" t="s">
        <v>64</v>
      </c>
      <c r="D65" s="27">
        <v>4000</v>
      </c>
      <c r="E65" s="55"/>
      <c r="F65" s="55"/>
      <c r="G65" s="55"/>
      <c r="H65" s="55"/>
      <c r="I65" s="55"/>
      <c r="J65" s="55"/>
      <c r="K65" s="98"/>
      <c r="L65" s="55"/>
      <c r="M65" s="55"/>
      <c r="N65" s="55"/>
      <c r="O65" s="147" t="s">
        <v>188</v>
      </c>
    </row>
    <row r="66" spans="1:19" ht="162" customHeight="1">
      <c r="A66" s="49">
        <v>19</v>
      </c>
      <c r="B66" s="30" t="s">
        <v>187</v>
      </c>
      <c r="C66" s="31" t="s">
        <v>64</v>
      </c>
      <c r="D66" s="27">
        <v>1198</v>
      </c>
      <c r="E66" s="55"/>
      <c r="F66" s="55"/>
      <c r="G66" s="55"/>
      <c r="H66" s="55"/>
      <c r="I66" s="55"/>
      <c r="J66" s="55"/>
      <c r="K66" s="98"/>
      <c r="L66" s="55"/>
      <c r="M66" s="55"/>
      <c r="N66" s="55"/>
      <c r="O66" s="148"/>
    </row>
    <row r="67" spans="1:19" ht="162" customHeight="1">
      <c r="A67" s="49">
        <v>20</v>
      </c>
      <c r="B67" s="30" t="s">
        <v>193</v>
      </c>
      <c r="C67" s="31" t="s">
        <v>64</v>
      </c>
      <c r="D67" s="27">
        <v>21760</v>
      </c>
      <c r="E67" s="55"/>
      <c r="F67" s="55"/>
      <c r="G67" s="55"/>
      <c r="H67" s="55"/>
      <c r="I67" s="55"/>
      <c r="J67" s="55"/>
      <c r="K67" s="98"/>
      <c r="L67" s="55"/>
      <c r="M67" s="55"/>
      <c r="N67" s="55"/>
      <c r="O67" s="56" t="s">
        <v>194</v>
      </c>
    </row>
    <row r="68" spans="1:19" ht="30.75" customHeight="1">
      <c r="A68" s="57">
        <v>21</v>
      </c>
      <c r="B68" s="30" t="s">
        <v>158</v>
      </c>
      <c r="C68" s="34" t="s">
        <v>122</v>
      </c>
      <c r="D68" s="27">
        <v>1400782.3</v>
      </c>
      <c r="E68" s="29"/>
      <c r="F68" s="86"/>
      <c r="G68" s="29"/>
      <c r="H68" s="29"/>
      <c r="I68" s="29"/>
      <c r="J68" s="29"/>
      <c r="K68" s="29"/>
      <c r="L68" s="29"/>
      <c r="M68" s="29"/>
      <c r="N68" s="29"/>
      <c r="O68" s="45"/>
    </row>
    <row r="69" spans="1:19" ht="21" customHeight="1">
      <c r="A69" s="32"/>
      <c r="B69" s="151" t="s">
        <v>17</v>
      </c>
      <c r="C69" s="152"/>
      <c r="D69" s="46">
        <f>SUM(D46:D68)</f>
        <v>1542133.4000000001</v>
      </c>
      <c r="E69" s="34"/>
      <c r="F69" s="34"/>
      <c r="G69" s="34"/>
      <c r="H69" s="34"/>
      <c r="I69" s="34"/>
      <c r="J69" s="34"/>
      <c r="K69" s="41"/>
      <c r="L69" s="34"/>
      <c r="M69" s="34">
        <f>SUM(M46:M68)</f>
        <v>2</v>
      </c>
      <c r="N69" s="34">
        <f>SUM(N46:N68)</f>
        <v>2</v>
      </c>
      <c r="O69" s="32"/>
    </row>
    <row r="70" spans="1:19" ht="41.25" customHeight="1">
      <c r="A70" s="55">
        <v>6.4</v>
      </c>
      <c r="B70" s="153" t="s">
        <v>27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5"/>
      <c r="Q70" s="96"/>
      <c r="R70" s="96"/>
      <c r="S70" s="96"/>
    </row>
    <row r="71" spans="1:19" ht="39" customHeight="1">
      <c r="A71" s="48">
        <v>1</v>
      </c>
      <c r="B71" s="36" t="s">
        <v>105</v>
      </c>
      <c r="C71" s="31" t="s">
        <v>64</v>
      </c>
      <c r="D71" s="35">
        <v>18595</v>
      </c>
      <c r="E71" s="33"/>
      <c r="F71" s="33"/>
      <c r="G71" s="33"/>
      <c r="H71" s="33"/>
      <c r="I71" s="33"/>
      <c r="J71" s="33"/>
      <c r="K71" s="33"/>
      <c r="L71" s="33"/>
      <c r="M71" s="33">
        <v>3</v>
      </c>
      <c r="N71" s="33">
        <v>7</v>
      </c>
      <c r="O71" s="32" t="s">
        <v>189</v>
      </c>
      <c r="Q71" s="124"/>
      <c r="R71" s="129"/>
      <c r="S71" s="96"/>
    </row>
    <row r="72" spans="1:19" ht="36" customHeight="1">
      <c r="A72" s="48">
        <v>2</v>
      </c>
      <c r="B72" s="99" t="s">
        <v>120</v>
      </c>
      <c r="C72" s="12"/>
      <c r="D72" s="35"/>
      <c r="E72" s="100"/>
      <c r="F72" s="100"/>
      <c r="G72" s="100"/>
      <c r="H72" s="100"/>
      <c r="I72" s="100"/>
      <c r="J72" s="100"/>
      <c r="K72" s="101"/>
      <c r="L72" s="100"/>
      <c r="M72" s="100"/>
      <c r="N72" s="100"/>
      <c r="O72" s="56"/>
      <c r="Q72" s="96"/>
      <c r="R72" s="96"/>
      <c r="S72" s="96"/>
    </row>
    <row r="73" spans="1:19" ht="36" customHeight="1">
      <c r="A73" s="48"/>
      <c r="B73" s="102" t="s">
        <v>121</v>
      </c>
      <c r="C73" s="34" t="s">
        <v>122</v>
      </c>
      <c r="D73" s="35">
        <v>31898</v>
      </c>
      <c r="E73" s="29"/>
      <c r="F73" s="100"/>
      <c r="G73" s="100"/>
      <c r="H73" s="100"/>
      <c r="I73" s="100"/>
      <c r="J73" s="100"/>
      <c r="K73" s="101"/>
      <c r="L73" s="100"/>
      <c r="M73" s="100"/>
      <c r="N73" s="100"/>
      <c r="O73" s="56"/>
    </row>
    <row r="74" spans="1:19" ht="36" customHeight="1">
      <c r="A74" s="48"/>
      <c r="B74" s="102" t="s">
        <v>123</v>
      </c>
      <c r="C74" s="34" t="s">
        <v>122</v>
      </c>
      <c r="D74" s="35">
        <v>2373.1999999999998</v>
      </c>
      <c r="E74" s="29"/>
      <c r="F74" s="100"/>
      <c r="G74" s="100"/>
      <c r="H74" s="100"/>
      <c r="I74" s="100"/>
      <c r="J74" s="100"/>
      <c r="K74" s="101"/>
      <c r="L74" s="100"/>
      <c r="M74" s="100"/>
      <c r="N74" s="100"/>
      <c r="O74" s="56"/>
    </row>
    <row r="75" spans="1:19" ht="31.5" customHeight="1">
      <c r="A75" s="48"/>
      <c r="B75" s="102" t="s">
        <v>124</v>
      </c>
      <c r="C75" s="34" t="s">
        <v>122</v>
      </c>
      <c r="D75" s="35">
        <v>81541.7</v>
      </c>
      <c r="E75" s="29"/>
      <c r="F75" s="34"/>
      <c r="G75" s="34"/>
      <c r="H75" s="34"/>
      <c r="I75" s="34"/>
      <c r="J75" s="34"/>
      <c r="K75" s="41"/>
      <c r="L75" s="34"/>
      <c r="M75" s="34"/>
      <c r="N75" s="34"/>
      <c r="O75" s="57"/>
      <c r="Q75" s="79"/>
    </row>
    <row r="76" spans="1:19" ht="72" customHeight="1">
      <c r="A76" s="48">
        <v>3</v>
      </c>
      <c r="B76" s="36" t="s">
        <v>190</v>
      </c>
      <c r="C76" s="31" t="s">
        <v>64</v>
      </c>
      <c r="D76" s="35">
        <v>85964.7</v>
      </c>
      <c r="E76" s="29"/>
      <c r="F76" s="34"/>
      <c r="G76" s="34"/>
      <c r="H76" s="34"/>
      <c r="I76" s="34"/>
      <c r="J76" s="34"/>
      <c r="K76" s="41"/>
      <c r="L76" s="34"/>
      <c r="M76" s="34"/>
      <c r="N76" s="34"/>
      <c r="O76" s="103"/>
      <c r="Q76" s="79"/>
    </row>
    <row r="77" spans="1:19" ht="102.75" customHeight="1">
      <c r="A77" s="48">
        <v>5</v>
      </c>
      <c r="B77" s="36" t="s">
        <v>191</v>
      </c>
      <c r="C77" s="34" t="s">
        <v>122</v>
      </c>
      <c r="D77" s="35">
        <v>23951.1</v>
      </c>
      <c r="E77" s="29"/>
      <c r="F77" s="34"/>
      <c r="G77" s="34"/>
      <c r="H77" s="34"/>
      <c r="I77" s="34"/>
      <c r="J77" s="34"/>
      <c r="K77" s="41"/>
      <c r="L77" s="34"/>
      <c r="M77" s="34"/>
      <c r="N77" s="34"/>
      <c r="O77" s="103"/>
      <c r="Q77" s="79"/>
    </row>
    <row r="78" spans="1:19" ht="53.25" customHeight="1">
      <c r="A78" s="48">
        <v>6</v>
      </c>
      <c r="B78" s="36" t="s">
        <v>192</v>
      </c>
      <c r="C78" s="31" t="s">
        <v>64</v>
      </c>
      <c r="D78" s="35">
        <v>29000</v>
      </c>
      <c r="E78" s="29"/>
      <c r="F78" s="34"/>
      <c r="G78" s="34"/>
      <c r="H78" s="34"/>
      <c r="I78" s="34"/>
      <c r="J78" s="34"/>
      <c r="K78" s="41"/>
      <c r="L78" s="34"/>
      <c r="M78" s="34"/>
      <c r="N78" s="34"/>
      <c r="O78" s="32" t="s">
        <v>189</v>
      </c>
      <c r="Q78" s="79"/>
    </row>
    <row r="79" spans="1:19" ht="19.5" customHeight="1">
      <c r="A79" s="32"/>
      <c r="B79" s="99" t="s">
        <v>17</v>
      </c>
      <c r="C79" s="33"/>
      <c r="D79" s="46">
        <f>SUM(D71:D78)</f>
        <v>273323.69999999995</v>
      </c>
      <c r="E79" s="34"/>
      <c r="F79" s="34"/>
      <c r="G79" s="34"/>
      <c r="H79" s="34"/>
      <c r="I79" s="34"/>
      <c r="J79" s="34"/>
      <c r="K79" s="41"/>
      <c r="L79" s="34"/>
      <c r="M79" s="72">
        <f>SUM(M71:M78)</f>
        <v>3</v>
      </c>
      <c r="N79" s="72">
        <f>SUM(N71:N75)</f>
        <v>7</v>
      </c>
      <c r="O79" s="104"/>
    </row>
    <row r="80" spans="1:19" ht="36.75" customHeight="1">
      <c r="A80" s="57" t="s">
        <v>37</v>
      </c>
      <c r="B80" s="156" t="s">
        <v>63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Q80" s="79"/>
      <c r="R80" s="79"/>
    </row>
    <row r="81" spans="1:18" ht="28.5" customHeight="1">
      <c r="A81" s="32">
        <v>7.1</v>
      </c>
      <c r="B81" s="157" t="s">
        <v>38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9"/>
      <c r="Q81" s="79"/>
    </row>
    <row r="82" spans="1:18" ht="32.25" customHeight="1">
      <c r="A82" s="57">
        <v>1</v>
      </c>
      <c r="B82" s="36" t="s">
        <v>149</v>
      </c>
      <c r="C82" s="34" t="s">
        <v>122</v>
      </c>
      <c r="D82" s="35">
        <v>23900</v>
      </c>
      <c r="E82" s="34"/>
      <c r="F82" s="34"/>
      <c r="G82" s="29"/>
      <c r="H82" s="29"/>
      <c r="I82" s="29"/>
      <c r="J82" s="29"/>
      <c r="K82" s="29"/>
      <c r="L82" s="29"/>
      <c r="M82" s="34"/>
      <c r="N82" s="34"/>
      <c r="O82" s="63" t="s">
        <v>148</v>
      </c>
    </row>
    <row r="83" spans="1:18" ht="78" customHeight="1">
      <c r="A83" s="57">
        <v>2</v>
      </c>
      <c r="B83" s="36" t="s">
        <v>196</v>
      </c>
      <c r="C83" s="34" t="s">
        <v>122</v>
      </c>
      <c r="D83" s="35">
        <v>0</v>
      </c>
      <c r="E83" s="62"/>
      <c r="F83" s="125"/>
      <c r="G83" s="62"/>
      <c r="H83" s="62"/>
      <c r="I83" s="62"/>
      <c r="J83" s="62"/>
      <c r="K83" s="62"/>
      <c r="L83" s="62"/>
      <c r="M83" s="53"/>
      <c r="N83" s="62"/>
      <c r="O83" s="32" t="s">
        <v>197</v>
      </c>
    </row>
    <row r="84" spans="1:18" ht="90.75" customHeight="1">
      <c r="A84" s="57">
        <v>3</v>
      </c>
      <c r="B84" s="60" t="s">
        <v>198</v>
      </c>
      <c r="C84" s="34" t="s">
        <v>122</v>
      </c>
      <c r="D84" s="61">
        <v>108036.666</v>
      </c>
      <c r="E84" s="62"/>
      <c r="F84" s="125"/>
      <c r="G84" s="62"/>
      <c r="H84" s="62"/>
      <c r="I84" s="62"/>
      <c r="J84" s="62"/>
      <c r="K84" s="62"/>
      <c r="L84" s="62"/>
      <c r="M84" s="53"/>
      <c r="N84" s="53">
        <v>2</v>
      </c>
      <c r="O84" s="32" t="s">
        <v>199</v>
      </c>
    </row>
    <row r="85" spans="1:18" ht="81.75" customHeight="1">
      <c r="A85" s="57">
        <v>4</v>
      </c>
      <c r="B85" s="60" t="s">
        <v>200</v>
      </c>
      <c r="C85" s="34" t="s">
        <v>122</v>
      </c>
      <c r="D85" s="61">
        <v>108308.486</v>
      </c>
      <c r="E85" s="62"/>
      <c r="F85" s="125"/>
      <c r="G85" s="62"/>
      <c r="H85" s="62"/>
      <c r="I85" s="62"/>
      <c r="J85" s="62"/>
      <c r="K85" s="62"/>
      <c r="L85" s="62"/>
      <c r="M85" s="53"/>
      <c r="N85" s="53">
        <v>4</v>
      </c>
      <c r="O85" s="32" t="s">
        <v>199</v>
      </c>
    </row>
    <row r="86" spans="1:18" ht="81.75" customHeight="1">
      <c r="A86" s="139">
        <v>5</v>
      </c>
      <c r="B86" s="60" t="s">
        <v>243</v>
      </c>
      <c r="C86" s="34" t="s">
        <v>122</v>
      </c>
      <c r="D86" s="61">
        <v>1919.905</v>
      </c>
      <c r="E86" s="62"/>
      <c r="F86" s="125"/>
      <c r="G86" s="62"/>
      <c r="H86" s="62"/>
      <c r="I86" s="62"/>
      <c r="J86" s="62"/>
      <c r="K86" s="62"/>
      <c r="L86" s="62"/>
      <c r="M86" s="53"/>
      <c r="N86" s="53"/>
      <c r="O86" s="32"/>
    </row>
    <row r="87" spans="1:18" ht="120" customHeight="1">
      <c r="A87" s="57">
        <v>6</v>
      </c>
      <c r="B87" s="60" t="s">
        <v>201</v>
      </c>
      <c r="C87" s="34" t="s">
        <v>122</v>
      </c>
      <c r="D87" s="61">
        <v>20912.202000000001</v>
      </c>
      <c r="E87" s="62"/>
      <c r="F87" s="125"/>
      <c r="G87" s="62"/>
      <c r="H87" s="62"/>
      <c r="I87" s="62"/>
      <c r="J87" s="62"/>
      <c r="K87" s="62"/>
      <c r="L87" s="62"/>
      <c r="M87" s="53"/>
      <c r="N87" s="53">
        <v>12</v>
      </c>
      <c r="O87" s="32" t="s">
        <v>202</v>
      </c>
      <c r="R87" s="79"/>
    </row>
    <row r="88" spans="1:18" ht="23.25" customHeight="1">
      <c r="A88" s="32"/>
      <c r="B88" s="105" t="s">
        <v>17</v>
      </c>
      <c r="C88" s="44"/>
      <c r="D88" s="106">
        <f>SUM(D82:D87)</f>
        <v>263077.25900000002</v>
      </c>
      <c r="E88" s="72"/>
      <c r="F88" s="72"/>
      <c r="G88" s="72"/>
      <c r="H88" s="72"/>
      <c r="I88" s="72"/>
      <c r="J88" s="72"/>
      <c r="K88" s="73"/>
      <c r="L88" s="72"/>
      <c r="M88" s="72"/>
      <c r="N88" s="72">
        <f>SUM(N82:N87)</f>
        <v>18</v>
      </c>
      <c r="O88" s="89"/>
    </row>
    <row r="89" spans="1:18" ht="45" customHeight="1">
      <c r="A89" s="32">
        <v>7.2</v>
      </c>
      <c r="B89" s="157" t="s">
        <v>39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9"/>
    </row>
    <row r="90" spans="1:18" ht="45" customHeight="1">
      <c r="A90" s="32">
        <v>1</v>
      </c>
      <c r="B90" s="137" t="s">
        <v>237</v>
      </c>
      <c r="C90" s="33" t="s">
        <v>43</v>
      </c>
      <c r="D90" s="10">
        <v>10246.302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38" t="s">
        <v>240</v>
      </c>
    </row>
    <row r="91" spans="1:18" ht="45" customHeight="1">
      <c r="A91" s="32">
        <v>2</v>
      </c>
      <c r="B91" s="137" t="s">
        <v>238</v>
      </c>
      <c r="C91" s="33" t="s">
        <v>43</v>
      </c>
      <c r="D91" s="10">
        <v>1815.44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38" t="s">
        <v>240</v>
      </c>
    </row>
    <row r="92" spans="1:18" ht="45" customHeight="1">
      <c r="A92" s="32">
        <v>3</v>
      </c>
      <c r="B92" s="137" t="s">
        <v>239</v>
      </c>
      <c r="C92" s="33" t="s">
        <v>43</v>
      </c>
      <c r="D92" s="10">
        <v>5886.2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38" t="s">
        <v>240</v>
      </c>
    </row>
    <row r="93" spans="1:18" ht="22.5" customHeight="1">
      <c r="A93" s="32"/>
      <c r="B93" s="105" t="s">
        <v>17</v>
      </c>
      <c r="C93" s="11"/>
      <c r="D93" s="106">
        <f>SUM(D90:D92)</f>
        <v>17947.941999999999</v>
      </c>
      <c r="E93" s="34"/>
      <c r="F93" s="34"/>
      <c r="G93" s="34"/>
      <c r="H93" s="34"/>
      <c r="I93" s="34"/>
      <c r="J93" s="34"/>
      <c r="K93" s="41"/>
      <c r="L93" s="34"/>
      <c r="M93" s="34"/>
      <c r="N93" s="15"/>
      <c r="O93" s="57"/>
    </row>
    <row r="94" spans="1:18" ht="44.25" customHeight="1">
      <c r="A94" s="32">
        <v>7.3</v>
      </c>
      <c r="B94" s="160" t="s">
        <v>40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2"/>
    </row>
    <row r="95" spans="1:18" ht="44.25" customHeight="1">
      <c r="A95" s="32">
        <v>1</v>
      </c>
      <c r="B95" s="36" t="s">
        <v>242</v>
      </c>
      <c r="C95" s="33" t="s">
        <v>43</v>
      </c>
      <c r="D95" s="141">
        <v>3726</v>
      </c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8" ht="60.75" customHeight="1">
      <c r="A96" s="57">
        <v>2</v>
      </c>
      <c r="B96" s="36" t="s">
        <v>241</v>
      </c>
      <c r="C96" s="33" t="s">
        <v>43</v>
      </c>
      <c r="D96" s="141">
        <v>119205</v>
      </c>
      <c r="E96" s="34"/>
      <c r="F96" s="34"/>
      <c r="G96" s="29"/>
      <c r="H96" s="34"/>
      <c r="I96" s="29"/>
      <c r="J96" s="29"/>
      <c r="K96" s="29"/>
      <c r="L96" s="29"/>
      <c r="M96" s="34"/>
      <c r="N96" s="33"/>
      <c r="O96" s="57"/>
    </row>
    <row r="97" spans="1:15" ht="33.75" customHeight="1">
      <c r="A97" s="32"/>
      <c r="B97" s="105" t="s">
        <v>17</v>
      </c>
      <c r="C97" s="11"/>
      <c r="D97" s="106">
        <f>D96+D95</f>
        <v>122931</v>
      </c>
      <c r="E97" s="34"/>
      <c r="F97" s="34"/>
      <c r="G97" s="34"/>
      <c r="H97" s="34"/>
      <c r="I97" s="34"/>
      <c r="J97" s="34"/>
      <c r="K97" s="41"/>
      <c r="L97" s="34"/>
      <c r="M97" s="34"/>
      <c r="N97" s="15"/>
      <c r="O97" s="57"/>
    </row>
    <row r="98" spans="1:15" ht="33.75" customHeight="1">
      <c r="A98" s="32">
        <v>7.4</v>
      </c>
      <c r="B98" s="157" t="s">
        <v>41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9"/>
    </row>
    <row r="99" spans="1:15" ht="30" customHeight="1">
      <c r="A99" s="32">
        <v>1</v>
      </c>
      <c r="B99" s="36" t="s">
        <v>147</v>
      </c>
      <c r="C99" s="107"/>
      <c r="D99" s="108">
        <v>6726.77</v>
      </c>
      <c r="E99" s="41"/>
      <c r="F99" s="72"/>
      <c r="G99" s="34"/>
      <c r="H99" s="34"/>
      <c r="I99" s="41"/>
      <c r="J99" s="34"/>
      <c r="K99" s="34"/>
      <c r="L99" s="41"/>
      <c r="M99" s="41"/>
      <c r="N99" s="34">
        <v>8</v>
      </c>
      <c r="O99" s="57"/>
    </row>
    <row r="100" spans="1:15" ht="103.5" customHeight="1">
      <c r="A100" s="32"/>
      <c r="B100" s="36" t="s">
        <v>209</v>
      </c>
      <c r="C100" s="31" t="s">
        <v>64</v>
      </c>
      <c r="D100" s="108">
        <v>8291.75</v>
      </c>
      <c r="E100" s="41"/>
      <c r="F100" s="72"/>
      <c r="G100" s="34"/>
      <c r="H100" s="34"/>
      <c r="I100" s="41"/>
      <c r="J100" s="34"/>
      <c r="K100" s="34"/>
      <c r="L100" s="41"/>
      <c r="M100" s="41"/>
      <c r="N100" s="34"/>
      <c r="O100" s="32" t="s">
        <v>210</v>
      </c>
    </row>
    <row r="101" spans="1:15" ht="27" customHeight="1">
      <c r="A101" s="32"/>
      <c r="B101" s="105" t="s">
        <v>17</v>
      </c>
      <c r="C101" s="44"/>
      <c r="D101" s="88">
        <f>D100</f>
        <v>8291.75</v>
      </c>
      <c r="E101" s="72"/>
      <c r="F101" s="23"/>
      <c r="G101" s="72"/>
      <c r="H101" s="72"/>
      <c r="I101" s="72"/>
      <c r="J101" s="72"/>
      <c r="K101" s="73"/>
      <c r="L101" s="72"/>
      <c r="M101" s="34"/>
      <c r="N101" s="15">
        <f>N99</f>
        <v>8</v>
      </c>
      <c r="O101" s="89"/>
    </row>
    <row r="102" spans="1:15" ht="24.75" customHeight="1">
      <c r="A102" s="57">
        <v>7.5</v>
      </c>
      <c r="B102" s="166" t="s">
        <v>36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8"/>
    </row>
    <row r="103" spans="1:15" ht="33.75" customHeight="1">
      <c r="B103" s="109"/>
      <c r="C103" s="12"/>
      <c r="D103" s="47">
        <v>0</v>
      </c>
      <c r="E103" s="100"/>
      <c r="F103" s="72"/>
      <c r="G103" s="100"/>
      <c r="H103" s="100"/>
      <c r="I103" s="100"/>
      <c r="J103" s="100"/>
      <c r="K103" s="101"/>
      <c r="L103" s="100"/>
      <c r="M103" s="100"/>
      <c r="N103" s="100"/>
      <c r="O103" s="56"/>
    </row>
    <row r="104" spans="1:15" ht="26.25" customHeight="1">
      <c r="A104" s="32"/>
      <c r="B104" s="105" t="s">
        <v>17</v>
      </c>
      <c r="C104" s="44"/>
      <c r="D104" s="106">
        <f>D103</f>
        <v>0</v>
      </c>
      <c r="E104" s="72"/>
      <c r="F104" s="23"/>
      <c r="G104" s="72"/>
      <c r="H104" s="72"/>
      <c r="I104" s="72"/>
      <c r="J104" s="72"/>
      <c r="K104" s="73"/>
      <c r="L104" s="72"/>
      <c r="M104" s="34"/>
      <c r="N104" s="110"/>
      <c r="O104" s="89"/>
    </row>
    <row r="105" spans="1:15" ht="25.5" customHeight="1">
      <c r="A105" s="57" t="s">
        <v>42</v>
      </c>
      <c r="B105" s="144" t="s">
        <v>26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6"/>
    </row>
    <row r="106" spans="1:15" ht="79.5" customHeight="1">
      <c r="A106" s="32">
        <v>1</v>
      </c>
      <c r="B106" s="36" t="s">
        <v>73</v>
      </c>
      <c r="C106" s="34" t="s">
        <v>122</v>
      </c>
      <c r="D106" s="35">
        <v>17699.3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>
        <v>7</v>
      </c>
      <c r="O106" s="32" t="s">
        <v>101</v>
      </c>
    </row>
    <row r="107" spans="1:15" ht="38.25" customHeight="1">
      <c r="A107" s="32">
        <v>2</v>
      </c>
      <c r="B107" s="36" t="s">
        <v>74</v>
      </c>
      <c r="C107" s="32" t="s">
        <v>100</v>
      </c>
      <c r="D107" s="35">
        <v>1000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2"/>
    </row>
    <row r="108" spans="1:15" ht="47.25" customHeight="1">
      <c r="A108" s="32">
        <v>3</v>
      </c>
      <c r="B108" s="36" t="s">
        <v>75</v>
      </c>
      <c r="C108" s="33" t="s">
        <v>103</v>
      </c>
      <c r="D108" s="35">
        <v>700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2"/>
    </row>
    <row r="109" spans="1:15" ht="55.5" customHeight="1">
      <c r="A109" s="32">
        <v>4</v>
      </c>
      <c r="B109" s="36" t="s">
        <v>76</v>
      </c>
      <c r="C109" s="33" t="s">
        <v>103</v>
      </c>
      <c r="D109" s="35">
        <v>800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2"/>
    </row>
    <row r="110" spans="1:15" ht="69" customHeight="1">
      <c r="A110" s="32">
        <v>5</v>
      </c>
      <c r="B110" s="36" t="s">
        <v>77</v>
      </c>
      <c r="C110" s="34" t="s">
        <v>122</v>
      </c>
      <c r="D110" s="35">
        <v>2450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>
        <v>2</v>
      </c>
      <c r="O110" s="32"/>
    </row>
    <row r="111" spans="1:15" ht="62.25" customHeight="1">
      <c r="A111" s="32">
        <v>6</v>
      </c>
      <c r="B111" s="36" t="s">
        <v>78</v>
      </c>
      <c r="C111" s="34" t="s">
        <v>122</v>
      </c>
      <c r="D111" s="35">
        <v>769.95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>
        <v>1</v>
      </c>
      <c r="O111" s="32"/>
    </row>
    <row r="112" spans="1:15" ht="58.5" customHeight="1">
      <c r="A112" s="32">
        <v>7</v>
      </c>
      <c r="B112" s="36" t="s">
        <v>79</v>
      </c>
      <c r="C112" s="31" t="s">
        <v>64</v>
      </c>
      <c r="D112" s="35">
        <v>1749.3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2" t="s">
        <v>80</v>
      </c>
    </row>
    <row r="113" spans="1:15" ht="71.25" customHeight="1">
      <c r="A113" s="32">
        <v>8</v>
      </c>
      <c r="B113" s="36" t="s">
        <v>81</v>
      </c>
      <c r="C113" s="31" t="s">
        <v>64</v>
      </c>
      <c r="D113" s="35">
        <v>3860</v>
      </c>
      <c r="E113" s="33"/>
      <c r="F113" s="33"/>
      <c r="G113" s="33"/>
      <c r="H113" s="33"/>
      <c r="I113" s="33"/>
      <c r="J113" s="33"/>
      <c r="K113" s="33"/>
      <c r="L113" s="33"/>
      <c r="M113" s="33">
        <v>1</v>
      </c>
      <c r="N113" s="33"/>
      <c r="O113" s="32" t="s">
        <v>82</v>
      </c>
    </row>
    <row r="114" spans="1:15" ht="69" customHeight="1">
      <c r="A114" s="32">
        <v>9</v>
      </c>
      <c r="B114" s="36" t="s">
        <v>83</v>
      </c>
      <c r="C114" s="33" t="s">
        <v>103</v>
      </c>
      <c r="D114" s="35">
        <v>4000</v>
      </c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2" t="s">
        <v>102</v>
      </c>
    </row>
    <row r="115" spans="1:15" ht="47.25" customHeight="1">
      <c r="A115" s="32">
        <v>10</v>
      </c>
      <c r="B115" s="36" t="s">
        <v>84</v>
      </c>
      <c r="C115" s="34" t="s">
        <v>122</v>
      </c>
      <c r="D115" s="35">
        <v>3057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>
        <v>1</v>
      </c>
      <c r="O115" s="32"/>
    </row>
    <row r="116" spans="1:15" ht="69.75" customHeight="1">
      <c r="A116" s="32">
        <v>11</v>
      </c>
      <c r="B116" s="36" t="s">
        <v>85</v>
      </c>
      <c r="C116" s="34" t="s">
        <v>122</v>
      </c>
      <c r="D116" s="35">
        <v>650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2" t="s">
        <v>86</v>
      </c>
    </row>
    <row r="117" spans="1:15" ht="27">
      <c r="A117" s="32">
        <v>12</v>
      </c>
      <c r="B117" s="36" t="s">
        <v>87</v>
      </c>
      <c r="C117" s="34" t="s">
        <v>122</v>
      </c>
      <c r="D117" s="35">
        <v>720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2"/>
    </row>
    <row r="118" spans="1:15" ht="96" customHeight="1">
      <c r="A118" s="32">
        <v>13</v>
      </c>
      <c r="B118" s="36" t="s">
        <v>88</v>
      </c>
      <c r="C118" s="33" t="s">
        <v>103</v>
      </c>
      <c r="D118" s="35">
        <v>2800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2" t="s">
        <v>89</v>
      </c>
    </row>
    <row r="119" spans="1:15" ht="63" customHeight="1">
      <c r="A119" s="32">
        <v>14</v>
      </c>
      <c r="B119" s="36" t="s">
        <v>90</v>
      </c>
      <c r="C119" s="31" t="s">
        <v>64</v>
      </c>
      <c r="D119" s="35">
        <v>3450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2" t="s">
        <v>91</v>
      </c>
    </row>
    <row r="120" spans="1:15" ht="67.5">
      <c r="A120" s="32">
        <v>15</v>
      </c>
      <c r="B120" s="36" t="s">
        <v>92</v>
      </c>
      <c r="C120" s="34" t="s">
        <v>122</v>
      </c>
      <c r="D120" s="35">
        <v>787.1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>
        <v>2</v>
      </c>
      <c r="O120" s="32" t="s">
        <v>104</v>
      </c>
    </row>
    <row r="121" spans="1:15" ht="39.75" customHeight="1">
      <c r="A121" s="32">
        <v>16</v>
      </c>
      <c r="B121" s="36" t="s">
        <v>93</v>
      </c>
      <c r="C121" s="34" t="s">
        <v>122</v>
      </c>
      <c r="D121" s="35">
        <v>563.5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>
        <v>1</v>
      </c>
      <c r="O121" s="32"/>
    </row>
    <row r="122" spans="1:15" ht="39.75" customHeight="1">
      <c r="A122" s="32">
        <v>17</v>
      </c>
      <c r="B122" s="36" t="s">
        <v>94</v>
      </c>
      <c r="C122" s="34" t="s">
        <v>122</v>
      </c>
      <c r="D122" s="35">
        <v>2556.6999999999998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>
        <v>2</v>
      </c>
      <c r="O122" s="32"/>
    </row>
    <row r="123" spans="1:15" ht="102.75" customHeight="1">
      <c r="A123" s="32">
        <v>18</v>
      </c>
      <c r="B123" s="36" t="s">
        <v>95</v>
      </c>
      <c r="C123" s="34" t="s">
        <v>122</v>
      </c>
      <c r="D123" s="35">
        <v>2725.4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2"/>
    </row>
    <row r="124" spans="1:15" s="74" customFormat="1" ht="78" customHeight="1">
      <c r="A124" s="164">
        <v>19</v>
      </c>
      <c r="B124" s="164" t="s">
        <v>96</v>
      </c>
      <c r="C124" s="33" t="s">
        <v>66</v>
      </c>
      <c r="D124" s="35" t="s">
        <v>97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>
        <v>2</v>
      </c>
      <c r="O124" s="32" t="s">
        <v>98</v>
      </c>
    </row>
    <row r="125" spans="1:15" ht="94.5" customHeight="1">
      <c r="A125" s="165"/>
      <c r="B125" s="165"/>
      <c r="C125" s="31" t="s">
        <v>64</v>
      </c>
      <c r="D125" s="35" t="s">
        <v>99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2" t="s">
        <v>235</v>
      </c>
    </row>
    <row r="126" spans="1:15" ht="84.75" customHeight="1">
      <c r="A126" s="57">
        <v>21</v>
      </c>
      <c r="B126" s="36" t="s">
        <v>125</v>
      </c>
      <c r="C126" s="33" t="s">
        <v>122</v>
      </c>
      <c r="D126" s="35">
        <v>28409.5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>
        <v>5</v>
      </c>
      <c r="O126" s="32" t="s">
        <v>126</v>
      </c>
    </row>
    <row r="127" spans="1:15" ht="95.25" customHeight="1">
      <c r="A127" s="57">
        <v>22</v>
      </c>
      <c r="B127" s="36" t="s">
        <v>127</v>
      </c>
      <c r="C127" s="33" t="s">
        <v>122</v>
      </c>
      <c r="D127" s="35">
        <v>19707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>
        <v>4</v>
      </c>
      <c r="O127" s="32" t="s">
        <v>126</v>
      </c>
    </row>
    <row r="128" spans="1:15" ht="128.25" customHeight="1">
      <c r="A128" s="57">
        <v>23</v>
      </c>
      <c r="B128" s="36" t="s">
        <v>128</v>
      </c>
      <c r="C128" s="33" t="s">
        <v>122</v>
      </c>
      <c r="D128" s="35" t="s">
        <v>129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>
        <v>3</v>
      </c>
      <c r="O128" s="32" t="s">
        <v>211</v>
      </c>
    </row>
    <row r="129" spans="1:15" ht="115.5" customHeight="1">
      <c r="A129" s="57">
        <v>24</v>
      </c>
      <c r="B129" s="36" t="s">
        <v>130</v>
      </c>
      <c r="C129" s="33" t="s">
        <v>122</v>
      </c>
      <c r="D129" s="35">
        <v>44119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>
        <v>5</v>
      </c>
      <c r="O129" s="32" t="s">
        <v>126</v>
      </c>
    </row>
    <row r="130" spans="1:15" ht="126" customHeight="1">
      <c r="A130" s="57">
        <v>25</v>
      </c>
      <c r="B130" s="36" t="s">
        <v>131</v>
      </c>
      <c r="C130" s="33" t="s">
        <v>122</v>
      </c>
      <c r="D130" s="35">
        <v>44675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>
        <v>10</v>
      </c>
      <c r="O130" s="32" t="s">
        <v>132</v>
      </c>
    </row>
    <row r="131" spans="1:15" ht="124.5" customHeight="1">
      <c r="A131" s="57">
        <v>26</v>
      </c>
      <c r="B131" s="36" t="s">
        <v>133</v>
      </c>
      <c r="C131" s="33" t="s">
        <v>122</v>
      </c>
      <c r="D131" s="35">
        <v>82933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>
        <v>10</v>
      </c>
      <c r="O131" s="32" t="s">
        <v>132</v>
      </c>
    </row>
    <row r="132" spans="1:15" ht="129.75" customHeight="1">
      <c r="A132" s="57">
        <v>27</v>
      </c>
      <c r="B132" s="36" t="s">
        <v>134</v>
      </c>
      <c r="C132" s="33" t="s">
        <v>122</v>
      </c>
      <c r="D132" s="35">
        <v>30234.2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>
        <v>10</v>
      </c>
      <c r="O132" s="32" t="s">
        <v>132</v>
      </c>
    </row>
    <row r="133" spans="1:15" ht="117" customHeight="1">
      <c r="A133" s="57">
        <v>28</v>
      </c>
      <c r="B133" s="36" t="s">
        <v>135</v>
      </c>
      <c r="C133" s="33" t="s">
        <v>122</v>
      </c>
      <c r="D133" s="35">
        <v>97062.6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>
        <v>10</v>
      </c>
      <c r="O133" s="32" t="s">
        <v>132</v>
      </c>
    </row>
    <row r="134" spans="1:15" ht="129.75" customHeight="1">
      <c r="A134" s="57">
        <v>29</v>
      </c>
      <c r="B134" s="36" t="s">
        <v>136</v>
      </c>
      <c r="C134" s="33" t="s">
        <v>122</v>
      </c>
      <c r="D134" s="35">
        <v>144550.20000000001</v>
      </c>
      <c r="E134" s="33"/>
      <c r="F134" s="34"/>
      <c r="G134" s="33"/>
      <c r="H134" s="33"/>
      <c r="I134" s="33"/>
      <c r="J134" s="33"/>
      <c r="K134" s="33"/>
      <c r="L134" s="33"/>
      <c r="M134" s="33"/>
      <c r="N134" s="33">
        <v>10</v>
      </c>
      <c r="O134" s="32" t="s">
        <v>132</v>
      </c>
    </row>
    <row r="135" spans="1:15" ht="171" customHeight="1">
      <c r="A135" s="57">
        <v>30</v>
      </c>
      <c r="B135" s="36" t="s">
        <v>137</v>
      </c>
      <c r="C135" s="107" t="s">
        <v>122</v>
      </c>
      <c r="D135" s="35">
        <v>48027</v>
      </c>
      <c r="E135" s="34"/>
      <c r="F135" s="34"/>
      <c r="G135" s="34"/>
      <c r="H135" s="34"/>
      <c r="I135" s="34"/>
      <c r="J135" s="34"/>
      <c r="K135" s="41"/>
      <c r="L135" s="34"/>
      <c r="M135" s="34"/>
      <c r="N135" s="33">
        <v>10</v>
      </c>
      <c r="O135" s="32" t="s">
        <v>132</v>
      </c>
    </row>
    <row r="136" spans="1:15" ht="181.5" customHeight="1">
      <c r="A136" s="57">
        <v>31</v>
      </c>
      <c r="B136" s="36" t="s">
        <v>138</v>
      </c>
      <c r="C136" s="34" t="s">
        <v>122</v>
      </c>
      <c r="D136" s="35">
        <v>49073</v>
      </c>
      <c r="E136" s="34"/>
      <c r="F136" s="34"/>
      <c r="G136" s="34"/>
      <c r="H136" s="34"/>
      <c r="I136" s="34"/>
      <c r="J136" s="34"/>
      <c r="K136" s="41"/>
      <c r="L136" s="34"/>
      <c r="M136" s="34"/>
      <c r="N136" s="33">
        <v>10</v>
      </c>
      <c r="O136" s="32" t="s">
        <v>132</v>
      </c>
    </row>
    <row r="137" spans="1:15" ht="90" customHeight="1">
      <c r="A137" s="57">
        <v>32</v>
      </c>
      <c r="B137" s="36" t="s">
        <v>139</v>
      </c>
      <c r="C137" s="111" t="s">
        <v>122</v>
      </c>
      <c r="D137" s="35">
        <v>0</v>
      </c>
      <c r="E137" s="34"/>
      <c r="F137" s="34"/>
      <c r="G137" s="34"/>
      <c r="H137" s="34"/>
      <c r="I137" s="34"/>
      <c r="J137" s="34"/>
      <c r="K137" s="41"/>
      <c r="L137" s="34"/>
      <c r="M137" s="34"/>
      <c r="N137" s="33"/>
      <c r="O137" s="32" t="s">
        <v>140</v>
      </c>
    </row>
    <row r="138" spans="1:15" ht="180.75" customHeight="1">
      <c r="A138" s="57">
        <v>33</v>
      </c>
      <c r="B138" s="36" t="s">
        <v>141</v>
      </c>
      <c r="C138" s="111" t="s">
        <v>122</v>
      </c>
      <c r="D138" s="35">
        <v>70024.7</v>
      </c>
      <c r="E138" s="34"/>
      <c r="F138" s="34"/>
      <c r="G138" s="34"/>
      <c r="H138" s="34"/>
      <c r="I138" s="34"/>
      <c r="J138" s="34"/>
      <c r="K138" s="41"/>
      <c r="L138" s="34"/>
      <c r="M138" s="34"/>
      <c r="N138" s="33">
        <v>12</v>
      </c>
      <c r="O138" s="32" t="s">
        <v>142</v>
      </c>
    </row>
    <row r="139" spans="1:15" ht="111" customHeight="1">
      <c r="A139" s="57">
        <v>34</v>
      </c>
      <c r="B139" s="36" t="s">
        <v>143</v>
      </c>
      <c r="C139" s="5" t="s">
        <v>122</v>
      </c>
      <c r="D139" s="35">
        <v>31259.15</v>
      </c>
      <c r="E139" s="34"/>
      <c r="F139" s="34"/>
      <c r="G139" s="34"/>
      <c r="H139" s="34"/>
      <c r="I139" s="34"/>
      <c r="J139" s="34"/>
      <c r="K139" s="41"/>
      <c r="L139" s="34"/>
      <c r="M139" s="34"/>
      <c r="N139" s="33">
        <v>17</v>
      </c>
      <c r="O139" s="32" t="s">
        <v>146</v>
      </c>
    </row>
    <row r="140" spans="1:15" s="38" customFormat="1" ht="197.25" customHeight="1">
      <c r="A140" s="57">
        <v>35</v>
      </c>
      <c r="B140" s="36" t="s">
        <v>144</v>
      </c>
      <c r="C140" s="57" t="s">
        <v>122</v>
      </c>
      <c r="D140" s="35">
        <v>31800</v>
      </c>
      <c r="E140" s="57"/>
      <c r="F140" s="32"/>
      <c r="G140" s="57"/>
      <c r="H140" s="57"/>
      <c r="I140" s="57"/>
      <c r="J140" s="57"/>
      <c r="K140" s="37"/>
      <c r="L140" s="57"/>
      <c r="M140" s="57"/>
      <c r="N140" s="32">
        <v>5</v>
      </c>
      <c r="O140" s="32" t="s">
        <v>145</v>
      </c>
    </row>
    <row r="141" spans="1:15" s="38" customFormat="1" ht="197.25" customHeight="1">
      <c r="A141" s="33">
        <v>36</v>
      </c>
      <c r="B141" s="36" t="s">
        <v>212</v>
      </c>
      <c r="C141" s="34" t="s">
        <v>122</v>
      </c>
      <c r="D141" s="35">
        <v>4054.5</v>
      </c>
      <c r="E141" s="34"/>
      <c r="F141" s="33"/>
      <c r="G141" s="34"/>
      <c r="H141" s="34"/>
      <c r="I141" s="34"/>
      <c r="J141" s="34"/>
      <c r="K141" s="41"/>
      <c r="L141" s="34"/>
      <c r="M141" s="34"/>
      <c r="N141" s="33">
        <v>3</v>
      </c>
      <c r="O141" s="36" t="s">
        <v>213</v>
      </c>
    </row>
    <row r="142" spans="1:15" s="38" customFormat="1" ht="197.25" customHeight="1">
      <c r="A142" s="33">
        <v>37</v>
      </c>
      <c r="B142" s="32" t="s">
        <v>214</v>
      </c>
      <c r="C142" s="34" t="s">
        <v>122</v>
      </c>
      <c r="D142" s="35">
        <v>9721.9</v>
      </c>
      <c r="E142" s="34"/>
      <c r="F142" s="33"/>
      <c r="G142" s="34"/>
      <c r="H142" s="34"/>
      <c r="I142" s="34"/>
      <c r="J142" s="34"/>
      <c r="K142" s="41"/>
      <c r="L142" s="34"/>
      <c r="M142" s="34"/>
      <c r="N142" s="33">
        <v>2</v>
      </c>
      <c r="O142" s="36" t="s">
        <v>213</v>
      </c>
    </row>
    <row r="143" spans="1:15" s="38" customFormat="1" ht="106.5" customHeight="1">
      <c r="A143" s="33">
        <v>38</v>
      </c>
      <c r="B143" s="32" t="s">
        <v>215</v>
      </c>
      <c r="C143" s="34" t="s">
        <v>122</v>
      </c>
      <c r="D143" s="35">
        <v>10800</v>
      </c>
      <c r="E143" s="34"/>
      <c r="F143" s="33"/>
      <c r="G143" s="34"/>
      <c r="H143" s="34"/>
      <c r="I143" s="34"/>
      <c r="J143" s="34"/>
      <c r="K143" s="41"/>
      <c r="L143" s="34"/>
      <c r="M143" s="34"/>
      <c r="N143" s="33">
        <v>5</v>
      </c>
      <c r="O143" s="36" t="s">
        <v>213</v>
      </c>
    </row>
    <row r="144" spans="1:15" s="38" customFormat="1" ht="111.75" customHeight="1">
      <c r="A144" s="33">
        <v>39</v>
      </c>
      <c r="B144" s="32" t="s">
        <v>216</v>
      </c>
      <c r="C144" s="34" t="s">
        <v>122</v>
      </c>
      <c r="D144" s="35">
        <v>3804</v>
      </c>
      <c r="E144" s="34"/>
      <c r="F144" s="33"/>
      <c r="G144" s="34"/>
      <c r="H144" s="34"/>
      <c r="I144" s="34"/>
      <c r="J144" s="34"/>
      <c r="K144" s="41"/>
      <c r="L144" s="34"/>
      <c r="M144" s="34"/>
      <c r="N144" s="33">
        <v>3</v>
      </c>
      <c r="O144" s="36" t="s">
        <v>213</v>
      </c>
    </row>
    <row r="145" spans="1:15" s="38" customFormat="1" ht="111.75" customHeight="1">
      <c r="A145" s="33">
        <v>40</v>
      </c>
      <c r="B145" s="32" t="s">
        <v>217</v>
      </c>
      <c r="C145" s="34" t="s">
        <v>122</v>
      </c>
      <c r="D145" s="35">
        <v>11043</v>
      </c>
      <c r="E145" s="34"/>
      <c r="F145" s="33"/>
      <c r="G145" s="34"/>
      <c r="H145" s="34"/>
      <c r="I145" s="34"/>
      <c r="J145" s="34"/>
      <c r="K145" s="41"/>
      <c r="L145" s="34"/>
      <c r="M145" s="34"/>
      <c r="N145" s="33">
        <v>2</v>
      </c>
      <c r="O145" s="36" t="s">
        <v>213</v>
      </c>
    </row>
    <row r="146" spans="1:15" s="38" customFormat="1" ht="111.75" customHeight="1">
      <c r="A146" s="33">
        <v>41</v>
      </c>
      <c r="B146" s="32" t="s">
        <v>218</v>
      </c>
      <c r="C146" s="34" t="s">
        <v>122</v>
      </c>
      <c r="D146" s="35">
        <v>3904</v>
      </c>
      <c r="E146" s="34"/>
      <c r="F146" s="33"/>
      <c r="G146" s="34"/>
      <c r="H146" s="34"/>
      <c r="I146" s="34"/>
      <c r="J146" s="34"/>
      <c r="K146" s="41"/>
      <c r="L146" s="34"/>
      <c r="M146" s="34"/>
      <c r="N146" s="33">
        <v>2</v>
      </c>
      <c r="O146" s="36" t="s">
        <v>213</v>
      </c>
    </row>
    <row r="147" spans="1:15" s="38" customFormat="1" ht="111.75" customHeight="1">
      <c r="A147" s="33">
        <v>42</v>
      </c>
      <c r="B147" s="32" t="s">
        <v>219</v>
      </c>
      <c r="C147" s="34" t="s">
        <v>122</v>
      </c>
      <c r="D147" s="35">
        <v>2339</v>
      </c>
      <c r="E147" s="34"/>
      <c r="F147" s="33"/>
      <c r="G147" s="34"/>
      <c r="H147" s="34"/>
      <c r="I147" s="34"/>
      <c r="J147" s="34"/>
      <c r="K147" s="41"/>
      <c r="L147" s="34"/>
      <c r="M147" s="34"/>
      <c r="N147" s="33">
        <v>3</v>
      </c>
      <c r="O147" s="36" t="s">
        <v>213</v>
      </c>
    </row>
    <row r="148" spans="1:15" s="38" customFormat="1" ht="111.75" customHeight="1">
      <c r="A148" s="33">
        <v>43</v>
      </c>
      <c r="B148" s="32" t="s">
        <v>220</v>
      </c>
      <c r="C148" s="34" t="s">
        <v>122</v>
      </c>
      <c r="D148" s="35">
        <v>5399</v>
      </c>
      <c r="E148" s="34"/>
      <c r="F148" s="33"/>
      <c r="G148" s="34"/>
      <c r="H148" s="34"/>
      <c r="I148" s="34"/>
      <c r="J148" s="34"/>
      <c r="K148" s="41"/>
      <c r="L148" s="34"/>
      <c r="M148" s="34"/>
      <c r="N148" s="33">
        <v>2</v>
      </c>
      <c r="O148" s="36" t="s">
        <v>213</v>
      </c>
    </row>
    <row r="149" spans="1:15" s="38" customFormat="1" ht="111.75" customHeight="1">
      <c r="A149" s="33">
        <v>44</v>
      </c>
      <c r="B149" s="32" t="s">
        <v>221</v>
      </c>
      <c r="C149" s="34" t="s">
        <v>122</v>
      </c>
      <c r="D149" s="35">
        <v>11699.539999999999</v>
      </c>
      <c r="E149" s="34"/>
      <c r="F149" s="33"/>
      <c r="G149" s="34"/>
      <c r="H149" s="34"/>
      <c r="I149" s="34"/>
      <c r="J149" s="34"/>
      <c r="K149" s="41"/>
      <c r="L149" s="34"/>
      <c r="M149" s="34"/>
      <c r="N149" s="33">
        <v>2</v>
      </c>
      <c r="O149" s="36" t="s">
        <v>213</v>
      </c>
    </row>
    <row r="150" spans="1:15" s="38" customFormat="1" ht="111.75" customHeight="1">
      <c r="A150" s="33">
        <v>45</v>
      </c>
      <c r="B150" s="32" t="s">
        <v>222</v>
      </c>
      <c r="C150" s="34" t="s">
        <v>122</v>
      </c>
      <c r="D150" s="35">
        <v>3243</v>
      </c>
      <c r="E150" s="34"/>
      <c r="F150" s="33"/>
      <c r="G150" s="34"/>
      <c r="H150" s="34"/>
      <c r="I150" s="34"/>
      <c r="J150" s="34"/>
      <c r="K150" s="41"/>
      <c r="L150" s="34"/>
      <c r="M150" s="34"/>
      <c r="N150" s="33">
        <v>2</v>
      </c>
      <c r="O150" s="36" t="s">
        <v>213</v>
      </c>
    </row>
    <row r="151" spans="1:15" s="38" customFormat="1" ht="74.25" customHeight="1">
      <c r="A151" s="33">
        <v>46</v>
      </c>
      <c r="B151" s="32" t="s">
        <v>223</v>
      </c>
      <c r="C151" s="34" t="s">
        <v>122</v>
      </c>
      <c r="D151" s="35">
        <v>6354.52</v>
      </c>
      <c r="E151" s="34"/>
      <c r="F151" s="33"/>
      <c r="G151" s="34"/>
      <c r="H151" s="34"/>
      <c r="I151" s="34"/>
      <c r="J151" s="34"/>
      <c r="K151" s="41"/>
      <c r="L151" s="34"/>
      <c r="M151" s="34"/>
      <c r="N151" s="33">
        <v>3</v>
      </c>
      <c r="O151" s="36" t="s">
        <v>213</v>
      </c>
    </row>
    <row r="152" spans="1:15" s="38" customFormat="1" ht="104.25" customHeight="1">
      <c r="A152" s="33">
        <v>47</v>
      </c>
      <c r="B152" s="32" t="s">
        <v>224</v>
      </c>
      <c r="C152" s="34" t="s">
        <v>122</v>
      </c>
      <c r="D152" s="35">
        <v>0</v>
      </c>
      <c r="E152" s="34"/>
      <c r="F152" s="33"/>
      <c r="G152" s="34"/>
      <c r="H152" s="34"/>
      <c r="I152" s="34"/>
      <c r="J152" s="34"/>
      <c r="K152" s="41"/>
      <c r="L152" s="34"/>
      <c r="M152" s="34"/>
      <c r="N152" s="33">
        <v>2</v>
      </c>
      <c r="O152" s="36" t="s">
        <v>225</v>
      </c>
    </row>
    <row r="153" spans="1:15" s="38" customFormat="1" ht="74.25" customHeight="1">
      <c r="A153" s="33">
        <v>48</v>
      </c>
      <c r="B153" s="32" t="s">
        <v>226</v>
      </c>
      <c r="C153" s="34" t="s">
        <v>122</v>
      </c>
      <c r="D153" s="35">
        <v>6338</v>
      </c>
      <c r="E153" s="34"/>
      <c r="F153" s="34"/>
      <c r="G153" s="34"/>
      <c r="H153" s="34"/>
      <c r="I153" s="34"/>
      <c r="J153" s="34"/>
      <c r="K153" s="41"/>
      <c r="L153" s="34"/>
      <c r="M153" s="34"/>
      <c r="N153" s="33">
        <v>2</v>
      </c>
      <c r="O153" s="36" t="s">
        <v>213</v>
      </c>
    </row>
    <row r="154" spans="1:15" s="38" customFormat="1" ht="74.25" customHeight="1">
      <c r="A154" s="33">
        <v>49</v>
      </c>
      <c r="B154" s="32" t="s">
        <v>227</v>
      </c>
      <c r="C154" s="34" t="s">
        <v>122</v>
      </c>
      <c r="D154" s="35">
        <v>2806.8</v>
      </c>
      <c r="E154" s="34"/>
      <c r="F154" s="34"/>
      <c r="G154" s="34"/>
      <c r="H154" s="34"/>
      <c r="I154" s="34"/>
      <c r="J154" s="34"/>
      <c r="K154" s="41"/>
      <c r="L154" s="34"/>
      <c r="M154" s="34"/>
      <c r="N154" s="33">
        <v>2</v>
      </c>
      <c r="O154" s="36" t="s">
        <v>213</v>
      </c>
    </row>
    <row r="155" spans="1:15" s="38" customFormat="1" ht="74.25" customHeight="1">
      <c r="A155" s="33">
        <v>50</v>
      </c>
      <c r="B155" s="32" t="s">
        <v>228</v>
      </c>
      <c r="C155" s="34" t="s">
        <v>122</v>
      </c>
      <c r="D155" s="35">
        <v>7989</v>
      </c>
      <c r="E155" s="34"/>
      <c r="F155" s="34"/>
      <c r="G155" s="34"/>
      <c r="H155" s="34"/>
      <c r="I155" s="34"/>
      <c r="J155" s="34"/>
      <c r="K155" s="41"/>
      <c r="L155" s="34"/>
      <c r="M155" s="34"/>
      <c r="N155" s="33">
        <v>2</v>
      </c>
      <c r="O155" s="36" t="s">
        <v>213</v>
      </c>
    </row>
    <row r="156" spans="1:15" s="38" customFormat="1" ht="74.25" customHeight="1">
      <c r="A156" s="33">
        <v>51</v>
      </c>
      <c r="B156" s="32" t="s">
        <v>229</v>
      </c>
      <c r="C156" s="34" t="s">
        <v>122</v>
      </c>
      <c r="D156" s="35">
        <v>5559.6</v>
      </c>
      <c r="E156" s="34"/>
      <c r="F156" s="34"/>
      <c r="G156" s="34"/>
      <c r="H156" s="34"/>
      <c r="I156" s="34"/>
      <c r="J156" s="34"/>
      <c r="K156" s="41"/>
      <c r="L156" s="34"/>
      <c r="M156" s="34"/>
      <c r="N156" s="33">
        <v>2</v>
      </c>
      <c r="O156" s="36" t="s">
        <v>213</v>
      </c>
    </row>
    <row r="157" spans="1:15" s="38" customFormat="1" ht="74.25" customHeight="1">
      <c r="A157" s="33">
        <v>52</v>
      </c>
      <c r="B157" s="32" t="s">
        <v>230</v>
      </c>
      <c r="C157" s="34" t="s">
        <v>122</v>
      </c>
      <c r="D157" s="35">
        <v>2716.5</v>
      </c>
      <c r="E157" s="34"/>
      <c r="F157" s="34"/>
      <c r="G157" s="34"/>
      <c r="H157" s="34"/>
      <c r="I157" s="34"/>
      <c r="J157" s="34"/>
      <c r="K157" s="41"/>
      <c r="L157" s="34"/>
      <c r="M157" s="34"/>
      <c r="N157" s="33">
        <v>2</v>
      </c>
      <c r="O157" s="36" t="s">
        <v>213</v>
      </c>
    </row>
    <row r="158" spans="1:15" s="38" customFormat="1" ht="74.25" customHeight="1">
      <c r="A158" s="33">
        <v>54</v>
      </c>
      <c r="B158" s="60" t="s">
        <v>231</v>
      </c>
      <c r="C158" s="112" t="s">
        <v>232</v>
      </c>
      <c r="D158" s="35">
        <v>22491.599999999999</v>
      </c>
      <c r="E158" s="33"/>
      <c r="F158" s="35"/>
      <c r="G158" s="34"/>
      <c r="H158" s="34"/>
      <c r="I158" s="34"/>
      <c r="J158" s="34"/>
      <c r="K158" s="41"/>
      <c r="L158" s="34"/>
      <c r="M158" s="34"/>
      <c r="N158" s="33"/>
      <c r="O158" s="32" t="s">
        <v>233</v>
      </c>
    </row>
    <row r="159" spans="1:15" s="38" customFormat="1" ht="74.25" customHeight="1">
      <c r="A159" s="57">
        <v>55</v>
      </c>
      <c r="B159" s="39" t="s">
        <v>234</v>
      </c>
      <c r="C159" s="58" t="s">
        <v>232</v>
      </c>
      <c r="D159" s="35">
        <v>2759</v>
      </c>
      <c r="E159" s="57"/>
      <c r="F159" s="59"/>
      <c r="G159" s="57"/>
      <c r="H159" s="57"/>
      <c r="I159" s="57"/>
      <c r="J159" s="57"/>
      <c r="K159" s="37"/>
      <c r="L159" s="57"/>
      <c r="M159" s="57"/>
      <c r="N159" s="32"/>
      <c r="O159" s="36" t="s">
        <v>213</v>
      </c>
    </row>
    <row r="160" spans="1:15" s="38" customFormat="1" ht="74.25" customHeight="1">
      <c r="A160" s="57">
        <v>56</v>
      </c>
      <c r="B160" s="39" t="str">
        <f>'[1]հավելված 3'!B110</f>
        <v>Շիրակամուտի միջնակարգ դպրոցի սանհանգույցի վերանորոգում</v>
      </c>
      <c r="C160" s="31" t="s">
        <v>64</v>
      </c>
      <c r="D160" s="35">
        <f>'[1]հավելված 3'!D110</f>
        <v>650</v>
      </c>
      <c r="E160" s="82"/>
      <c r="F160" s="82"/>
      <c r="G160" s="82"/>
      <c r="H160" s="82"/>
      <c r="I160" s="82"/>
      <c r="J160" s="82"/>
      <c r="K160" s="113"/>
      <c r="L160" s="82"/>
      <c r="M160" s="82"/>
      <c r="N160" s="32">
        <f>'[1]հավելված 3'!N110</f>
        <v>1</v>
      </c>
      <c r="O160" s="32" t="str">
        <f>'[1]հավելված 3'!O110</f>
        <v>Փեթակ ՀԿ /գումարից 150.0 չափով ներդրում է արել դպրոցը/          հոկտեմբեր-դեկտեմբեր</v>
      </c>
    </row>
    <row r="161" spans="1:17" s="38" customFormat="1" ht="96" customHeight="1">
      <c r="A161" s="57">
        <v>57</v>
      </c>
      <c r="B161" s="39" t="str">
        <f>'[1]հավելված 3'!B114</f>
        <v>Սպիտակի թիվ 2 հիմնական դպրոց Ներառական կրթության համակարգի հզորացումը Հայաստանում»</v>
      </c>
      <c r="C161" s="31" t="s">
        <v>64</v>
      </c>
      <c r="D161" s="35">
        <v>1650</v>
      </c>
      <c r="E161" s="82"/>
      <c r="F161" s="82"/>
      <c r="G161" s="82"/>
      <c r="H161" s="82"/>
      <c r="I161" s="82"/>
      <c r="J161" s="82"/>
      <c r="K161" s="113"/>
      <c r="L161" s="82"/>
      <c r="M161" s="82"/>
      <c r="N161" s="42"/>
      <c r="O161" s="32" t="str">
        <f>'[1]հավելված 3'!O114</f>
        <v>ԱՄՆ-ի ՄԶԳ(USAID</v>
      </c>
    </row>
    <row r="162" spans="1:17" s="38" customFormat="1" ht="74.25" customHeight="1">
      <c r="A162" s="57">
        <v>58</v>
      </c>
      <c r="B162" s="39" t="str">
        <f>'[1]հավելված 3'!B116</f>
        <v>Վանաձորի թիվ 4 հիմնական դպրոցի շախմատի դասասենյակի վերանորոգում և կահավորում</v>
      </c>
      <c r="C162" s="31" t="s">
        <v>64</v>
      </c>
      <c r="D162" s="35">
        <v>3975</v>
      </c>
      <c r="E162" s="82"/>
      <c r="F162" s="82"/>
      <c r="G162" s="82"/>
      <c r="H162" s="82"/>
      <c r="I162" s="82"/>
      <c r="J162" s="82"/>
      <c r="K162" s="113"/>
      <c r="L162" s="82"/>
      <c r="M162" s="82"/>
      <c r="N162" s="42"/>
      <c r="O162" s="32" t="str">
        <f>'[1]հավելված 3'!O116</f>
        <v>«Փարոս» հիմնադրամ`  Լևոն Բոսնոյանի նախաձեռնությամբ և բարեգործությամբ</v>
      </c>
    </row>
    <row r="163" spans="1:17" s="38" customFormat="1" ht="74.25" customHeight="1">
      <c r="A163" s="57">
        <v>59</v>
      </c>
      <c r="B163" s="39" t="str">
        <f>'[1]հավելված 3'!B119</f>
        <v>Քարինջի միջնակարգ դպրոցի պատուհանների և պատի ամրացման աշխատանքներ</v>
      </c>
      <c r="C163" s="31" t="s">
        <v>64</v>
      </c>
      <c r="D163" s="35" t="str">
        <f>'[1]հավելված 3'!D119</f>
        <v>400,0</v>
      </c>
      <c r="E163" s="42"/>
      <c r="F163" s="114"/>
      <c r="G163" s="82"/>
      <c r="H163" s="82"/>
      <c r="I163" s="82"/>
      <c r="J163" s="82"/>
      <c r="K163" s="113"/>
      <c r="L163" s="82"/>
      <c r="M163" s="82"/>
      <c r="N163" s="42"/>
      <c r="O163" s="32" t="str">
        <f>'[1]հավելված 3'!O119</f>
        <v>Focus on Children Now</v>
      </c>
    </row>
    <row r="164" spans="1:17" s="38" customFormat="1" ht="74.25" customHeight="1">
      <c r="A164" s="57">
        <v>60</v>
      </c>
      <c r="B164" s="39" t="str">
        <f>'[1]հավելված 3'!B123</f>
        <v>Լեռնահովիտի միջնակարգ դպրոցի ջեռուցման համակարգի մոնտաժում</v>
      </c>
      <c r="C164" s="40" t="s">
        <v>43</v>
      </c>
      <c r="D164" s="35" t="str">
        <f>'[1]հավելված 3'!D123</f>
        <v>750,0</v>
      </c>
      <c r="E164" s="32"/>
      <c r="F164" s="35"/>
      <c r="G164" s="57"/>
      <c r="H164" s="57"/>
      <c r="I164" s="57"/>
      <c r="J164" s="57"/>
      <c r="K164" s="37"/>
      <c r="L164" s="57"/>
      <c r="M164" s="57"/>
      <c r="N164" s="32"/>
      <c r="O164" s="32" t="str">
        <f>'[1]հավելված 3'!O123</f>
        <v>ՇՐՋԱՆԱՎԱՐՏՆԵՐԻ ՆԵՐԴՐՈՒՄ</v>
      </c>
    </row>
    <row r="165" spans="1:17" s="38" customFormat="1" ht="74.25" customHeight="1">
      <c r="A165" s="57">
        <v>61</v>
      </c>
      <c r="B165" s="39" t="str">
        <f>'[1]հավելված 3'!B124</f>
        <v>Լեռնահովիտի միջնակարգ դպրոցի Սանհանգույցի վերանորոգում</v>
      </c>
      <c r="C165" s="40" t="s">
        <v>43</v>
      </c>
      <c r="D165" s="35" t="str">
        <f>'[1]հավելված 3'!D124</f>
        <v>800,0</v>
      </c>
      <c r="E165" s="57"/>
      <c r="F165" s="57"/>
      <c r="G165" s="57"/>
      <c r="H165" s="57"/>
      <c r="I165" s="57"/>
      <c r="J165" s="57"/>
      <c r="K165" s="37"/>
      <c r="L165" s="57"/>
      <c r="M165" s="57"/>
      <c r="N165" s="32"/>
      <c r="O165" s="32" t="str">
        <f>'[1]հավելված 3'!O124</f>
        <v>ՇՐՋԱՆԱՎԱՐՏՆԵՐԻ ՆԵՐԴՐՈՒՄ</v>
      </c>
    </row>
    <row r="166" spans="1:17" s="38" customFormat="1" ht="74.25" customHeight="1">
      <c r="A166" s="57">
        <v>62</v>
      </c>
      <c r="B166" s="39" t="str">
        <f>'[1]հավելված 3'!B125</f>
        <v>Լեռնահովիտի միջնակարգ դպրոցի ճաշարանի ջրամատակարարման աշխ.</v>
      </c>
      <c r="C166" s="40" t="s">
        <v>43</v>
      </c>
      <c r="D166" s="35" t="str">
        <f>'[1]հավելված 3'!D125</f>
        <v>350,0</v>
      </c>
      <c r="E166" s="32"/>
      <c r="F166" s="35"/>
      <c r="G166" s="57"/>
      <c r="H166" s="57"/>
      <c r="I166" s="57"/>
      <c r="J166" s="57"/>
      <c r="K166" s="37"/>
      <c r="L166" s="57"/>
      <c r="M166" s="57"/>
      <c r="N166" s="32"/>
      <c r="O166" s="32" t="str">
        <f>'[1]հավելված 3'!O125</f>
        <v>ՇՐՋԱՆԱՎԱՐՏՆԵՐԻ ՆԵՐԴՐՈՒՄ</v>
      </c>
    </row>
    <row r="167" spans="1:17" s="38" customFormat="1" ht="74.25" customHeight="1">
      <c r="A167" s="57">
        <v>63</v>
      </c>
      <c r="B167" s="39" t="str">
        <f>'[1]հավելված 3'!B126</f>
        <v>Հարթագյուղի միջնակարգ դպրոց բացօթյա դասարանի ստեղծում</v>
      </c>
      <c r="C167" s="31" t="s">
        <v>64</v>
      </c>
      <c r="D167" s="35">
        <v>200</v>
      </c>
      <c r="E167" s="57"/>
      <c r="F167" s="57"/>
      <c r="G167" s="57"/>
      <c r="H167" s="57"/>
      <c r="I167" s="57"/>
      <c r="J167" s="57"/>
      <c r="K167" s="37"/>
      <c r="L167" s="57"/>
      <c r="M167" s="57"/>
      <c r="N167" s="32"/>
      <c r="O167" s="32" t="str">
        <f>'[1]հավելված 3'!O126</f>
        <v>&lt;&lt;Էյ Թի Փի&gt;&gt; բարեգործական  հիմնադրամ</v>
      </c>
    </row>
    <row r="168" spans="1:17" s="38" customFormat="1" ht="74.25" customHeight="1">
      <c r="A168" s="57">
        <v>64</v>
      </c>
      <c r="B168" s="39" t="str">
        <f>'[1]հավելված 3'!B127</f>
        <v>Թումանյանի միջնակարգ դպրոցի էկո սենյակի հիմնում</v>
      </c>
      <c r="C168" s="31" t="s">
        <v>64</v>
      </c>
      <c r="D168" s="35">
        <v>1150</v>
      </c>
      <c r="E168" s="32"/>
      <c r="F168" s="35"/>
      <c r="G168" s="57"/>
      <c r="H168" s="57"/>
      <c r="I168" s="57"/>
      <c r="J168" s="57"/>
      <c r="K168" s="37"/>
      <c r="L168" s="57"/>
      <c r="M168" s="57"/>
      <c r="N168" s="32">
        <f>'[1]հավելված 3'!N127</f>
        <v>1</v>
      </c>
      <c r="O168" s="32" t="str">
        <f>'[1]հավելված 3'!O127</f>
        <v>Դիակոնիա,Բարեգործական հիմնադրամ</v>
      </c>
    </row>
    <row r="169" spans="1:17" s="38" customFormat="1" ht="74.25" customHeight="1">
      <c r="A169" s="57">
        <v>65</v>
      </c>
      <c r="B169" s="39" t="str">
        <f>'[1]հավելված 3'!B129</f>
        <v>Վանաձորի թիվ 30 հիմնական դպրոցի թեքահարթակ, հարմարեցված սանհնգույցի , դասասենյակի նորոգում</v>
      </c>
      <c r="C169" s="31" t="s">
        <v>64</v>
      </c>
      <c r="D169" s="35">
        <v>5378</v>
      </c>
      <c r="E169" s="42"/>
      <c r="F169" s="114"/>
      <c r="G169" s="82"/>
      <c r="H169" s="82"/>
      <c r="I169" s="82"/>
      <c r="J169" s="82"/>
      <c r="K169" s="113"/>
      <c r="L169" s="82"/>
      <c r="M169" s="82"/>
      <c r="N169" s="42"/>
      <c r="O169" s="32" t="str">
        <f>'[1]հավելված 3'!O129</f>
        <v>USAID</v>
      </c>
    </row>
    <row r="170" spans="1:17" s="38" customFormat="1" ht="74.25" customHeight="1">
      <c r="A170" s="57">
        <v>66</v>
      </c>
      <c r="B170" s="39" t="str">
        <f>'[1]հավելված 3'!B130</f>
        <v>Պուշկինոյի հիմն դպրոցի ցանկապատի կառուցում</v>
      </c>
      <c r="C170" s="40" t="s">
        <v>43</v>
      </c>
      <c r="D170" s="35" t="str">
        <f>'[1]հավելված 3'!D130</f>
        <v>470,0</v>
      </c>
      <c r="E170" s="82"/>
      <c r="F170" s="82"/>
      <c r="G170" s="82"/>
      <c r="H170" s="82"/>
      <c r="I170" s="82"/>
      <c r="J170" s="82"/>
      <c r="K170" s="113"/>
      <c r="L170" s="82"/>
      <c r="M170" s="82"/>
      <c r="N170" s="42"/>
      <c r="O170" s="32"/>
    </row>
    <row r="171" spans="1:17" s="38" customFormat="1" ht="74.25" customHeight="1">
      <c r="A171" s="57">
        <v>67</v>
      </c>
      <c r="B171" s="39" t="str">
        <f>'[1]հավելված 3'!B131</f>
        <v>Պուշկինոյի հիմն դպրոցի  ցանկապատի կառուցում</v>
      </c>
      <c r="C171" s="31" t="s">
        <v>64</v>
      </c>
      <c r="D171" s="35" t="str">
        <f>'[1]հավելված 3'!D131</f>
        <v>500,0</v>
      </c>
      <c r="E171" s="42"/>
      <c r="F171" s="114"/>
      <c r="G171" s="82"/>
      <c r="H171" s="82"/>
      <c r="I171" s="82"/>
      <c r="J171" s="82"/>
      <c r="K171" s="113"/>
      <c r="L171" s="82"/>
      <c r="M171" s="82"/>
      <c r="N171" s="42"/>
      <c r="O171" s="32"/>
    </row>
    <row r="172" spans="1:17" s="38" customFormat="1" ht="74.25" customHeight="1">
      <c r="A172" s="57">
        <v>68</v>
      </c>
      <c r="B172" s="39" t="str">
        <f>'[1]հավելված 3'!B133</f>
        <v>Վանաձորի թիվ 21 հիմնական դպրոցի կենսաբանության մինի լաբորատորիայի Պատուհանների փոխարինում ,սեղանների նորոգում</v>
      </c>
      <c r="C172" s="31" t="s">
        <v>64</v>
      </c>
      <c r="D172" s="35" t="str">
        <f>'[1]հավելված 3'!D133</f>
        <v>240,0</v>
      </c>
      <c r="E172" s="42"/>
      <c r="F172" s="114"/>
      <c r="G172" s="82"/>
      <c r="H172" s="82"/>
      <c r="I172" s="82"/>
      <c r="J172" s="82"/>
      <c r="K172" s="113"/>
      <c r="L172" s="82"/>
      <c r="M172" s="82"/>
      <c r="N172" s="42"/>
      <c r="O172" s="32" t="str">
        <f>'[1]հավելված 3'!O133</f>
        <v>&lt;&lt;PROJECTS WITH A HEART&gt;&gt; դրամաշնորհ</v>
      </c>
    </row>
    <row r="173" spans="1:17" s="38" customFormat="1" ht="74.25" customHeight="1">
      <c r="A173" s="57">
        <v>69</v>
      </c>
      <c r="B173" s="39" t="str">
        <f>'[1]հավելված 3'!B135</f>
        <v>Վանաձորի թիվ 23 հիմնական «Կանաչ հմտություններ երիտասարդների համար»</v>
      </c>
      <c r="C173" s="31" t="s">
        <v>64</v>
      </c>
      <c r="D173" s="35" t="str">
        <f>'[1]հավելված 3'!D135</f>
        <v>200,0</v>
      </c>
      <c r="E173" s="42"/>
      <c r="F173" s="114"/>
      <c r="G173" s="82"/>
      <c r="H173" s="82"/>
      <c r="I173" s="82"/>
      <c r="J173" s="82"/>
      <c r="K173" s="113"/>
      <c r="L173" s="82"/>
      <c r="M173" s="82"/>
      <c r="N173" s="42"/>
      <c r="O173" s="32" t="str">
        <f>'[1]հավելված 3'!O135</f>
        <v>ՄԱԶԾ ԳԷՀ փոքր դրամաշնորհներ</v>
      </c>
    </row>
    <row r="174" spans="1:17" s="38" customFormat="1" ht="74.25" customHeight="1">
      <c r="A174" s="57">
        <v>70</v>
      </c>
      <c r="B174" s="39" t="str">
        <f>'[1]հավելված 3'!B138</f>
        <v xml:space="preserve">Ստեփանավանի թիվ 2 հիմնական դպրոց, «Կրթող ջերմատուն» </v>
      </c>
      <c r="C174" s="31" t="s">
        <v>64</v>
      </c>
      <c r="D174" s="35" t="str">
        <f>'[1]հավելված 3'!D138</f>
        <v>500,0</v>
      </c>
      <c r="E174" s="82"/>
      <c r="F174" s="82"/>
      <c r="G174" s="82"/>
      <c r="H174" s="82"/>
      <c r="I174" s="82"/>
      <c r="J174" s="82"/>
      <c r="K174" s="113"/>
      <c r="L174" s="82"/>
      <c r="M174" s="82"/>
      <c r="N174" s="42"/>
      <c r="O174" s="32" t="str">
        <f>'[1]հավելված 3'!O138</f>
        <v>ԵՄ,ՎՎ ( world vision)</v>
      </c>
    </row>
    <row r="175" spans="1:17" s="38" customFormat="1" ht="74.25" customHeight="1">
      <c r="A175" s="57">
        <v>71</v>
      </c>
      <c r="B175" s="39" t="str">
        <f>'[1]հավելված 3'!B139</f>
        <v>Ստեփանավանի թիվ 2 հիմնական դպրոց,« Հայաստանի լավագույն մինի այգի» 2</v>
      </c>
      <c r="C175" s="31" t="s">
        <v>64</v>
      </c>
      <c r="D175" s="35" t="str">
        <f>'[1]հավելված 3'!D139</f>
        <v>559,0</v>
      </c>
      <c r="E175" s="42"/>
      <c r="F175" s="114"/>
      <c r="G175" s="82"/>
      <c r="H175" s="82"/>
      <c r="I175" s="82"/>
      <c r="J175" s="82"/>
      <c r="K175" s="113"/>
      <c r="L175" s="82"/>
      <c r="M175" s="57">
        <f>SUM(A175:L175)</f>
        <v>71</v>
      </c>
      <c r="N175" s="42"/>
      <c r="O175" s="32" t="str">
        <f>'[1]հավելված 3'!O139</f>
        <v>ՄԱԿ</v>
      </c>
      <c r="Q175" s="128"/>
    </row>
    <row r="176" spans="1:17" ht="25.5" customHeight="1">
      <c r="A176" s="32"/>
      <c r="B176" s="105" t="s">
        <v>17</v>
      </c>
      <c r="C176" s="43"/>
      <c r="D176" s="46">
        <f>SUM(D106:D175)</f>
        <v>908238.56</v>
      </c>
      <c r="E176" s="33"/>
      <c r="F176" s="22"/>
      <c r="G176" s="33"/>
      <c r="H176" s="33"/>
      <c r="I176" s="33"/>
      <c r="J176" s="33"/>
      <c r="K176" s="33"/>
      <c r="L176" s="33"/>
      <c r="M176" s="33">
        <f>SUM(M106:M175)</f>
        <v>72</v>
      </c>
      <c r="N176" s="15">
        <f>SUM(N106:N175)</f>
        <v>182</v>
      </c>
      <c r="O176" s="32"/>
    </row>
    <row r="177" spans="1:18" ht="22.5" customHeight="1">
      <c r="A177" s="57" t="s">
        <v>155</v>
      </c>
      <c r="B177" s="115" t="s">
        <v>156</v>
      </c>
      <c r="C177" s="22"/>
      <c r="D177" s="11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42"/>
    </row>
    <row r="178" spans="1:18" ht="18.75" customHeight="1">
      <c r="A178" s="57"/>
      <c r="B178" s="117"/>
      <c r="C178" s="5"/>
      <c r="D178" s="35">
        <v>0</v>
      </c>
      <c r="E178" s="34"/>
      <c r="F178" s="34"/>
      <c r="G178" s="34"/>
      <c r="H178" s="34"/>
      <c r="I178" s="34"/>
      <c r="J178" s="34"/>
      <c r="K178" s="41"/>
      <c r="L178" s="34"/>
      <c r="M178" s="34"/>
      <c r="N178" s="33"/>
      <c r="O178" s="143"/>
    </row>
    <row r="179" spans="1:18" ht="27.75" customHeight="1">
      <c r="A179" s="32"/>
      <c r="B179" s="105" t="s">
        <v>17</v>
      </c>
      <c r="C179" s="15"/>
      <c r="D179" s="106">
        <f>SUM(D178:D178)</f>
        <v>0</v>
      </c>
      <c r="E179" s="72"/>
      <c r="F179" s="72"/>
      <c r="G179" s="72"/>
      <c r="H179" s="72"/>
      <c r="I179" s="72"/>
      <c r="J179" s="72"/>
      <c r="K179" s="73"/>
      <c r="L179" s="72"/>
      <c r="M179" s="34">
        <f>SUM(M178:M178)</f>
        <v>0</v>
      </c>
      <c r="N179" s="15">
        <f>SUM(N178:N178)</f>
        <v>0</v>
      </c>
      <c r="O179" s="89"/>
      <c r="P179" s="96"/>
      <c r="Q179" s="96"/>
      <c r="R179" s="96"/>
    </row>
    <row r="180" spans="1:18" ht="21.75" customHeight="1">
      <c r="A180" s="149" t="s">
        <v>157</v>
      </c>
      <c r="B180" s="150"/>
      <c r="C180" s="118"/>
      <c r="D180" s="134">
        <f>D176+D104+D101+D97+D93+D88+D79+D69+D44+D36+D31+D26+D13+D9</f>
        <v>9386731.9409999996</v>
      </c>
      <c r="E180" s="72">
        <f>E26+E13+E9</f>
        <v>300</v>
      </c>
      <c r="F180" s="72">
        <v>18</v>
      </c>
      <c r="G180" s="118"/>
      <c r="H180" s="118"/>
      <c r="I180" s="118"/>
      <c r="J180" s="119"/>
      <c r="K180" s="120"/>
      <c r="L180" s="121"/>
      <c r="M180" s="72">
        <f>M176+M104+M101+M97+M93+M88+M79+M69+M44+M36+M26+M13+M9</f>
        <v>77</v>
      </c>
      <c r="N180" s="72">
        <f>N179+N176+N101+N79+N69</f>
        <v>199</v>
      </c>
      <c r="O180" s="122"/>
      <c r="P180" s="96"/>
      <c r="Q180" s="96"/>
      <c r="R180" s="96"/>
    </row>
    <row r="181" spans="1:18" ht="78.75" customHeight="1">
      <c r="D181" s="130"/>
      <c r="E181" s="136"/>
      <c r="F181" s="135"/>
      <c r="G181" s="136"/>
      <c r="H181" s="133"/>
      <c r="P181" s="96"/>
      <c r="Q181" s="96"/>
      <c r="R181" s="96"/>
    </row>
    <row r="182" spans="1:18" ht="78.75" customHeight="1">
      <c r="D182" s="131"/>
      <c r="E182" s="136"/>
      <c r="F182" s="136"/>
      <c r="G182" s="136"/>
      <c r="H182" s="136"/>
      <c r="P182" s="96"/>
      <c r="Q182" s="96"/>
      <c r="R182" s="96"/>
    </row>
    <row r="183" spans="1:18" ht="121.5" customHeight="1">
      <c r="D183" s="132"/>
      <c r="E183" s="136"/>
      <c r="F183" s="136"/>
      <c r="G183" s="136"/>
      <c r="H183" s="136"/>
      <c r="P183" s="96"/>
      <c r="Q183" s="96"/>
      <c r="R183" s="96"/>
    </row>
    <row r="184" spans="1:18" ht="78.75" customHeight="1">
      <c r="P184" s="96"/>
      <c r="Q184" s="96"/>
      <c r="R184" s="96"/>
    </row>
    <row r="185" spans="1:18" ht="78.75" customHeight="1">
      <c r="P185" s="96"/>
      <c r="Q185" s="96"/>
      <c r="R185" s="96"/>
    </row>
    <row r="186" spans="1:18" ht="113.25" customHeight="1">
      <c r="P186" s="96"/>
      <c r="Q186" s="96"/>
      <c r="R186" s="96"/>
    </row>
    <row r="187" spans="1:18" ht="78.75" customHeight="1">
      <c r="P187" s="96"/>
      <c r="Q187" s="124"/>
      <c r="R187" s="96"/>
    </row>
    <row r="188" spans="1:18" ht="78.75" customHeight="1">
      <c r="P188" s="96"/>
      <c r="Q188" s="96"/>
      <c r="R188" s="96"/>
    </row>
    <row r="189" spans="1:18" ht="78.75" customHeight="1">
      <c r="P189" s="96"/>
      <c r="Q189" s="96"/>
      <c r="R189" s="96"/>
    </row>
    <row r="190" spans="1:18" ht="78.75" customHeight="1">
      <c r="P190" s="96"/>
      <c r="Q190" s="96"/>
      <c r="R190" s="96"/>
    </row>
    <row r="191" spans="1:18" ht="106.5" customHeight="1">
      <c r="P191" s="96"/>
      <c r="Q191" s="96" t="s">
        <v>56</v>
      </c>
      <c r="R191" s="96"/>
    </row>
    <row r="192" spans="1:18" ht="78.75" customHeight="1">
      <c r="P192" s="96"/>
      <c r="Q192" s="96"/>
      <c r="R192" s="96"/>
    </row>
    <row r="193" spans="1:18" ht="105" customHeight="1">
      <c r="P193" s="96"/>
      <c r="Q193" s="96"/>
      <c r="R193" s="96"/>
    </row>
    <row r="194" spans="1:18">
      <c r="P194" s="19"/>
      <c r="Q194" s="19"/>
      <c r="R194" s="19"/>
    </row>
    <row r="195" spans="1:18" ht="54" customHeight="1">
      <c r="P195" s="96"/>
      <c r="Q195" s="96"/>
      <c r="R195" s="96"/>
    </row>
    <row r="198" spans="1:18" ht="186" customHeight="1"/>
    <row r="199" spans="1:18" ht="89.25" customHeight="1"/>
    <row r="205" spans="1:18" ht="51.75" customHeight="1"/>
    <row r="206" spans="1:18" ht="70.5" customHeight="1"/>
    <row r="207" spans="1:18" ht="51.75" customHeight="1"/>
    <row r="208" spans="1:18" s="74" customFormat="1" ht="14.25">
      <c r="A208" s="49"/>
      <c r="B208" s="64"/>
      <c r="C208" s="65"/>
      <c r="D208" s="49"/>
      <c r="E208" s="65"/>
      <c r="F208" s="65"/>
      <c r="G208" s="65"/>
      <c r="H208" s="65"/>
      <c r="I208" s="65"/>
      <c r="J208" s="65"/>
      <c r="K208" s="123"/>
      <c r="L208" s="65"/>
      <c r="M208" s="65"/>
      <c r="N208" s="65"/>
      <c r="O208" s="49"/>
    </row>
    <row r="209" ht="45.75" customHeight="1"/>
  </sheetData>
  <mergeCells count="43">
    <mergeCell ref="B31:C31"/>
    <mergeCell ref="B32:O32"/>
    <mergeCell ref="M27:O27"/>
    <mergeCell ref="A6:O6"/>
    <mergeCell ref="B10:O10"/>
    <mergeCell ref="B9:C9"/>
    <mergeCell ref="B13:C13"/>
    <mergeCell ref="B14:O14"/>
    <mergeCell ref="B26:C26"/>
    <mergeCell ref="A2:O2"/>
    <mergeCell ref="E4:F4"/>
    <mergeCell ref="G4:H4"/>
    <mergeCell ref="A3:A5"/>
    <mergeCell ref="O3:O5"/>
    <mergeCell ref="C3:C5"/>
    <mergeCell ref="D3:D5"/>
    <mergeCell ref="B3:B5"/>
    <mergeCell ref="I4:J4"/>
    <mergeCell ref="E3:N3"/>
    <mergeCell ref="K4:L4"/>
    <mergeCell ref="M4:N4"/>
    <mergeCell ref="B33:O33"/>
    <mergeCell ref="B37:O37"/>
    <mergeCell ref="B45:O45"/>
    <mergeCell ref="B52:B53"/>
    <mergeCell ref="B55:B56"/>
    <mergeCell ref="B44:C44"/>
    <mergeCell ref="B105:O105"/>
    <mergeCell ref="O65:O66"/>
    <mergeCell ref="A180:B180"/>
    <mergeCell ref="B36:C36"/>
    <mergeCell ref="B70:O70"/>
    <mergeCell ref="B80:O80"/>
    <mergeCell ref="B81:O81"/>
    <mergeCell ref="B89:O89"/>
    <mergeCell ref="B94:O94"/>
    <mergeCell ref="B98:O98"/>
    <mergeCell ref="A52:A53"/>
    <mergeCell ref="A55:A56"/>
    <mergeCell ref="B69:C69"/>
    <mergeCell ref="B124:B125"/>
    <mergeCell ref="A124:A125"/>
    <mergeCell ref="B102:O102"/>
  </mergeCells>
  <pageMargins left="0.39370078740157483" right="0.15748031496062992" top="0.39370078740157483" bottom="0.27559055118110237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zoomScale="80" zoomScaleNormal="80" workbookViewId="0">
      <selection activeCell="B14" sqref="B14"/>
    </sheetView>
  </sheetViews>
  <sheetFormatPr defaultRowHeight="15"/>
  <cols>
    <col min="1" max="1" width="39.42578125" customWidth="1"/>
    <col min="2" max="2" width="30.140625" customWidth="1"/>
    <col min="3" max="3" width="19.5703125" customWidth="1"/>
    <col min="4" max="4" width="26" customWidth="1"/>
    <col min="14" max="14" width="24.5703125" customWidth="1"/>
  </cols>
  <sheetData>
    <row r="2" spans="1:14" ht="108.75" customHeight="1">
      <c r="A2" s="21" t="s">
        <v>33</v>
      </c>
      <c r="B2" s="1" t="s">
        <v>43</v>
      </c>
      <c r="C2" s="2">
        <v>2000</v>
      </c>
      <c r="D2" s="6"/>
      <c r="E2" s="6"/>
      <c r="F2" s="6"/>
      <c r="G2" s="6"/>
      <c r="H2" s="6"/>
      <c r="I2" s="6"/>
      <c r="J2" s="6"/>
      <c r="K2" s="6"/>
      <c r="L2" s="1"/>
      <c r="M2" s="1">
        <v>3</v>
      </c>
      <c r="N2" s="14" t="s">
        <v>61</v>
      </c>
    </row>
    <row r="3" spans="1:14" ht="50.25" customHeight="1">
      <c r="A3" s="21" t="s">
        <v>34</v>
      </c>
      <c r="B3" s="7" t="s">
        <v>18</v>
      </c>
      <c r="C3" s="16">
        <v>1527.5</v>
      </c>
      <c r="D3" s="6"/>
      <c r="E3" s="6"/>
      <c r="F3" s="6"/>
      <c r="G3" s="6"/>
      <c r="H3" s="6"/>
      <c r="I3" s="6"/>
      <c r="J3" s="6"/>
      <c r="K3" s="6"/>
      <c r="L3" s="1"/>
      <c r="M3" s="1"/>
      <c r="N3" s="9" t="s">
        <v>35</v>
      </c>
    </row>
    <row r="4" spans="1:14" ht="60.75" customHeight="1">
      <c r="A4" s="1" t="s">
        <v>32</v>
      </c>
      <c r="B4" s="7" t="s">
        <v>18</v>
      </c>
      <c r="C4" s="2">
        <v>1967</v>
      </c>
      <c r="D4" s="6"/>
      <c r="E4" s="6"/>
      <c r="F4" s="6"/>
      <c r="G4" s="6"/>
      <c r="H4" s="6"/>
      <c r="I4" s="6"/>
      <c r="J4" s="6"/>
      <c r="K4" s="6"/>
      <c r="L4" s="1"/>
      <c r="M4" s="1"/>
      <c r="N4" s="8" t="s">
        <v>31</v>
      </c>
    </row>
    <row r="5" spans="1:14" ht="65.25" customHeight="1">
      <c r="A5" s="1" t="s">
        <v>44</v>
      </c>
      <c r="B5" s="7" t="s">
        <v>18</v>
      </c>
      <c r="C5" s="2">
        <v>2715</v>
      </c>
      <c r="D5" s="6"/>
      <c r="E5" s="6"/>
      <c r="F5" s="6"/>
      <c r="G5" s="6"/>
      <c r="H5" s="6"/>
      <c r="I5" s="6"/>
      <c r="J5" s="6"/>
      <c r="K5" s="6"/>
      <c r="L5" s="1"/>
      <c r="M5" s="1"/>
      <c r="N5" s="8" t="s">
        <v>31</v>
      </c>
    </row>
    <row r="6" spans="1:14" ht="88.5" customHeight="1">
      <c r="A6" s="1" t="s">
        <v>45</v>
      </c>
      <c r="B6" s="1" t="s">
        <v>18</v>
      </c>
      <c r="C6" s="2">
        <v>582</v>
      </c>
      <c r="D6" s="3"/>
      <c r="E6" s="3"/>
      <c r="F6" s="3"/>
      <c r="G6" s="3"/>
      <c r="H6" s="3"/>
      <c r="I6" s="3"/>
      <c r="J6" s="4"/>
      <c r="K6" s="4"/>
      <c r="L6" s="3"/>
      <c r="M6" s="1"/>
      <c r="N6" s="8" t="s">
        <v>46</v>
      </c>
    </row>
    <row r="7" spans="1:14" ht="79.5" customHeight="1">
      <c r="A7" s="1" t="s">
        <v>47</v>
      </c>
      <c r="B7" s="1" t="s">
        <v>43</v>
      </c>
      <c r="C7" s="2">
        <v>408</v>
      </c>
      <c r="D7" s="3"/>
      <c r="E7" s="3"/>
      <c r="F7" s="3"/>
      <c r="G7" s="3"/>
      <c r="H7" s="3"/>
      <c r="I7" s="3"/>
      <c r="J7" s="4"/>
      <c r="K7" s="4"/>
      <c r="L7" s="3"/>
      <c r="M7" s="1">
        <v>1</v>
      </c>
      <c r="N7" s="9" t="s">
        <v>48</v>
      </c>
    </row>
    <row r="8" spans="1:14" ht="63.75">
      <c r="A8" s="20" t="s">
        <v>49</v>
      </c>
      <c r="B8" s="1" t="s">
        <v>18</v>
      </c>
      <c r="C8" s="2">
        <v>3204</v>
      </c>
      <c r="D8" s="3"/>
      <c r="E8" s="3"/>
      <c r="F8" s="3"/>
      <c r="G8" s="3"/>
      <c r="H8" s="3"/>
      <c r="I8" s="3"/>
      <c r="J8" s="4"/>
      <c r="K8" s="4"/>
      <c r="L8" s="3"/>
      <c r="M8" s="20">
        <v>3</v>
      </c>
      <c r="N8" s="9" t="s">
        <v>50</v>
      </c>
    </row>
    <row r="9" spans="1:14" ht="48.75" customHeight="1">
      <c r="A9" s="21"/>
      <c r="B9" s="1" t="s">
        <v>43</v>
      </c>
      <c r="C9" s="2">
        <v>690</v>
      </c>
      <c r="D9" s="3"/>
      <c r="E9" s="3"/>
      <c r="F9" s="3"/>
      <c r="G9" s="3"/>
      <c r="H9" s="3"/>
      <c r="I9" s="3"/>
      <c r="J9" s="4"/>
      <c r="K9" s="4"/>
      <c r="L9" s="3"/>
      <c r="M9" s="21"/>
      <c r="N9" s="9" t="s">
        <v>51</v>
      </c>
    </row>
    <row r="10" spans="1:14" ht="73.5" customHeight="1">
      <c r="A10" s="20" t="s">
        <v>52</v>
      </c>
      <c r="B10" s="1" t="s">
        <v>43</v>
      </c>
      <c r="C10" s="2">
        <v>1100</v>
      </c>
      <c r="D10" s="3"/>
      <c r="E10" s="3"/>
      <c r="F10" s="3"/>
      <c r="G10" s="3"/>
      <c r="H10" s="3"/>
      <c r="I10" s="3"/>
      <c r="J10" s="4"/>
      <c r="K10" s="4"/>
      <c r="L10" s="3"/>
      <c r="M10" s="1"/>
      <c r="N10" s="9" t="s">
        <v>51</v>
      </c>
    </row>
    <row r="11" spans="1:14" ht="53.25" customHeight="1">
      <c r="A11" s="20" t="s">
        <v>53</v>
      </c>
      <c r="B11" s="1" t="s">
        <v>18</v>
      </c>
      <c r="C11" s="2">
        <v>761</v>
      </c>
      <c r="D11" s="3"/>
      <c r="E11" s="3"/>
      <c r="F11" s="3"/>
      <c r="G11" s="3"/>
      <c r="H11" s="3"/>
      <c r="I11" s="3"/>
      <c r="J11" s="4"/>
      <c r="K11" s="4"/>
      <c r="L11" s="3">
        <v>2</v>
      </c>
      <c r="M11" s="1">
        <v>1</v>
      </c>
      <c r="N11" s="13" t="s">
        <v>54</v>
      </c>
    </row>
    <row r="12" spans="1:14" ht="78" customHeight="1">
      <c r="A12" s="20" t="s">
        <v>55</v>
      </c>
      <c r="B12" s="1" t="s">
        <v>19</v>
      </c>
      <c r="C12" s="2">
        <v>2500</v>
      </c>
      <c r="D12" s="3"/>
      <c r="E12" s="3"/>
      <c r="F12" s="3"/>
      <c r="G12" s="3"/>
      <c r="H12" s="3"/>
      <c r="I12" s="3"/>
      <c r="J12" s="4"/>
      <c r="K12" s="4"/>
      <c r="L12" s="3"/>
      <c r="M12" s="1"/>
      <c r="N12" s="8"/>
    </row>
    <row r="13" spans="1:14" ht="40.5">
      <c r="A13" s="20" t="s">
        <v>57</v>
      </c>
      <c r="B13" s="1" t="s">
        <v>19</v>
      </c>
      <c r="C13" s="2">
        <v>200</v>
      </c>
      <c r="D13" s="3"/>
      <c r="E13" s="3"/>
      <c r="F13" s="3"/>
      <c r="G13" s="3"/>
      <c r="H13" s="3"/>
      <c r="I13" s="3"/>
      <c r="J13" s="4"/>
      <c r="K13" s="4"/>
      <c r="L13" s="3"/>
      <c r="M13" s="1"/>
      <c r="N13" s="8" t="s">
        <v>58</v>
      </c>
    </row>
    <row r="14" spans="1:14" ht="81" customHeight="1">
      <c r="A14" s="1" t="s">
        <v>60</v>
      </c>
      <c r="B14" s="1" t="s">
        <v>18</v>
      </c>
      <c r="C14" s="2">
        <v>487800</v>
      </c>
      <c r="D14" s="3"/>
      <c r="E14" s="3"/>
      <c r="F14" s="3"/>
      <c r="G14" s="3"/>
      <c r="H14" s="3"/>
      <c r="I14" s="3"/>
      <c r="J14" s="4"/>
      <c r="K14" s="4"/>
      <c r="L14" s="3"/>
      <c r="M14" s="1"/>
      <c r="N14" s="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https:/mul2-lori.gov.am/tasks/477947/oneclick/f362f0cefedae0b20d9d579d800529e21da85d7cb673010f9794857046e63896.xlsx?token=5ce56a3439f784e959cfbeb57615f7d3</cp:keywords>
  <cp:lastModifiedBy>user</cp:lastModifiedBy>
  <cp:lastPrinted>2023-02-24T05:48:01Z</cp:lastPrinted>
  <dcterms:created xsi:type="dcterms:W3CDTF">2013-01-15T13:33:55Z</dcterms:created>
  <dcterms:modified xsi:type="dcterms:W3CDTF">2023-02-28T06:52:12Z</dcterms:modified>
</cp:coreProperties>
</file>