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539"/>
  </bookViews>
  <sheets>
    <sheet name="Ծրագիր" sheetId="2" r:id="rId1"/>
    <sheet name="Ձև 3" sheetId="1" r:id="rId2"/>
  </sheets>
  <calcPr calcId="125725"/>
</workbook>
</file>

<file path=xl/calcChain.xml><?xml version="1.0" encoding="utf-8"?>
<calcChain xmlns="http://schemas.openxmlformats.org/spreadsheetml/2006/main">
  <c r="J171" i="1"/>
  <c r="J172"/>
  <c r="J173"/>
  <c r="J174"/>
  <c r="J175"/>
  <c r="J176"/>
  <c r="J177"/>
  <c r="J178"/>
  <c r="J179"/>
  <c r="J180"/>
  <c r="J181"/>
  <c r="J182"/>
  <c r="J170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21"/>
  <c r="D22" i="2"/>
  <c r="E22"/>
  <c r="F22"/>
  <c r="G22"/>
  <c r="D23"/>
  <c r="E23"/>
  <c r="F23"/>
  <c r="G23"/>
  <c r="D24"/>
  <c r="E24"/>
  <c r="F24"/>
  <c r="G24"/>
  <c r="D25"/>
  <c r="E25"/>
  <c r="F25"/>
  <c r="G25"/>
  <c r="D26"/>
  <c r="E26"/>
  <c r="F26"/>
  <c r="G26"/>
  <c r="D27"/>
  <c r="E27"/>
  <c r="F27"/>
  <c r="G27"/>
  <c r="D28"/>
  <c r="E28"/>
  <c r="F28"/>
  <c r="G28"/>
  <c r="D29"/>
  <c r="E29"/>
  <c r="F29"/>
  <c r="G29"/>
  <c r="D30"/>
  <c r="E30"/>
  <c r="F30"/>
  <c r="G30"/>
  <c r="D31"/>
  <c r="E31"/>
  <c r="F31"/>
  <c r="G31"/>
  <c r="D32"/>
  <c r="E32"/>
  <c r="F32"/>
  <c r="G32"/>
  <c r="D33"/>
  <c r="E33"/>
  <c r="F33"/>
  <c r="G33"/>
  <c r="D34"/>
  <c r="E34"/>
  <c r="F34"/>
  <c r="G34"/>
  <c r="D35"/>
  <c r="E35"/>
  <c r="F35"/>
  <c r="G35"/>
  <c r="D36"/>
  <c r="E36"/>
  <c r="F36"/>
  <c r="G36"/>
  <c r="D37"/>
  <c r="E37"/>
  <c r="F37"/>
  <c r="G37"/>
  <c r="D38"/>
  <c r="E38"/>
  <c r="F38"/>
  <c r="G38"/>
  <c r="D39"/>
  <c r="E39"/>
  <c r="F39"/>
  <c r="G39"/>
  <c r="D40"/>
  <c r="E40"/>
  <c r="F40"/>
  <c r="G40"/>
  <c r="D41"/>
  <c r="E41"/>
  <c r="F41"/>
  <c r="G41"/>
  <c r="D42"/>
  <c r="E42"/>
  <c r="F42"/>
  <c r="G42"/>
  <c r="D43"/>
  <c r="E43"/>
  <c r="F43"/>
  <c r="G43"/>
  <c r="D44"/>
  <c r="E44"/>
  <c r="F44"/>
  <c r="G44"/>
  <c r="D45"/>
  <c r="E45"/>
  <c r="F45"/>
  <c r="G45"/>
  <c r="D46"/>
  <c r="E46"/>
  <c r="F46"/>
  <c r="G46"/>
  <c r="D47"/>
  <c r="E47"/>
  <c r="F47"/>
  <c r="G47"/>
  <c r="D48"/>
  <c r="E48"/>
  <c r="F48"/>
  <c r="G48"/>
  <c r="D49"/>
  <c r="E49"/>
  <c r="F49"/>
  <c r="G49"/>
  <c r="D50"/>
  <c r="E50"/>
  <c r="F50"/>
  <c r="G50"/>
  <c r="D51"/>
  <c r="E51"/>
  <c r="F51"/>
  <c r="G51"/>
  <c r="D52"/>
  <c r="E52"/>
  <c r="F52"/>
  <c r="G52"/>
  <c r="D53"/>
  <c r="E53"/>
  <c r="F53"/>
  <c r="G53"/>
  <c r="D54"/>
  <c r="E54"/>
  <c r="F54"/>
  <c r="G54"/>
  <c r="D55"/>
  <c r="E55"/>
  <c r="F55"/>
  <c r="G55"/>
  <c r="D56"/>
  <c r="E56"/>
  <c r="F56"/>
  <c r="G56"/>
  <c r="D57"/>
  <c r="E57"/>
  <c r="F57"/>
  <c r="G57"/>
  <c r="D58"/>
  <c r="E58"/>
  <c r="F58"/>
  <c r="G58"/>
  <c r="D59"/>
  <c r="E59"/>
  <c r="F59"/>
  <c r="G59"/>
  <c r="D60"/>
  <c r="E60"/>
  <c r="F60"/>
  <c r="G60"/>
  <c r="D61"/>
  <c r="E61"/>
  <c r="F61"/>
  <c r="G61"/>
  <c r="D62"/>
  <c r="E62"/>
  <c r="F62"/>
  <c r="G62"/>
  <c r="D63"/>
  <c r="E63"/>
  <c r="F63"/>
  <c r="G63"/>
  <c r="D64"/>
  <c r="E64"/>
  <c r="F64"/>
  <c r="G64"/>
  <c r="D65"/>
  <c r="E65"/>
  <c r="F65"/>
  <c r="G65"/>
  <c r="D66"/>
  <c r="E66"/>
  <c r="F66"/>
  <c r="G66"/>
  <c r="D67"/>
  <c r="E67"/>
  <c r="F67"/>
  <c r="G67"/>
  <c r="D68"/>
  <c r="E68"/>
  <c r="F68"/>
  <c r="G68"/>
  <c r="D69"/>
  <c r="E69"/>
  <c r="F69"/>
  <c r="G69"/>
  <c r="D70"/>
  <c r="E70"/>
  <c r="F70"/>
  <c r="G70"/>
  <c r="D71"/>
  <c r="E71"/>
  <c r="F71"/>
  <c r="G71"/>
  <c r="D72"/>
  <c r="E72"/>
  <c r="F72"/>
  <c r="G72"/>
  <c r="D73"/>
  <c r="E73"/>
  <c r="F73"/>
  <c r="G73"/>
  <c r="D74"/>
  <c r="E74"/>
  <c r="F74"/>
  <c r="G74"/>
  <c r="D75"/>
  <c r="E75"/>
  <c r="F75"/>
  <c r="G75"/>
  <c r="D76"/>
  <c r="E76"/>
  <c r="F76"/>
  <c r="G76"/>
  <c r="D77"/>
  <c r="E77"/>
  <c r="F77"/>
  <c r="G77"/>
  <c r="D78"/>
  <c r="E78"/>
  <c r="F78"/>
  <c r="G78"/>
  <c r="D79"/>
  <c r="E79"/>
  <c r="F79"/>
  <c r="G79"/>
  <c r="D80"/>
  <c r="E80"/>
  <c r="F80"/>
  <c r="G80"/>
  <c r="D81"/>
  <c r="E81"/>
  <c r="F81"/>
  <c r="G81"/>
  <c r="D82"/>
  <c r="E82"/>
  <c r="F82"/>
  <c r="G82"/>
  <c r="D83"/>
  <c r="E83"/>
  <c r="F83"/>
  <c r="G83"/>
  <c r="D84"/>
  <c r="E84"/>
  <c r="F84"/>
  <c r="G84"/>
  <c r="D85"/>
  <c r="E85"/>
  <c r="F85"/>
  <c r="G85"/>
  <c r="D86"/>
  <c r="E86"/>
  <c r="F86"/>
  <c r="G86"/>
  <c r="D87"/>
  <c r="E87"/>
  <c r="F87"/>
  <c r="G87"/>
  <c r="D88"/>
  <c r="E88"/>
  <c r="F88"/>
  <c r="G88"/>
  <c r="D89"/>
  <c r="E89"/>
  <c r="F89"/>
  <c r="G89"/>
  <c r="D90"/>
  <c r="E90"/>
  <c r="F90"/>
  <c r="G90"/>
  <c r="D91"/>
  <c r="E91"/>
  <c r="F91"/>
  <c r="G91"/>
  <c r="D92"/>
  <c r="E92"/>
  <c r="F92"/>
  <c r="G92"/>
  <c r="D93"/>
  <c r="E93"/>
  <c r="F93"/>
  <c r="G93"/>
  <c r="D94"/>
  <c r="E94"/>
  <c r="F94"/>
  <c r="G94"/>
  <c r="D95"/>
  <c r="E95"/>
  <c r="F95"/>
  <c r="G95"/>
  <c r="D96"/>
  <c r="E96"/>
  <c r="F96"/>
  <c r="G96"/>
  <c r="D97"/>
  <c r="E97"/>
  <c r="F97"/>
  <c r="G97"/>
  <c r="D98"/>
  <c r="E98"/>
  <c r="F98"/>
  <c r="G98"/>
  <c r="D99"/>
  <c r="E99"/>
  <c r="F99"/>
  <c r="G99"/>
  <c r="D100"/>
  <c r="E100"/>
  <c r="F100"/>
  <c r="G100"/>
  <c r="D101"/>
  <c r="E101"/>
  <c r="F101"/>
  <c r="G101"/>
  <c r="D102"/>
  <c r="E102"/>
  <c r="F102"/>
  <c r="G102"/>
  <c r="D103"/>
  <c r="E103"/>
  <c r="F103"/>
  <c r="G103"/>
  <c r="D104"/>
  <c r="E104"/>
  <c r="F104"/>
  <c r="G104"/>
  <c r="D105"/>
  <c r="E105"/>
  <c r="F105"/>
  <c r="G105"/>
  <c r="D106"/>
  <c r="E106"/>
  <c r="F106"/>
  <c r="G106"/>
  <c r="D107"/>
  <c r="E107"/>
  <c r="F107"/>
  <c r="G107"/>
  <c r="D108"/>
  <c r="E108"/>
  <c r="F108"/>
  <c r="G108"/>
  <c r="D109"/>
  <c r="E109"/>
  <c r="F109"/>
  <c r="G109"/>
  <c r="D110"/>
  <c r="E110"/>
  <c r="F110"/>
  <c r="G110"/>
  <c r="D111"/>
  <c r="E111"/>
  <c r="F111"/>
  <c r="G111"/>
  <c r="D112"/>
  <c r="E112"/>
  <c r="F112"/>
  <c r="G112"/>
  <c r="D113"/>
  <c r="E113"/>
  <c r="F113"/>
  <c r="G113"/>
  <c r="D114"/>
  <c r="E114"/>
  <c r="F114"/>
  <c r="G114"/>
  <c r="D115"/>
  <c r="E115"/>
  <c r="F115"/>
  <c r="G115"/>
  <c r="D116"/>
  <c r="E116"/>
  <c r="F116"/>
  <c r="G116"/>
  <c r="D117"/>
  <c r="E117"/>
  <c r="F117"/>
  <c r="G117"/>
  <c r="D118"/>
  <c r="E118"/>
  <c r="F118"/>
  <c r="G118"/>
  <c r="D119"/>
  <c r="E119"/>
  <c r="F119"/>
  <c r="G119"/>
  <c r="D120"/>
  <c r="E120"/>
  <c r="F120"/>
  <c r="G120"/>
  <c r="D121"/>
  <c r="E121"/>
  <c r="F121"/>
  <c r="G121"/>
  <c r="D122"/>
  <c r="E122"/>
  <c r="F122"/>
  <c r="G122"/>
  <c r="D123"/>
  <c r="E123"/>
  <c r="F123"/>
  <c r="G123"/>
  <c r="D124"/>
  <c r="E124"/>
  <c r="F124"/>
  <c r="G124"/>
  <c r="D125"/>
  <c r="E125"/>
  <c r="F125"/>
  <c r="G125"/>
  <c r="D126"/>
  <c r="E126"/>
  <c r="F126"/>
  <c r="G126"/>
  <c r="D127"/>
  <c r="E127"/>
  <c r="F127"/>
  <c r="G127"/>
  <c r="D128"/>
  <c r="E128"/>
  <c r="F128"/>
  <c r="G128"/>
  <c r="D129"/>
  <c r="E129"/>
  <c r="F129"/>
  <c r="G129"/>
  <c r="D130"/>
  <c r="E130"/>
  <c r="F130"/>
  <c r="G130"/>
  <c r="D131"/>
  <c r="E131"/>
  <c r="F131"/>
  <c r="G131"/>
  <c r="D132"/>
  <c r="E132"/>
  <c r="F132"/>
  <c r="G132"/>
  <c r="D133"/>
  <c r="E133"/>
  <c r="F133"/>
  <c r="G133"/>
  <c r="D134"/>
  <c r="E134"/>
  <c r="F134"/>
  <c r="G134"/>
  <c r="D135"/>
  <c r="E135"/>
  <c r="F135"/>
  <c r="G135"/>
  <c r="D136"/>
  <c r="E136"/>
  <c r="F136"/>
  <c r="G136"/>
  <c r="D137"/>
  <c r="E137"/>
  <c r="F137"/>
  <c r="G137"/>
  <c r="D138"/>
  <c r="E138"/>
  <c r="F138"/>
  <c r="G138"/>
  <c r="D139"/>
  <c r="E139"/>
  <c r="F139"/>
  <c r="G139"/>
  <c r="D140"/>
  <c r="E140"/>
  <c r="F140"/>
  <c r="G140"/>
  <c r="D141"/>
  <c r="E141"/>
  <c r="F141"/>
  <c r="G141"/>
  <c r="D142"/>
  <c r="E142"/>
  <c r="F142"/>
  <c r="G142"/>
  <c r="D143"/>
  <c r="E143"/>
  <c r="F143"/>
  <c r="G143"/>
  <c r="D144"/>
  <c r="E144"/>
  <c r="F144"/>
  <c r="G144"/>
  <c r="D145"/>
  <c r="E145"/>
  <c r="F145"/>
  <c r="G145"/>
  <c r="D146"/>
  <c r="E146"/>
  <c r="F146"/>
  <c r="G146"/>
  <c r="D147"/>
  <c r="E147"/>
  <c r="F147"/>
  <c r="G147"/>
  <c r="D148"/>
  <c r="E148"/>
  <c r="F148"/>
  <c r="G148"/>
  <c r="D149"/>
  <c r="E149"/>
  <c r="F149"/>
  <c r="G149"/>
  <c r="D150"/>
  <c r="E150"/>
  <c r="F150"/>
  <c r="G150"/>
  <c r="D151"/>
  <c r="E151"/>
  <c r="F151"/>
  <c r="G151"/>
  <c r="D152"/>
  <c r="E152"/>
  <c r="F152"/>
  <c r="G152"/>
  <c r="D153"/>
  <c r="E153"/>
  <c r="F153"/>
  <c r="G153"/>
  <c r="D154"/>
  <c r="E154"/>
  <c r="F154"/>
  <c r="G154"/>
  <c r="D155"/>
  <c r="E155"/>
  <c r="F155"/>
  <c r="G155"/>
  <c r="D156"/>
  <c r="E156"/>
  <c r="F156"/>
  <c r="G156"/>
  <c r="D157"/>
  <c r="E157"/>
  <c r="F157"/>
  <c r="G157"/>
  <c r="D158"/>
  <c r="E158"/>
  <c r="F158"/>
  <c r="G158"/>
  <c r="D159"/>
  <c r="E159"/>
  <c r="F159"/>
  <c r="G159"/>
  <c r="D160"/>
  <c r="E160"/>
  <c r="F160"/>
  <c r="G160"/>
  <c r="D161"/>
  <c r="E161"/>
  <c r="F161"/>
  <c r="G161"/>
  <c r="D162"/>
  <c r="E162"/>
  <c r="F162"/>
  <c r="G162"/>
  <c r="D163"/>
  <c r="E163"/>
  <c r="F163"/>
  <c r="G163"/>
  <c r="D164"/>
  <c r="E164"/>
  <c r="F164"/>
  <c r="G164"/>
  <c r="D165"/>
  <c r="E165"/>
  <c r="F165"/>
  <c r="G165"/>
  <c r="D166"/>
  <c r="E166"/>
  <c r="F166"/>
  <c r="G166"/>
  <c r="D167"/>
  <c r="E167"/>
  <c r="F167"/>
  <c r="G167"/>
  <c r="D168"/>
  <c r="E168"/>
  <c r="F168"/>
  <c r="G168"/>
  <c r="D169"/>
  <c r="E169"/>
  <c r="F169"/>
  <c r="G169"/>
  <c r="D170"/>
  <c r="E170"/>
  <c r="F170"/>
  <c r="G170"/>
  <c r="D171"/>
  <c r="E171"/>
  <c r="F171"/>
  <c r="G171"/>
  <c r="D172"/>
  <c r="E172"/>
  <c r="F172"/>
  <c r="G172"/>
  <c r="D173"/>
  <c r="E173"/>
  <c r="F173"/>
  <c r="G173"/>
  <c r="D174"/>
  <c r="E174"/>
  <c r="F174"/>
  <c r="G174"/>
  <c r="D175"/>
  <c r="E175"/>
  <c r="F175"/>
  <c r="G175"/>
  <c r="D176"/>
  <c r="E176"/>
  <c r="F176"/>
  <c r="G176"/>
  <c r="D177"/>
  <c r="E177"/>
  <c r="F177"/>
  <c r="G177"/>
  <c r="D178"/>
  <c r="E178"/>
  <c r="F178"/>
  <c r="G178"/>
  <c r="D179"/>
  <c r="E179"/>
  <c r="F179"/>
  <c r="G179"/>
  <c r="D180"/>
  <c r="E180"/>
  <c r="F180"/>
  <c r="G180"/>
  <c r="D181"/>
  <c r="E181"/>
  <c r="F181"/>
  <c r="G181"/>
  <c r="D182"/>
  <c r="E182"/>
  <c r="F182"/>
  <c r="G182"/>
  <c r="E21"/>
  <c r="F21"/>
  <c r="G21"/>
  <c r="D21"/>
  <c r="AU183" l="1"/>
  <c r="AT183"/>
  <c r="AS183"/>
  <c r="AR183"/>
  <c r="AQ183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C183"/>
  <c r="AI183" i="1" l="1"/>
  <c r="AH183"/>
  <c r="AF183"/>
  <c r="AE183"/>
  <c r="AC183"/>
  <c r="AB183"/>
  <c r="Z183"/>
  <c r="Y183"/>
  <c r="T183"/>
  <c r="S183"/>
  <c r="Q183"/>
  <c r="P183"/>
  <c r="N183"/>
  <c r="M183"/>
  <c r="K183"/>
  <c r="J183"/>
  <c r="H183"/>
  <c r="G183"/>
  <c r="C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182"/>
  <c r="V182"/>
  <c r="W181"/>
  <c r="V181"/>
  <c r="W180"/>
  <c r="V180"/>
  <c r="W179"/>
  <c r="V179"/>
  <c r="W178"/>
  <c r="V178"/>
  <c r="W177"/>
  <c r="V177"/>
  <c r="W176"/>
  <c r="V176"/>
  <c r="W175"/>
  <c r="V175"/>
  <c r="W174"/>
  <c r="V174"/>
  <c r="W173"/>
  <c r="V173"/>
  <c r="W172"/>
  <c r="V172"/>
  <c r="W171"/>
  <c r="V171"/>
  <c r="W170"/>
  <c r="V170"/>
  <c r="W169"/>
  <c r="V169"/>
  <c r="W168"/>
  <c r="V168"/>
  <c r="W167"/>
  <c r="V167"/>
  <c r="W166"/>
  <c r="V166"/>
  <c r="W165"/>
  <c r="V165"/>
  <c r="W164"/>
  <c r="V164"/>
  <c r="W163"/>
  <c r="V163"/>
  <c r="W162"/>
  <c r="V162"/>
  <c r="W161"/>
  <c r="V161"/>
  <c r="W160"/>
  <c r="V160"/>
  <c r="W159"/>
  <c r="V159"/>
  <c r="W158"/>
  <c r="V158"/>
  <c r="W157"/>
  <c r="V157"/>
  <c r="W156"/>
  <c r="V156"/>
  <c r="W155"/>
  <c r="V155"/>
  <c r="W154"/>
  <c r="V154"/>
  <c r="W153"/>
  <c r="V153"/>
  <c r="W152"/>
  <c r="V152"/>
  <c r="W151"/>
  <c r="V151"/>
  <c r="W150"/>
  <c r="V150"/>
  <c r="W149"/>
  <c r="V149"/>
  <c r="W148"/>
  <c r="V148"/>
  <c r="W147"/>
  <c r="V147"/>
  <c r="W146"/>
  <c r="V146"/>
  <c r="W145"/>
  <c r="V145"/>
  <c r="W144"/>
  <c r="V144"/>
  <c r="W143"/>
  <c r="V143"/>
  <c r="W142"/>
  <c r="V142"/>
  <c r="W141"/>
  <c r="V141"/>
  <c r="W140"/>
  <c r="V140"/>
  <c r="W139"/>
  <c r="V139"/>
  <c r="W138"/>
  <c r="V138"/>
  <c r="W137"/>
  <c r="V137"/>
  <c r="W136"/>
  <c r="V136"/>
  <c r="W135"/>
  <c r="V135"/>
  <c r="W134"/>
  <c r="V134"/>
  <c r="W133"/>
  <c r="V133"/>
  <c r="W132"/>
  <c r="V132"/>
  <c r="W131"/>
  <c r="V131"/>
  <c r="W130"/>
  <c r="V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V118"/>
  <c r="W117"/>
  <c r="V117"/>
  <c r="W116"/>
  <c r="V116"/>
  <c r="W115"/>
  <c r="V115"/>
  <c r="W114"/>
  <c r="V114"/>
  <c r="W113"/>
  <c r="V113"/>
  <c r="W112"/>
  <c r="V112"/>
  <c r="W111"/>
  <c r="V111"/>
  <c r="W110"/>
  <c r="V110"/>
  <c r="W109"/>
  <c r="V109"/>
  <c r="W108"/>
  <c r="V108"/>
  <c r="W107"/>
  <c r="V107"/>
  <c r="W106"/>
  <c r="V106"/>
  <c r="W105"/>
  <c r="V105"/>
  <c r="W104"/>
  <c r="V10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E26"/>
  <c r="D26"/>
  <c r="E25"/>
  <c r="D25"/>
  <c r="E24"/>
  <c r="D24"/>
  <c r="E23"/>
  <c r="D23"/>
  <c r="E22"/>
  <c r="D22"/>
  <c r="E21"/>
  <c r="D21"/>
  <c r="X23" l="1"/>
  <c r="X25"/>
  <c r="X27"/>
  <c r="X29"/>
  <c r="X31"/>
  <c r="X33"/>
  <c r="X35"/>
  <c r="X37"/>
  <c r="X39"/>
  <c r="X41"/>
  <c r="X43"/>
  <c r="X45"/>
  <c r="X47"/>
  <c r="X51"/>
  <c r="X53"/>
  <c r="X55"/>
  <c r="X57"/>
  <c r="X61"/>
  <c r="X63"/>
  <c r="X65"/>
  <c r="X67"/>
  <c r="X69"/>
  <c r="X71"/>
  <c r="X73"/>
  <c r="X75"/>
  <c r="X77"/>
  <c r="X79"/>
  <c r="X81"/>
  <c r="X83"/>
  <c r="X85"/>
  <c r="X87"/>
  <c r="X89"/>
  <c r="X91"/>
  <c r="X93"/>
  <c r="X95"/>
  <c r="X97"/>
  <c r="X99"/>
  <c r="X101"/>
  <c r="X103"/>
  <c r="X105"/>
  <c r="X107"/>
  <c r="X109"/>
  <c r="X111"/>
  <c r="X113"/>
  <c r="X115"/>
  <c r="X117"/>
  <c r="X119"/>
  <c r="X121"/>
  <c r="X123"/>
  <c r="X125"/>
  <c r="X127"/>
  <c r="X129"/>
  <c r="X131"/>
  <c r="X133"/>
  <c r="X135"/>
  <c r="X137"/>
  <c r="X139"/>
  <c r="X141"/>
  <c r="X143"/>
  <c r="X145"/>
  <c r="X147"/>
  <c r="X149"/>
  <c r="X151"/>
  <c r="X153"/>
  <c r="X155"/>
  <c r="X157"/>
  <c r="X159"/>
  <c r="X161"/>
  <c r="X163"/>
  <c r="X165"/>
  <c r="X167"/>
  <c r="X169"/>
  <c r="X171"/>
  <c r="X173"/>
  <c r="X175"/>
  <c r="X177"/>
  <c r="X179"/>
  <c r="X181"/>
  <c r="X49"/>
  <c r="F24"/>
  <c r="X24"/>
  <c r="X26"/>
  <c r="X28"/>
  <c r="X30"/>
  <c r="X32"/>
  <c r="X34"/>
  <c r="X36"/>
  <c r="X38"/>
  <c r="X40"/>
  <c r="X42"/>
  <c r="X44"/>
  <c r="X46"/>
  <c r="X48"/>
  <c r="X50"/>
  <c r="X52"/>
  <c r="X54"/>
  <c r="X56"/>
  <c r="X58"/>
  <c r="X60"/>
  <c r="X62"/>
  <c r="X64"/>
  <c r="X66"/>
  <c r="X68"/>
  <c r="X70"/>
  <c r="X72"/>
  <c r="X74"/>
  <c r="X76"/>
  <c r="X78"/>
  <c r="X80"/>
  <c r="X82"/>
  <c r="X84"/>
  <c r="X86"/>
  <c r="X88"/>
  <c r="X90"/>
  <c r="X92"/>
  <c r="X94"/>
  <c r="X96"/>
  <c r="X98"/>
  <c r="X100"/>
  <c r="X102"/>
  <c r="X104"/>
  <c r="X106"/>
  <c r="X108"/>
  <c r="X110"/>
  <c r="X112"/>
  <c r="X114"/>
  <c r="X116"/>
  <c r="X118"/>
  <c r="X120"/>
  <c r="X122"/>
  <c r="X124"/>
  <c r="X126"/>
  <c r="X128"/>
  <c r="X130"/>
  <c r="X132"/>
  <c r="X134"/>
  <c r="X136"/>
  <c r="X138"/>
  <c r="X140"/>
  <c r="X142"/>
  <c r="X144"/>
  <c r="X146"/>
  <c r="X148"/>
  <c r="X150"/>
  <c r="X152"/>
  <c r="X154"/>
  <c r="X156"/>
  <c r="X158"/>
  <c r="X160"/>
  <c r="X162"/>
  <c r="X164"/>
  <c r="X166"/>
  <c r="X168"/>
  <c r="X170"/>
  <c r="X172"/>
  <c r="X174"/>
  <c r="X176"/>
  <c r="X178"/>
  <c r="X180"/>
  <c r="X182"/>
  <c r="F25"/>
  <c r="F27"/>
  <c r="F21"/>
  <c r="E183"/>
  <c r="F23"/>
  <c r="X59"/>
  <c r="F26"/>
  <c r="D183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X22"/>
  <c r="F22"/>
  <c r="F28"/>
  <c r="AJ21"/>
  <c r="AJ183" s="1"/>
  <c r="AG21"/>
  <c r="AG183" s="1"/>
  <c r="AD21"/>
  <c r="AD183" s="1"/>
  <c r="AA21"/>
  <c r="AA183" s="1"/>
  <c r="W21"/>
  <c r="W183" s="1"/>
  <c r="V21"/>
  <c r="U21"/>
  <c r="U183" s="1"/>
  <c r="R21"/>
  <c r="R183" s="1"/>
  <c r="O21"/>
  <c r="O183" s="1"/>
  <c r="L21"/>
  <c r="L183" s="1"/>
  <c r="I21"/>
  <c r="I183" s="1"/>
  <c r="F183" l="1"/>
  <c r="X21"/>
  <c r="X183" s="1"/>
  <c r="V183"/>
</calcChain>
</file>

<file path=xl/sharedStrings.xml><?xml version="1.0" encoding="utf-8"?>
<sst xmlns="http://schemas.openxmlformats.org/spreadsheetml/2006/main" count="470" uniqueCount="215">
  <si>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</si>
  <si>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</si>
  <si>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</si>
  <si>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</si>
  <si>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</si>
  <si>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</si>
  <si>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</si>
  <si>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</si>
  <si>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</si>
  <si>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</si>
  <si>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</si>
  <si>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</si>
  <si>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</si>
  <si>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</si>
  <si>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</si>
  <si>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</si>
  <si>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</si>
  <si>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</si>
  <si>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</si>
  <si>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</si>
  <si>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</si>
  <si>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</si>
  <si>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</si>
  <si>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</si>
  <si>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</si>
  <si>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</si>
  <si>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</si>
  <si>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</si>
  <si>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</si>
  <si>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</si>
  <si>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</si>
  <si>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</si>
  <si>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</si>
  <si>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</si>
  <si>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</si>
  <si>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</si>
  <si>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>«Վանաձորի թիվ 1 հ/դ» ՊՈԱԿ</t>
  </si>
  <si>
    <t>«Վանաձորի թիվ  2 հ/դ» ՊՈԱԿ</t>
  </si>
  <si>
    <t>«Վանաձորի թիվ  3 հ/դ» ՊՈԱԿ</t>
  </si>
  <si>
    <t>«Վանաձորի թիվ  4 հ/դ» ՊՈԱԿ</t>
  </si>
  <si>
    <t>«Վանաձորի թիվ  6  հ/դ» ՊՈԱԿ</t>
  </si>
  <si>
    <t>«Վանաձորի թիվ  7  հ/դ» ՊՈԱԿ</t>
  </si>
  <si>
    <t>«Վանաձորի թիվ  8  հ/դ» ՊՈԱԿ</t>
  </si>
  <si>
    <t>«Վանաձորի թիվ  9 հ/դ» ՊՈԱԿ</t>
  </si>
  <si>
    <t>«Վանաձորի թիվ  12 հ/դ» ՊՈԱԿ</t>
  </si>
  <si>
    <t>«Վանաձորի թիվ  15  հ/դ» ՊՈԱԿ</t>
  </si>
  <si>
    <t>«Վանաձորի թիվ  16  հ/դ» ՊՈԱԿ</t>
  </si>
  <si>
    <t>«Վանաձորի թիվ  18  մ/դ» ՊՈԱԿ</t>
  </si>
  <si>
    <t>«Վանաձորի թիվ  19  հ/դ» ՊՈԱԿ</t>
  </si>
  <si>
    <t>«Վանաձորի թիվ  20  հ/դ» ՊՈԱԿ</t>
  </si>
  <si>
    <t>«Վանաձորի թիվ  21 հ/դ» ՊՈԱԿ</t>
  </si>
  <si>
    <t>«Վանաձորի թիվ  22  հ/դ» ՊՈԱԿ</t>
  </si>
  <si>
    <t>«Վանաձորի թիվ  23  հ/դ» ՊՈԱԿ</t>
  </si>
  <si>
    <t>«Վանաձորի թիվ  24  մ/դ» ՊՈԱԿ</t>
  </si>
  <si>
    <t>«Վանաձորի թիվ  25  հ/դ» ՊՈԱԿ</t>
  </si>
  <si>
    <t>«Վանաձորի թիվ  27  հ/դ» ՊՈԱԿ</t>
  </si>
  <si>
    <t>«Վանաձորի թիվ  28  հ/դ» ՊՈԱԿ</t>
  </si>
  <si>
    <t>«Վանաձորի թիվ  30  հ/դ» ՊՈԱԿ</t>
  </si>
  <si>
    <t>«Ազնվաձորի  մ/դ    լեռ.» ՊՈԱԿ</t>
  </si>
  <si>
    <t>«Արջուտի   մ/դ» ՊՈԱԿ</t>
  </si>
  <si>
    <t>« Բազումի   մ/դ» ՊՈԱԿ</t>
  </si>
  <si>
    <t>«Գուգարքի   թիվ 2  հ/դ» ՊՈԱԿ</t>
  </si>
  <si>
    <t>«Դարպասի  մ/դ» ՊՈԱԿ</t>
  </si>
  <si>
    <t>«Դեբեդի   մ/դ» ՊՈԱԿ</t>
  </si>
  <si>
    <t>«Եղեգնուտի   մ/դ» ՊՈԱԿ</t>
  </si>
  <si>
    <t>«Լեռնապատի   մ/դ» ՊՈԱԿ</t>
  </si>
  <si>
    <t>«Լերմոնտովոյի  մ/դ  լեռ.» ՊՈԱԿ</t>
  </si>
  <si>
    <t>«Մարգահովիտի  մ/դ  լեռ.» ՊՈԱԿ</t>
  </si>
  <si>
    <t>«Շահումյանի  մ/դ» ՊՈԱԿ</t>
  </si>
  <si>
    <t>«Վահագնի մ/դ» ՊՈԱԿ</t>
  </si>
  <si>
    <t>«Ֆիոլետովոյի  մ/դ   լեռ.» ՊՈԱԿ</t>
  </si>
  <si>
    <t>«Անտառամուտի   հիմն.դպր.» ՊՈԱԿ</t>
  </si>
  <si>
    <t>« Ձորագետի  հ/դ» ՊՈԱԿ</t>
  </si>
  <si>
    <t>«Ձորագյուղի հդ» ՊՈԱԿ</t>
  </si>
  <si>
    <t>«Վահագնաձորի հ/դ» ՊՈԱԿ</t>
  </si>
  <si>
    <t>«Փամբակի հ/դ» ՊՈԱԿ</t>
  </si>
  <si>
    <t>«Ալավերդու  թիվ  1  հ/դ» ՊՈԱԿ</t>
  </si>
  <si>
    <t>«Ալավերդու  թիվ  2   հ/դ» ՊՈԱԿ</t>
  </si>
  <si>
    <t>«Ալավերդու  թիվ  4   հ/դ» ՊՈԱԿ</t>
  </si>
  <si>
    <t>«Ալավերդու  թիվ  7   մ/դ» ՊՈԱԿ</t>
  </si>
  <si>
    <t>«Ալավերդու  թիվ  9   մ/դ» ՊՈԱԿ</t>
  </si>
  <si>
    <t>«Ալավերդու  թիվ  10   հ/դ» ՊՈԱԿ</t>
  </si>
  <si>
    <t>«Ալավերդու  թիվ  11   մ/դ» ՊՈԱԿ</t>
  </si>
  <si>
    <t>«Ալավերդու  թիվ  12   հ/դ» ՊՈԱԿ</t>
  </si>
  <si>
    <t>«Ախթալայի  թիվ 1   մ/դ» ՊՈԱԿ</t>
  </si>
  <si>
    <t>«Ախթալայի  թիվ 2   մ/դ» ՊՈԱԿ</t>
  </si>
  <si>
    <t>«Թումանյանի   մ/դ» ՊՈԱԿ</t>
  </si>
  <si>
    <t>«Շամլուղի  միջն. դպր.» ՊՈԱԿ</t>
  </si>
  <si>
    <t>«Արևածագի   մ/դ» ՊՈԱԿ</t>
  </si>
  <si>
    <t>«Աքորի մ/դ» ՊՈԱԿ</t>
  </si>
  <si>
    <t>«Դսեղի   մ/դ» ՊՈԱԿ</t>
  </si>
  <si>
    <t>«Թեղուտի   մ/դ» ՊՈԱԿ</t>
  </si>
  <si>
    <t>«Լորուտի  մ/դ» ՊՈԱԿ</t>
  </si>
  <si>
    <t>«Հաղպատի   մ/դ» ՊՈԱԿ</t>
  </si>
  <si>
    <t>«Ճոճկանի   մ/դ» ՊՈԱԿ</t>
  </si>
  <si>
    <t>«Մարցի   մ/դ. » ՊՈԱԿ</t>
  </si>
  <si>
    <t>«Մեծ  Այրումի   մ/դ» ՊՈԱԿ</t>
  </si>
  <si>
    <t>«Շնողի   մ/դ» ՊՈԱԿ</t>
  </si>
  <si>
    <t>«Ջիլիզայի   մ/դ» ՊՈԱԿ</t>
  </si>
  <si>
    <t>«Քարինջի մ/դ» ՊՈԱԿ</t>
  </si>
  <si>
    <t>«Քարկոփի  մ/դ» ՊՈԱԿ</t>
  </si>
  <si>
    <t>«Օձունի  թիվ 1 մ/դ» ՊՈԱԿ</t>
  </si>
  <si>
    <t>«Օձունի  թիվ 2   մ/դ» ՊՈԱԿ</t>
  </si>
  <si>
    <t>«Աթանի  հ/դ» ՊՈԱԿ</t>
  </si>
  <si>
    <t>«Ահնիձորի  հ/դ» ՊՈԱԿ</t>
  </si>
  <si>
    <t>«Այգեհատի  հ/դ» ՊՈԱԿ</t>
  </si>
  <si>
    <t>«Արդվիի  հ/դ» ՊՈԱԿ</t>
  </si>
  <si>
    <t>«Ծաթերի  հ/դ» ՊՈԱԿ</t>
  </si>
  <si>
    <t>«Ծաղկաշատի հ/դ» ՊՈԱԿ</t>
  </si>
  <si>
    <t>«Կարմիր Աղեգու   հ/դ» ՊՈԱԿ</t>
  </si>
  <si>
    <t>«Կաճաճկուտի հ/դ» ՊՈԱԿ</t>
  </si>
  <si>
    <t>«Հագվիի  հ/դ» ՊՈԱԿ</t>
  </si>
  <si>
    <t>«Մղարթի  հ/դ» ՊՈԱԿ</t>
  </si>
  <si>
    <t>«Նեղոցի   հ/դ» ՊՈԱԿ</t>
  </si>
  <si>
    <t>«Շամուտի  հ/դ» ՊՈԱԿ</t>
  </si>
  <si>
    <t>«Չկալովի  հ/դ» ՊՈԱԿ</t>
  </si>
  <si>
    <t>«Սպիտակի թիվ 1  հ/դ» ՊՈԱԿ</t>
  </si>
  <si>
    <t>«Սպիտակի թիվ 2  հ/դ» ՊՈԱԿ</t>
  </si>
  <si>
    <t>«Սպիտակի թիվ 3 հ/դ» ՊՈԱԿ</t>
  </si>
  <si>
    <t>«Սպիտակի թիվ 4 հիմն. դպր.» ՊՈԱԿ</t>
  </si>
  <si>
    <t>«Սպիտակի թիվ  5  հ/դ» ՊՈԱԿ</t>
  </si>
  <si>
    <t>«Արևաշողի  մ/դ » ՊՈԱԿ</t>
  </si>
  <si>
    <t>«Գեղասարի  մ/դ» ՊՈԱԿ</t>
  </si>
  <si>
    <t>«Գոգարանի  մ/դ» ՊՈԱԿ</t>
  </si>
  <si>
    <t>«Լեռնանցքի  մ/դ» ՊՈԱԿ</t>
  </si>
  <si>
    <t>«Լեռնավանի  մ/դ» ՊՈԱԿ</t>
  </si>
  <si>
    <t>«Լուսաղբյուրի  մ/դ» ՊՈԱԿ</t>
  </si>
  <si>
    <t>«Ծաղկաբերի  մ/դ» ՊՈԱԿ</t>
  </si>
  <si>
    <t>«Կաթնաջուրի  մ/դ » ՊՈԱԿ</t>
  </si>
  <si>
    <t>«Հարթագյուղի  մ/դ» ՊՈԱԿ</t>
  </si>
  <si>
    <t>«Ղուրսալիի  միջն. դպր.» ՊՈԱԿ</t>
  </si>
  <si>
    <t>«Մեծ Պարնու  մ/դ» ՊՈԱԿ</t>
  </si>
  <si>
    <t>«Նոր Խաչակապի  մ/դ» ՊՈԱԿ</t>
  </si>
  <si>
    <t>«Շիրակամուտի  թիվ 1 մ/դ» ՊՈԱԿ</t>
  </si>
  <si>
    <t>«Ջրաշենի  մ/դ» ՊՈԱԿ</t>
  </si>
  <si>
    <t>«Սարահարթի  մ/դ» ՊՈԱԿ</t>
  </si>
  <si>
    <t>«Սարամեջի  մ/դ» ՊՈԱԿ</t>
  </si>
  <si>
    <t>«Խնկոյանի  հ/դ» ՊՈԱԿ</t>
  </si>
  <si>
    <t>«Շենավանի  հ/դ» ՊՈԱԿ</t>
  </si>
  <si>
    <t>«Շիրակամուտի  թիվ 2 հ/դ» ՊՈԱԿ</t>
  </si>
  <si>
    <t>«Սարալանջի  հ/դ» ՊՈԱԿ</t>
  </si>
  <si>
    <t>«Քարաձորի  հ/դ» ՊՈԱԿ</t>
  </si>
  <si>
    <t>«Ստեփանավանի  թիվ 1  հ/դ» ՊՈԱԿ</t>
  </si>
  <si>
    <t>«Ստեփանավանի թիվ  2  հ/դ» ՊՈԱԿ</t>
  </si>
  <si>
    <t>«Ստեփանավանի թիվ  3  հ/դ» ՊՈԱԿ</t>
  </si>
  <si>
    <t>«Ստեփանավանի թիվ 6   մ/դ» ՊՈԱԿ</t>
  </si>
  <si>
    <t>«Ստեփանավանի  վարժ» ՊՈԱԿ</t>
  </si>
  <si>
    <t>«Ագարակի մ/դ» ՊՈԱԿ</t>
  </si>
  <si>
    <t>«Ամրակիցի  մ/դ» ՊՈԱԿ</t>
  </si>
  <si>
    <t>«Բովաձորի   մ/դ» ՊՈԱԿ</t>
  </si>
  <si>
    <t>«Գարգառի   մ/դ» ՊՈԱԿ</t>
  </si>
  <si>
    <t>«Գյուլագարակի   մ/դ» ՊՈԱԿ</t>
  </si>
  <si>
    <t>«Լեջանի   մ/դ» ՊՈԱԿ</t>
  </si>
  <si>
    <t>«Կաթնաղբյուրի  մ/դ» ՊՈԱԿ</t>
  </si>
  <si>
    <t>«Կուրթանի   մ/դ» ՊՈԱԿ</t>
  </si>
  <si>
    <t>«Հոբարձի   մ/դ» ՊՈԱԿ</t>
  </si>
  <si>
    <t>«Սվերդլովի   մ/դ» ՊՈԱԿ</t>
  </si>
  <si>
    <t>«Վարդաբլուրի  մ/դ» ՊՈԱԿ</t>
  </si>
  <si>
    <t>«Ուռուտի   մ/դ» ՊՈԱԿ</t>
  </si>
  <si>
    <t>«Արմանիսի   հ/դ» ՊՈԱԿ</t>
  </si>
  <si>
    <t>«Լոռի Բերդի հ/դ» ՊՈԱԿ</t>
  </si>
  <si>
    <t>«Կողեսի    հ/դ» ՊՈԱԿ</t>
  </si>
  <si>
    <t>«Յաղդանի  հ/դ» ՊՈԱԿ</t>
  </si>
  <si>
    <t>«Պուշկինոյի   հ/դ» ՊՈԱԿ</t>
  </si>
  <si>
    <t>«Ուրասարի  հ/դ» ՊՈԱԿ</t>
  </si>
  <si>
    <t>«Տաշիրի   թիվ 1   մ/դ» ՊՈԱԿ</t>
  </si>
  <si>
    <t>«Տաշիրի  թիվ  2  մ/դ» ՊՈԱԿ</t>
  </si>
  <si>
    <t>«Արծնիի  մ/դ» ՊՈԱԿ</t>
  </si>
  <si>
    <t>«Դաշտադեմի մ/դ» ՊՈԱԿ</t>
  </si>
  <si>
    <t>«Լեռնահովիտի մ/դ » ՊՈԱԿ</t>
  </si>
  <si>
    <t>«Կաթնառատի   մ/դ» ՊՈԱԿ</t>
  </si>
  <si>
    <t>«Ձյունաշողի  մ/դ» ՊՈԱԿ</t>
  </si>
  <si>
    <t>«Ձորամուտի  մ/դ» ՊՈԱԿ</t>
  </si>
  <si>
    <t>«Մեդովկայի  մ/դ» ՊՈԱԿ</t>
  </si>
  <si>
    <t>«Մեծավանի  թիվ  1  մ/դ» ՊՈԱԿ</t>
  </si>
  <si>
    <t>«Մեծավանի  թիվ  2  մ/դ» ՊՈԱԿ</t>
  </si>
  <si>
    <t>«Միխայլովկայի  մ/դ» ՊՈԱԿ</t>
  </si>
  <si>
    <t>«Նորաշենի   մ/դ» ՊՈԱԿ</t>
  </si>
  <si>
    <t>«Սարատովկայի   մ/դ» ՊՈԱԿ</t>
  </si>
  <si>
    <t>«Սարչապետի  մ/դ» ՊՈԱԿ</t>
  </si>
  <si>
    <t>«Պրիվոլնոյեի մ/դ» ՊՈԱԿ</t>
  </si>
  <si>
    <t>«Բլագոդարնոյեի   հ/դ» ՊՈԱԿ</t>
  </si>
  <si>
    <t>«Պետրովկայի   հ/դ» ՊՈԱԿ</t>
  </si>
  <si>
    <t>«Լոռի- Փամբակի երկրագիտական թանգարան» ՊՈԱԿ</t>
  </si>
  <si>
    <t>«Մարգահովիտի բ/ա» ՊՈԱԿ</t>
  </si>
  <si>
    <t>«Վահագնիի բ/ա» ՊՈԱԿ</t>
  </si>
  <si>
    <t>«Լեռնապատի բ/ա» ՊՈԱԿ</t>
  </si>
  <si>
    <t>«Մեծ Պարնիի ԱԿ» ՊՈԱԿ</t>
  </si>
  <si>
    <t>«Մեծավանի ԱԿ» ՊՈԱԿ</t>
  </si>
  <si>
    <t>«Դսեղի  ԱԿ» ՊՈԱԿ</t>
  </si>
  <si>
    <t>«Արևածագի ԱԱՊԿ» ՊՈԱԿ</t>
  </si>
  <si>
    <t>«Աքորու ԱԱՊԿ» ՊՈԱԿ</t>
  </si>
  <si>
    <t>«Արևաշողի ԱԱՊԿ» ՊՈԱԿ</t>
  </si>
  <si>
    <t>«Ուռուտի ԱԱՊԿ» ՊՈԱԿ</t>
  </si>
  <si>
    <t>«Գուգարքի ԱԱՊԿ» ՊՈԱԿ</t>
  </si>
  <si>
    <t>«Շահումյանի ԱԱՊԿ» ՊՈԱԿ</t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</si>
  <si>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 xml:space="preserve">      ՀՀ Լոռու մարզպետարան</t>
    </r>
  </si>
  <si>
    <t>Հավելված N 1</t>
  </si>
  <si>
    <t>Ձև N 1</t>
  </si>
  <si>
    <t xml:space="preserve"> </t>
  </si>
  <si>
    <t>2013 թվականի փետրվարի 4-ի N 104-Ն հրամանի</t>
  </si>
  <si>
    <t>ԾՐԱԳՐԱՅԻՆ  ՑՈՒՑԱՆԻՇՆԵՐ</t>
  </si>
  <si>
    <t xml:space="preserve">                             ՊԵՏԱԿԱՆ ՈՉ ԱՌԵՎՏՐԱՅԻՆ ԿԱԶՄԱԿԵՐՊՈՒԹՅՈՒՆՆԵՐԻ ՖԻՆԱՆՍԱՏՆՏԵՍԱԿԱՆ ԳՈՐԾՈՒՆԵՈՒԹՅԱՆ ՄԱՍԻՆ</t>
  </si>
  <si>
    <t xml:space="preserve">                      </t>
  </si>
  <si>
    <t>Պետական կառավարման լիազորված մարմնի անվանումը                       ՀՀ ԼՈՌՈՒ ՄԱՐԶՊԵՏԱՐԱՆ</t>
  </si>
  <si>
    <t xml:space="preserve">Համակարգի բոլոր ՊՈԱԿ-ների գծով ամփոփ (ընդգծել)  </t>
  </si>
  <si>
    <t xml:space="preserve">I եռամսյակի ճշգրտված ծրագրային ցուցանիշը </t>
  </si>
  <si>
    <t xml:space="preserve">I կիսամյակի ճշգրտված ծրագրային ցուցանիշը </t>
  </si>
  <si>
    <t xml:space="preserve">Ինն ամսվա ճշգրտված ծրագրային ցուցանիշը  </t>
  </si>
  <si>
    <t xml:space="preserve">Տարեկան ճշգրտված ծրագրային ցուցանիշը </t>
  </si>
  <si>
    <t>« Բազումի   հ/դ» ՊՈԱԿ</t>
  </si>
  <si>
    <t>«Սպիտակի թիվ 8  մ/դ» ՊՈԱԿ</t>
  </si>
  <si>
    <t>Կ.Տ.</t>
  </si>
  <si>
    <t xml:space="preserve">                                                                 (01. 01. 2022թ. --  31.12.2022թ. ժամանակահատվածի համար)</t>
  </si>
  <si>
    <t>01.01.2022թ. -01.04.2022թ.ժամանակահատվածի համար</t>
  </si>
</sst>
</file>

<file path=xl/styles.xml><?xml version="1.0" encoding="utf-8"?>
<styleSheet xmlns="http://schemas.openxmlformats.org/spreadsheetml/2006/main">
  <numFmts count="4">
    <numFmt numFmtId="164" formatCode="_-* #,##0.00\ _դ_ր_._-;\-* #,##0.00\ _դ_ր_._-;_-* &quot;-&quot;??\ _դ_ր_._-;_-@_-"/>
    <numFmt numFmtId="165" formatCode="0.0"/>
    <numFmt numFmtId="166" formatCode="_(* #,##0.0_);_(* \(#,##0.0\);_(* &quot;-&quot;??_);_(@_)"/>
    <numFmt numFmtId="167" formatCode="_-* #,##0.0\ _դ_ր_._-;\-* #,##0.0\ _դ_ր_._-;_-* &quot;-&quot;??\ _դ_ր_._-;_-@_-"/>
  </numFmts>
  <fonts count="37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i/>
      <sz val="10"/>
      <color theme="1"/>
      <name val="GHEA Grapalat"/>
      <family val="3"/>
    </font>
    <font>
      <sz val="10"/>
      <color rgb="FFFF0000"/>
      <name val="GHEA Grapalat"/>
      <family val="3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b/>
      <sz val="8"/>
      <name val="GHEA Grapalat"/>
      <family val="3"/>
    </font>
    <font>
      <i/>
      <sz val="8"/>
      <name val="GHEA Grapalat"/>
      <family val="3"/>
    </font>
    <font>
      <u/>
      <sz val="10"/>
      <name val="GHEA Grapalat"/>
      <family val="3"/>
    </font>
    <font>
      <b/>
      <i/>
      <sz val="9"/>
      <name val="GHEA Grapalat"/>
      <family val="3"/>
    </font>
    <font>
      <b/>
      <i/>
      <sz val="8"/>
      <name val="GHEA Grapalat"/>
      <family val="3"/>
    </font>
    <font>
      <i/>
      <sz val="9"/>
      <name val="GHEA Grapalat"/>
      <family val="3"/>
    </font>
    <font>
      <sz val="9"/>
      <name val="GHEA Grapalat"/>
      <family val="3"/>
    </font>
    <font>
      <sz val="9"/>
      <name val="Arial Armenian"/>
      <family val="2"/>
    </font>
    <font>
      <sz val="9"/>
      <color theme="1"/>
      <name val="GHEA Grapalat"/>
      <family val="3"/>
    </font>
    <font>
      <sz val="9"/>
      <color rgb="FFFF0000"/>
      <name val="GHEA Grapalat"/>
      <family val="3"/>
    </font>
    <font>
      <i/>
      <sz val="9"/>
      <color theme="1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4" fillId="0" borderId="0" applyFont="0" applyFill="0" applyBorder="0" applyAlignment="0" applyProtection="0"/>
  </cellStyleXfs>
  <cellXfs count="2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5" fontId="20" fillId="3" borderId="5" xfId="0" applyNumberFormat="1" applyFont="1" applyFill="1" applyBorder="1" applyAlignment="1">
      <alignment horizontal="center" vertical="center" wrapText="1"/>
    </xf>
    <xf numFmtId="165" fontId="20" fillId="3" borderId="6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20" fillId="3" borderId="8" xfId="0" applyNumberFormat="1" applyFont="1" applyFill="1" applyBorder="1" applyAlignment="1">
      <alignment horizontal="center" vertical="center" wrapText="1"/>
    </xf>
    <xf numFmtId="165" fontId="20" fillId="3" borderId="3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5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5" fontId="1" fillId="0" borderId="35" xfId="0" applyNumberFormat="1" applyFont="1" applyBorder="1" applyAlignment="1">
      <alignment horizontal="center" vertical="center"/>
    </xf>
    <xf numFmtId="165" fontId="1" fillId="0" borderId="36" xfId="0" applyNumberFormat="1" applyFont="1" applyBorder="1" applyAlignment="1">
      <alignment horizontal="center" vertical="center"/>
    </xf>
    <xf numFmtId="165" fontId="1" fillId="0" borderId="37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 applyProtection="1">
      <alignment horizontal="center" vertical="center"/>
      <protection locked="0"/>
    </xf>
    <xf numFmtId="165" fontId="1" fillId="0" borderId="36" xfId="0" applyNumberFormat="1" applyFont="1" applyBorder="1" applyAlignment="1" applyProtection="1">
      <alignment horizontal="center" vertical="center"/>
      <protection locked="0"/>
    </xf>
    <xf numFmtId="165" fontId="1" fillId="0" borderId="15" xfId="0" applyNumberFormat="1" applyFont="1" applyBorder="1" applyAlignment="1" applyProtection="1">
      <alignment horizontal="center" vertical="center"/>
    </xf>
    <xf numFmtId="165" fontId="1" fillId="0" borderId="36" xfId="0" applyNumberFormat="1" applyFont="1" applyBorder="1" applyAlignment="1" applyProtection="1">
      <alignment horizontal="center" vertical="center"/>
    </xf>
    <xf numFmtId="165" fontId="1" fillId="0" borderId="38" xfId="0" applyNumberFormat="1" applyFont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vertical="center" wrapText="1"/>
      <protection locked="0"/>
    </xf>
    <xf numFmtId="0" fontId="1" fillId="2" borderId="34" xfId="0" applyFont="1" applyFill="1" applyBorder="1" applyAlignment="1" applyProtection="1">
      <alignment vertical="center" wrapText="1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5" fontId="1" fillId="0" borderId="22" xfId="0" applyNumberFormat="1" applyFont="1" applyBorder="1" applyAlignment="1" applyProtection="1">
      <alignment horizontal="center" vertical="center"/>
      <protection locked="0"/>
    </xf>
    <xf numFmtId="165" fontId="1" fillId="0" borderId="35" xfId="0" applyNumberFormat="1" applyFont="1" applyBorder="1" applyAlignment="1" applyProtection="1">
      <alignment horizontal="center" vertical="center"/>
      <protection locked="0"/>
    </xf>
    <xf numFmtId="165" fontId="1" fillId="0" borderId="32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165" fontId="8" fillId="0" borderId="39" xfId="0" applyNumberFormat="1" applyFont="1" applyBorder="1" applyAlignment="1" applyProtection="1">
      <alignment horizontal="center" vertical="center"/>
      <protection locked="0"/>
    </xf>
    <xf numFmtId="165" fontId="1" fillId="0" borderId="39" xfId="0" applyNumberFormat="1" applyFont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vertical="center" wrapText="1"/>
      <protection locked="0"/>
    </xf>
    <xf numFmtId="165" fontId="1" fillId="4" borderId="39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36" xfId="0" applyNumberFormat="1" applyFont="1" applyBorder="1" applyAlignment="1" applyProtection="1">
      <alignment vertical="center"/>
      <protection locked="0"/>
    </xf>
    <xf numFmtId="165" fontId="18" fillId="4" borderId="39" xfId="0" applyNumberFormat="1" applyFont="1" applyFill="1" applyBorder="1" applyAlignment="1" applyProtection="1">
      <alignment vertical="center"/>
      <protection locked="0"/>
    </xf>
    <xf numFmtId="0" fontId="1" fillId="4" borderId="0" xfId="0" applyFont="1" applyFill="1"/>
    <xf numFmtId="0" fontId="25" fillId="4" borderId="0" xfId="0" applyFont="1" applyFill="1"/>
    <xf numFmtId="0" fontId="25" fillId="4" borderId="0" xfId="0" applyFont="1" applyFill="1" applyAlignment="1"/>
    <xf numFmtId="0" fontId="26" fillId="4" borderId="0" xfId="0" applyFont="1" applyFill="1" applyAlignment="1"/>
    <xf numFmtId="0" fontId="27" fillId="4" borderId="0" xfId="0" applyFont="1" applyFill="1"/>
    <xf numFmtId="0" fontId="4" fillId="4" borderId="0" xfId="0" applyFont="1" applyFill="1" applyAlignment="1">
      <alignment horizontal="center"/>
    </xf>
    <xf numFmtId="0" fontId="25" fillId="4" borderId="0" xfId="0" applyFont="1" applyFill="1" applyBorder="1" applyAlignment="1">
      <alignment horizontal="left"/>
    </xf>
    <xf numFmtId="0" fontId="25" fillId="4" borderId="0" xfId="0" applyFont="1" applyFill="1" applyBorder="1" applyAlignment="1">
      <alignment horizontal="center"/>
    </xf>
    <xf numFmtId="0" fontId="25" fillId="4" borderId="0" xfId="0" applyFont="1" applyFill="1" applyBorder="1" applyAlignment="1">
      <alignment vertical="top"/>
    </xf>
    <xf numFmtId="0" fontId="25" fillId="4" borderId="0" xfId="0" applyFont="1" applyFill="1" applyBorder="1"/>
    <xf numFmtId="0" fontId="1" fillId="4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left" vertical="center"/>
    </xf>
    <xf numFmtId="0" fontId="28" fillId="4" borderId="0" xfId="0" applyFont="1" applyFill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/>
    <xf numFmtId="1" fontId="8" fillId="0" borderId="39" xfId="0" applyNumberFormat="1" applyFont="1" applyBorder="1" applyAlignment="1">
      <alignment horizontal="center" vertical="center"/>
    </xf>
    <xf numFmtId="0" fontId="25" fillId="2" borderId="39" xfId="0" applyFont="1" applyFill="1" applyBorder="1" applyAlignment="1" applyProtection="1">
      <alignment vertical="center" wrapText="1"/>
      <protection locked="0"/>
    </xf>
    <xf numFmtId="165" fontId="32" fillId="4" borderId="39" xfId="0" applyNumberFormat="1" applyFont="1" applyFill="1" applyBorder="1" applyAlignment="1">
      <alignment horizontal="right"/>
    </xf>
    <xf numFmtId="166" fontId="32" fillId="4" borderId="39" xfId="0" applyNumberFormat="1" applyFont="1" applyFill="1" applyBorder="1" applyAlignment="1">
      <alignment horizontal="right"/>
    </xf>
    <xf numFmtId="1" fontId="22" fillId="0" borderId="39" xfId="0" applyNumberFormat="1" applyFont="1" applyBorder="1" applyAlignment="1">
      <alignment horizontal="center" vertical="center"/>
    </xf>
    <xf numFmtId="0" fontId="14" fillId="2" borderId="39" xfId="0" applyFont="1" applyFill="1" applyBorder="1" applyAlignment="1" applyProtection="1">
      <alignment vertical="center" wrapText="1"/>
      <protection locked="0"/>
    </xf>
    <xf numFmtId="0" fontId="23" fillId="4" borderId="0" xfId="0" applyFont="1" applyFill="1" applyAlignment="1">
      <alignment vertical="center"/>
    </xf>
    <xf numFmtId="0" fontId="30" fillId="4" borderId="39" xfId="0" applyFont="1" applyFill="1" applyBorder="1" applyAlignment="1">
      <alignment vertical="center" wrapText="1"/>
    </xf>
    <xf numFmtId="165" fontId="30" fillId="4" borderId="39" xfId="0" applyNumberFormat="1" applyFont="1" applyFill="1" applyBorder="1" applyAlignment="1">
      <alignment vertical="center" wrapText="1"/>
    </xf>
    <xf numFmtId="0" fontId="26" fillId="4" borderId="0" xfId="0" applyFont="1" applyFill="1" applyAlignment="1">
      <alignment vertical="center"/>
    </xf>
    <xf numFmtId="0" fontId="25" fillId="4" borderId="0" xfId="0" applyFont="1" applyFill="1" applyAlignment="1">
      <alignment vertical="top"/>
    </xf>
    <xf numFmtId="165" fontId="1" fillId="0" borderId="39" xfId="0" applyNumberFormat="1" applyFont="1" applyBorder="1" applyAlignment="1" applyProtection="1">
      <alignment horizontal="center"/>
      <protection locked="0"/>
    </xf>
    <xf numFmtId="165" fontId="1" fillId="4" borderId="39" xfId="0" applyNumberFormat="1" applyFont="1" applyFill="1" applyBorder="1" applyAlignment="1" applyProtection="1">
      <alignment horizontal="center"/>
      <protection locked="0"/>
    </xf>
    <xf numFmtId="165" fontId="1" fillId="0" borderId="39" xfId="0" applyNumberFormat="1" applyFont="1" applyBorder="1" applyProtection="1">
      <protection locked="0"/>
    </xf>
    <xf numFmtId="165" fontId="1" fillId="0" borderId="39" xfId="0" applyNumberFormat="1" applyFont="1" applyBorder="1" applyAlignment="1" applyProtection="1">
      <alignment horizontal="right"/>
      <protection locked="0"/>
    </xf>
    <xf numFmtId="165" fontId="1" fillId="0" borderId="36" xfId="0" applyNumberFormat="1" applyFont="1" applyBorder="1" applyProtection="1">
      <protection locked="0"/>
    </xf>
    <xf numFmtId="165" fontId="1" fillId="4" borderId="36" xfId="0" applyNumberFormat="1" applyFont="1" applyFill="1" applyBorder="1" applyProtection="1">
      <protection locked="0"/>
    </xf>
    <xf numFmtId="0" fontId="32" fillId="4" borderId="0" xfId="0" applyFont="1" applyFill="1"/>
    <xf numFmtId="0" fontId="32" fillId="4" borderId="0" xfId="0" applyFont="1" applyFill="1" applyAlignment="1">
      <alignment horizontal="right"/>
    </xf>
    <xf numFmtId="0" fontId="33" fillId="0" borderId="0" xfId="0" applyFont="1"/>
    <xf numFmtId="0" fontId="32" fillId="4" borderId="0" xfId="0" applyFont="1" applyFill="1" applyAlignment="1"/>
    <xf numFmtId="0" fontId="32" fillId="4" borderId="0" xfId="0" applyFont="1" applyFill="1" applyAlignment="1">
      <alignment wrapText="1"/>
    </xf>
    <xf numFmtId="0" fontId="32" fillId="4" borderId="0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0" xfId="0" applyFont="1" applyFill="1" applyBorder="1"/>
    <xf numFmtId="0" fontId="32" fillId="4" borderId="0" xfId="0" applyFont="1" applyFill="1" applyBorder="1" applyAlignment="1">
      <alignment vertical="top"/>
    </xf>
    <xf numFmtId="0" fontId="32" fillId="4" borderId="0" xfId="0" applyFont="1" applyFill="1" applyAlignment="1">
      <alignment horizontal="left" vertical="center"/>
    </xf>
    <xf numFmtId="0" fontId="32" fillId="4" borderId="0" xfId="0" applyFont="1" applyFill="1" applyBorder="1" applyAlignment="1">
      <alignment horizontal="left"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/>
    <xf numFmtId="0" fontId="29" fillId="4" borderId="5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 wrapText="1"/>
    </xf>
    <xf numFmtId="1" fontId="8" fillId="0" borderId="36" xfId="0" applyNumberFormat="1" applyFont="1" applyBorder="1" applyAlignment="1">
      <alignment horizontal="center" vertical="center"/>
    </xf>
    <xf numFmtId="0" fontId="25" fillId="2" borderId="36" xfId="0" applyFont="1" applyFill="1" applyBorder="1" applyAlignment="1" applyProtection="1">
      <alignment vertical="center" wrapText="1"/>
      <protection locked="0"/>
    </xf>
    <xf numFmtId="165" fontId="25" fillId="4" borderId="39" xfId="0" applyNumberFormat="1" applyFont="1" applyFill="1" applyBorder="1"/>
    <xf numFmtId="165" fontId="31" fillId="4" borderId="36" xfId="0" applyNumberFormat="1" applyFont="1" applyFill="1" applyBorder="1" applyAlignment="1">
      <alignment horizontal="center"/>
    </xf>
    <xf numFmtId="165" fontId="32" fillId="4" borderId="36" xfId="0" applyNumberFormat="1" applyFont="1" applyFill="1" applyBorder="1" applyAlignment="1">
      <alignment horizontal="right"/>
    </xf>
    <xf numFmtId="0" fontId="32" fillId="4" borderId="36" xfId="0" applyFont="1" applyFill="1" applyBorder="1" applyAlignment="1">
      <alignment horizontal="right"/>
    </xf>
    <xf numFmtId="165" fontId="32" fillId="4" borderId="36" xfId="0" applyNumberFormat="1" applyFont="1" applyFill="1" applyBorder="1"/>
    <xf numFmtId="165" fontId="34" fillId="0" borderId="36" xfId="0" applyNumberFormat="1" applyFont="1" applyBorder="1"/>
    <xf numFmtId="166" fontId="32" fillId="0" borderId="36" xfId="1" applyNumberFormat="1" applyFont="1" applyBorder="1"/>
    <xf numFmtId="166" fontId="32" fillId="4" borderId="36" xfId="1" applyNumberFormat="1" applyFont="1" applyFill="1" applyBorder="1"/>
    <xf numFmtId="165" fontId="31" fillId="4" borderId="39" xfId="0" applyNumberFormat="1" applyFont="1" applyFill="1" applyBorder="1" applyAlignment="1">
      <alignment horizontal="center"/>
    </xf>
    <xf numFmtId="0" fontId="32" fillId="4" borderId="39" xfId="0" applyFont="1" applyFill="1" applyBorder="1" applyAlignment="1">
      <alignment horizontal="right"/>
    </xf>
    <xf numFmtId="165" fontId="32" fillId="4" borderId="39" xfId="0" applyNumberFormat="1" applyFont="1" applyFill="1" applyBorder="1"/>
    <xf numFmtId="165" fontId="34" fillId="0" borderId="39" xfId="0" applyNumberFormat="1" applyFont="1" applyBorder="1"/>
    <xf numFmtId="165" fontId="34" fillId="4" borderId="39" xfId="0" applyNumberFormat="1" applyFont="1" applyFill="1" applyBorder="1"/>
    <xf numFmtId="165" fontId="32" fillId="4" borderId="39" xfId="0" applyNumberFormat="1" applyFont="1" applyFill="1" applyBorder="1" applyAlignment="1">
      <alignment horizontal="center" vertical="center"/>
    </xf>
    <xf numFmtId="165" fontId="32" fillId="4" borderId="39" xfId="0" applyNumberFormat="1" applyFont="1" applyFill="1" applyBorder="1" applyAlignment="1">
      <alignment horizontal="right" vertical="center"/>
    </xf>
    <xf numFmtId="165" fontId="32" fillId="0" borderId="39" xfId="0" applyNumberFormat="1" applyFont="1" applyBorder="1" applyAlignment="1">
      <alignment horizontal="center" wrapText="1"/>
    </xf>
    <xf numFmtId="165" fontId="35" fillId="4" borderId="39" xfId="0" applyNumberFormat="1" applyFont="1" applyFill="1" applyBorder="1"/>
    <xf numFmtId="165" fontId="32" fillId="0" borderId="39" xfId="0" applyNumberFormat="1" applyFont="1" applyBorder="1"/>
    <xf numFmtId="0" fontId="35" fillId="4" borderId="39" xfId="0" applyFont="1" applyFill="1" applyBorder="1" applyAlignment="1">
      <alignment horizontal="right"/>
    </xf>
    <xf numFmtId="0" fontId="32" fillId="4" borderId="39" xfId="0" applyFont="1" applyFill="1" applyBorder="1" applyAlignment="1"/>
    <xf numFmtId="165" fontId="32" fillId="4" borderId="39" xfId="0" applyNumberFormat="1" applyFont="1" applyFill="1" applyBorder="1" applyAlignment="1"/>
    <xf numFmtId="166" fontId="32" fillId="4" borderId="36" xfId="0" applyNumberFormat="1" applyFont="1" applyFill="1" applyBorder="1" applyAlignment="1">
      <alignment horizontal="right" vertical="center"/>
    </xf>
    <xf numFmtId="165" fontId="32" fillId="4" borderId="36" xfId="0" applyNumberFormat="1" applyFont="1" applyFill="1" applyBorder="1" applyAlignment="1">
      <alignment horizontal="right" vertical="center"/>
    </xf>
    <xf numFmtId="0" fontId="25" fillId="4" borderId="39" xfId="0" applyFont="1" applyFill="1" applyBorder="1"/>
    <xf numFmtId="0" fontId="32" fillId="4" borderId="39" xfId="0" applyFont="1" applyFill="1" applyBorder="1"/>
    <xf numFmtId="165" fontId="32" fillId="4" borderId="39" xfId="0" applyNumberFormat="1" applyFont="1" applyFill="1" applyBorder="1" applyAlignment="1">
      <alignment horizontal="center"/>
    </xf>
    <xf numFmtId="165" fontId="31" fillId="0" borderId="39" xfId="0" applyNumberFormat="1" applyFont="1" applyBorder="1" applyAlignment="1">
      <alignment horizontal="center" vertical="center"/>
    </xf>
    <xf numFmtId="166" fontId="32" fillId="4" borderId="39" xfId="0" applyNumberFormat="1" applyFont="1" applyFill="1" applyBorder="1" applyAlignment="1">
      <alignment horizontal="right" vertical="center"/>
    </xf>
    <xf numFmtId="165" fontId="32" fillId="4" borderId="39" xfId="0" applyNumberFormat="1" applyFont="1" applyFill="1" applyBorder="1" applyAlignment="1">
      <alignment horizontal="right" vertical="center" wrapText="1"/>
    </xf>
    <xf numFmtId="166" fontId="32" fillId="4" borderId="39" xfId="0" applyNumberFormat="1" applyFont="1" applyFill="1" applyBorder="1" applyAlignment="1">
      <alignment horizontal="right" vertical="center" wrapText="1"/>
    </xf>
    <xf numFmtId="165" fontId="32" fillId="4" borderId="39" xfId="0" applyNumberFormat="1" applyFont="1" applyFill="1" applyBorder="1" applyAlignment="1">
      <alignment horizontal="center" vertical="center" wrapText="1"/>
    </xf>
    <xf numFmtId="165" fontId="32" fillId="4" borderId="39" xfId="0" applyNumberFormat="1" applyFont="1" applyFill="1" applyBorder="1" applyAlignment="1">
      <alignment vertical="center"/>
    </xf>
    <xf numFmtId="167" fontId="32" fillId="4" borderId="39" xfId="1" applyNumberFormat="1" applyFont="1" applyFill="1" applyBorder="1" applyAlignment="1">
      <alignment vertical="center"/>
    </xf>
    <xf numFmtId="0" fontId="32" fillId="2" borderId="39" xfId="0" applyFont="1" applyFill="1" applyBorder="1" applyAlignment="1" applyProtection="1">
      <alignment vertical="center" wrapText="1"/>
      <protection locked="0"/>
    </xf>
    <xf numFmtId="165" fontId="31" fillId="4" borderId="39" xfId="0" applyNumberFormat="1" applyFont="1" applyFill="1" applyBorder="1" applyAlignment="1">
      <alignment horizontal="center" vertical="center"/>
    </xf>
    <xf numFmtId="0" fontId="32" fillId="4" borderId="39" xfId="0" applyFont="1" applyFill="1" applyBorder="1" applyAlignment="1">
      <alignment vertical="center"/>
    </xf>
    <xf numFmtId="166" fontId="32" fillId="4" borderId="39" xfId="0" applyNumberFormat="1" applyFont="1" applyFill="1" applyBorder="1" applyAlignment="1">
      <alignment vertical="center"/>
    </xf>
    <xf numFmtId="165" fontId="36" fillId="4" borderId="39" xfId="0" applyNumberFormat="1" applyFont="1" applyFill="1" applyBorder="1" applyAlignment="1">
      <alignment horizontal="center" vertical="center"/>
    </xf>
    <xf numFmtId="165" fontId="34" fillId="4" borderId="39" xfId="0" applyNumberFormat="1" applyFont="1" applyFill="1" applyBorder="1" applyAlignment="1">
      <alignment vertical="center"/>
    </xf>
    <xf numFmtId="0" fontId="34" fillId="4" borderId="39" xfId="0" applyFont="1" applyFill="1" applyBorder="1" applyAlignment="1">
      <alignment horizontal="center" vertical="center"/>
    </xf>
    <xf numFmtId="165" fontId="29" fillId="4" borderId="39" xfId="0" applyNumberFormat="1" applyFont="1" applyFill="1" applyBorder="1" applyAlignment="1">
      <alignment vertical="center" wrapText="1"/>
    </xf>
    <xf numFmtId="0" fontId="35" fillId="4" borderId="0" xfId="0" applyFont="1" applyFill="1"/>
    <xf numFmtId="0" fontId="32" fillId="4" borderId="0" xfId="0" applyFont="1" applyFill="1" applyAlignment="1">
      <alignment horizontal="center" vertical="top"/>
    </xf>
    <xf numFmtId="165" fontId="35" fillId="4" borderId="0" xfId="0" applyNumberFormat="1" applyFont="1" applyFill="1"/>
    <xf numFmtId="165" fontId="32" fillId="4" borderId="0" xfId="0" applyNumberFormat="1" applyFont="1" applyFill="1"/>
    <xf numFmtId="0" fontId="32" fillId="4" borderId="0" xfId="0" applyFont="1" applyFill="1" applyAlignment="1">
      <alignment vertical="top"/>
    </xf>
    <xf numFmtId="165" fontId="32" fillId="4" borderId="0" xfId="0" applyNumberFormat="1" applyFont="1" applyFill="1" applyAlignment="1">
      <alignment vertical="top"/>
    </xf>
    <xf numFmtId="0" fontId="25" fillId="4" borderId="39" xfId="0" applyFont="1" applyFill="1" applyBorder="1" applyAlignment="1">
      <alignment horizontal="center" vertical="center" wrapText="1"/>
    </xf>
    <xf numFmtId="0" fontId="26" fillId="4" borderId="39" xfId="0" applyFont="1" applyFill="1" applyBorder="1" applyAlignment="1">
      <alignment horizontal="center" vertical="center" wrapText="1"/>
    </xf>
    <xf numFmtId="0" fontId="32" fillId="4" borderId="39" xfId="0" applyFont="1" applyFill="1" applyBorder="1" applyAlignment="1">
      <alignment horizontal="center" vertical="center"/>
    </xf>
    <xf numFmtId="0" fontId="26" fillId="4" borderId="39" xfId="0" applyFont="1" applyFill="1" applyBorder="1" applyAlignment="1">
      <alignment horizontal="center" vertical="center" wrapText="1"/>
    </xf>
    <xf numFmtId="0" fontId="25" fillId="4" borderId="39" xfId="0" applyFont="1" applyFill="1" applyBorder="1" applyAlignment="1">
      <alignment horizontal="center" vertical="center"/>
    </xf>
    <xf numFmtId="0" fontId="25" fillId="4" borderId="39" xfId="0" applyFont="1" applyFill="1" applyBorder="1" applyAlignment="1">
      <alignment horizontal="center" vertical="center" wrapText="1"/>
    </xf>
    <xf numFmtId="0" fontId="25" fillId="4" borderId="40" xfId="0" applyFont="1" applyFill="1" applyBorder="1" applyAlignment="1">
      <alignment horizontal="center" vertical="center"/>
    </xf>
    <xf numFmtId="0" fontId="25" fillId="4" borderId="40" xfId="0" applyFont="1" applyFill="1" applyBorder="1" applyAlignment="1">
      <alignment horizontal="center" vertical="center" wrapText="1"/>
    </xf>
    <xf numFmtId="0" fontId="26" fillId="4" borderId="40" xfId="0" applyFont="1" applyFill="1" applyBorder="1" applyAlignment="1">
      <alignment horizontal="center" vertical="center" wrapText="1"/>
    </xf>
    <xf numFmtId="0" fontId="25" fillId="8" borderId="39" xfId="0" applyFont="1" applyFill="1" applyBorder="1" applyAlignment="1">
      <alignment horizontal="center" vertical="center" wrapText="1"/>
    </xf>
    <xf numFmtId="0" fontId="25" fillId="7" borderId="39" xfId="0" applyFont="1" applyFill="1" applyBorder="1" applyAlignment="1">
      <alignment horizontal="center" vertical="center" wrapText="1"/>
    </xf>
    <xf numFmtId="0" fontId="25" fillId="5" borderId="39" xfId="0" applyFont="1" applyFill="1" applyBorder="1" applyAlignment="1">
      <alignment horizontal="center" vertical="center" wrapText="1"/>
    </xf>
    <xf numFmtId="0" fontId="25" fillId="6" borderId="39" xfId="0" applyFont="1" applyFill="1" applyBorder="1" applyAlignment="1">
      <alignment horizontal="center" vertical="center" wrapText="1"/>
    </xf>
    <xf numFmtId="0" fontId="25" fillId="9" borderId="39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1"/>
  <sheetViews>
    <sheetView tabSelected="1" topLeftCell="A16" workbookViewId="0">
      <pane xSplit="4530" ySplit="2700" topLeftCell="AB123" activePane="bottomRight"/>
      <selection activeCell="AC186" sqref="AC186"/>
      <selection pane="topRight" activeCell="X18" sqref="X18:AA18"/>
      <selection pane="bottomLeft" activeCell="A130" sqref="A130:XFD130"/>
      <selection pane="bottomRight" activeCell="AK129" sqref="AK129"/>
    </sheetView>
  </sheetViews>
  <sheetFormatPr defaultRowHeight="13.5"/>
  <cols>
    <col min="1" max="1" width="4.5703125" style="74" customWidth="1"/>
    <col min="2" max="2" width="26.5703125" style="75" customWidth="1"/>
    <col min="3" max="3" width="8.28515625" style="75" customWidth="1"/>
    <col min="4" max="7" width="11.5703125" style="108" customWidth="1"/>
    <col min="8" max="19" width="9" style="108" customWidth="1"/>
    <col min="20" max="47" width="10.5703125" style="108" customWidth="1"/>
    <col min="48" max="149" width="9.140625" style="74"/>
    <col min="150" max="150" width="5.42578125" style="74" customWidth="1"/>
    <col min="151" max="151" width="28" style="74" customWidth="1"/>
    <col min="152" max="152" width="9.7109375" style="74" customWidth="1"/>
    <col min="153" max="153" width="10.85546875" style="74" customWidth="1"/>
    <col min="154" max="168" width="11.140625" style="74" customWidth="1"/>
    <col min="169" max="169" width="15.5703125" style="74" customWidth="1"/>
    <col min="170" max="170" width="15" style="74" customWidth="1"/>
    <col min="171" max="171" width="12.85546875" style="74" customWidth="1"/>
    <col min="172" max="172" width="14.42578125" style="74" customWidth="1"/>
    <col min="173" max="180" width="11.140625" style="74" customWidth="1"/>
    <col min="181" max="181" width="11.85546875" style="74" customWidth="1"/>
    <col min="182" max="184" width="11.140625" style="74" customWidth="1"/>
    <col min="185" max="188" width="10.140625" style="74" customWidth="1"/>
    <col min="189" max="189" width="7.140625" style="74" customWidth="1"/>
    <col min="190" max="190" width="8.42578125" style="74" customWidth="1"/>
    <col min="191" max="191" width="7.42578125" style="74" customWidth="1"/>
    <col min="192" max="192" width="7.140625" style="74" customWidth="1"/>
    <col min="193" max="196" width="9.28515625" style="74" customWidth="1"/>
    <col min="197" max="405" width="9.140625" style="74"/>
    <col min="406" max="406" width="5.42578125" style="74" customWidth="1"/>
    <col min="407" max="407" width="28" style="74" customWidth="1"/>
    <col min="408" max="408" width="9.7109375" style="74" customWidth="1"/>
    <col min="409" max="409" width="10.85546875" style="74" customWidth="1"/>
    <col min="410" max="424" width="11.140625" style="74" customWidth="1"/>
    <col min="425" max="425" width="15.5703125" style="74" customWidth="1"/>
    <col min="426" max="426" width="15" style="74" customWidth="1"/>
    <col min="427" max="427" width="12.85546875" style="74" customWidth="1"/>
    <col min="428" max="428" width="14.42578125" style="74" customWidth="1"/>
    <col min="429" max="436" width="11.140625" style="74" customWidth="1"/>
    <col min="437" max="437" width="11.85546875" style="74" customWidth="1"/>
    <col min="438" max="440" width="11.140625" style="74" customWidth="1"/>
    <col min="441" max="444" width="10.140625" style="74" customWidth="1"/>
    <col min="445" max="445" width="7.140625" style="74" customWidth="1"/>
    <col min="446" max="446" width="8.42578125" style="74" customWidth="1"/>
    <col min="447" max="447" width="7.42578125" style="74" customWidth="1"/>
    <col min="448" max="448" width="7.140625" style="74" customWidth="1"/>
    <col min="449" max="452" width="9.28515625" style="74" customWidth="1"/>
    <col min="453" max="661" width="9.140625" style="74"/>
    <col min="662" max="662" width="5.42578125" style="74" customWidth="1"/>
    <col min="663" max="663" width="28" style="74" customWidth="1"/>
    <col min="664" max="664" width="9.7109375" style="74" customWidth="1"/>
    <col min="665" max="665" width="10.85546875" style="74" customWidth="1"/>
    <col min="666" max="680" width="11.140625" style="74" customWidth="1"/>
    <col min="681" max="681" width="15.5703125" style="74" customWidth="1"/>
    <col min="682" max="682" width="15" style="74" customWidth="1"/>
    <col min="683" max="683" width="12.85546875" style="74" customWidth="1"/>
    <col min="684" max="684" width="14.42578125" style="74" customWidth="1"/>
    <col min="685" max="692" width="11.140625" style="74" customWidth="1"/>
    <col min="693" max="693" width="11.85546875" style="74" customWidth="1"/>
    <col min="694" max="696" width="11.140625" style="74" customWidth="1"/>
    <col min="697" max="700" width="10.140625" style="74" customWidth="1"/>
    <col min="701" max="701" width="7.140625" style="74" customWidth="1"/>
    <col min="702" max="702" width="8.42578125" style="74" customWidth="1"/>
    <col min="703" max="703" width="7.42578125" style="74" customWidth="1"/>
    <col min="704" max="704" width="7.140625" style="74" customWidth="1"/>
    <col min="705" max="708" width="9.28515625" style="74" customWidth="1"/>
    <col min="709" max="917" width="9.140625" style="74"/>
    <col min="918" max="918" width="5.42578125" style="74" customWidth="1"/>
    <col min="919" max="919" width="28" style="74" customWidth="1"/>
    <col min="920" max="920" width="9.7109375" style="74" customWidth="1"/>
    <col min="921" max="921" width="10.85546875" style="74" customWidth="1"/>
    <col min="922" max="936" width="11.140625" style="74" customWidth="1"/>
    <col min="937" max="937" width="15.5703125" style="74" customWidth="1"/>
    <col min="938" max="938" width="15" style="74" customWidth="1"/>
    <col min="939" max="939" width="12.85546875" style="74" customWidth="1"/>
    <col min="940" max="940" width="14.42578125" style="74" customWidth="1"/>
    <col min="941" max="948" width="11.140625" style="74" customWidth="1"/>
    <col min="949" max="949" width="11.85546875" style="74" customWidth="1"/>
    <col min="950" max="952" width="11.140625" style="74" customWidth="1"/>
    <col min="953" max="956" width="10.140625" style="74" customWidth="1"/>
    <col min="957" max="957" width="7.140625" style="74" customWidth="1"/>
    <col min="958" max="958" width="8.42578125" style="74" customWidth="1"/>
    <col min="959" max="959" width="7.42578125" style="74" customWidth="1"/>
    <col min="960" max="960" width="7.140625" style="74" customWidth="1"/>
    <col min="961" max="964" width="9.28515625" style="74" customWidth="1"/>
    <col min="965" max="1173" width="9.140625" style="74"/>
    <col min="1174" max="1174" width="5.42578125" style="74" customWidth="1"/>
    <col min="1175" max="1175" width="28" style="74" customWidth="1"/>
    <col min="1176" max="1176" width="9.7109375" style="74" customWidth="1"/>
    <col min="1177" max="1177" width="10.85546875" style="74" customWidth="1"/>
    <col min="1178" max="1192" width="11.140625" style="74" customWidth="1"/>
    <col min="1193" max="1193" width="15.5703125" style="74" customWidth="1"/>
    <col min="1194" max="1194" width="15" style="74" customWidth="1"/>
    <col min="1195" max="1195" width="12.85546875" style="74" customWidth="1"/>
    <col min="1196" max="1196" width="14.42578125" style="74" customWidth="1"/>
    <col min="1197" max="1204" width="11.140625" style="74" customWidth="1"/>
    <col min="1205" max="1205" width="11.85546875" style="74" customWidth="1"/>
    <col min="1206" max="1208" width="11.140625" style="74" customWidth="1"/>
    <col min="1209" max="1212" width="10.140625" style="74" customWidth="1"/>
    <col min="1213" max="1213" width="7.140625" style="74" customWidth="1"/>
    <col min="1214" max="1214" width="8.42578125" style="74" customWidth="1"/>
    <col min="1215" max="1215" width="7.42578125" style="74" customWidth="1"/>
    <col min="1216" max="1216" width="7.140625" style="74" customWidth="1"/>
    <col min="1217" max="1220" width="9.28515625" style="74" customWidth="1"/>
    <col min="1221" max="1429" width="9.140625" style="74"/>
    <col min="1430" max="1430" width="5.42578125" style="74" customWidth="1"/>
    <col min="1431" max="1431" width="28" style="74" customWidth="1"/>
    <col min="1432" max="1432" width="9.7109375" style="74" customWidth="1"/>
    <col min="1433" max="1433" width="10.85546875" style="74" customWidth="1"/>
    <col min="1434" max="1448" width="11.140625" style="74" customWidth="1"/>
    <col min="1449" max="1449" width="15.5703125" style="74" customWidth="1"/>
    <col min="1450" max="1450" width="15" style="74" customWidth="1"/>
    <col min="1451" max="1451" width="12.85546875" style="74" customWidth="1"/>
    <col min="1452" max="1452" width="14.42578125" style="74" customWidth="1"/>
    <col min="1453" max="1460" width="11.140625" style="74" customWidth="1"/>
    <col min="1461" max="1461" width="11.85546875" style="74" customWidth="1"/>
    <col min="1462" max="1464" width="11.140625" style="74" customWidth="1"/>
    <col min="1465" max="1468" width="10.140625" style="74" customWidth="1"/>
    <col min="1469" max="1469" width="7.140625" style="74" customWidth="1"/>
    <col min="1470" max="1470" width="8.42578125" style="74" customWidth="1"/>
    <col min="1471" max="1471" width="7.42578125" style="74" customWidth="1"/>
    <col min="1472" max="1472" width="7.140625" style="74" customWidth="1"/>
    <col min="1473" max="1476" width="9.28515625" style="74" customWidth="1"/>
    <col min="1477" max="1685" width="9.140625" style="74"/>
    <col min="1686" max="1686" width="5.42578125" style="74" customWidth="1"/>
    <col min="1687" max="1687" width="28" style="74" customWidth="1"/>
    <col min="1688" max="1688" width="9.7109375" style="74" customWidth="1"/>
    <col min="1689" max="1689" width="10.85546875" style="74" customWidth="1"/>
    <col min="1690" max="1704" width="11.140625" style="74" customWidth="1"/>
    <col min="1705" max="1705" width="15.5703125" style="74" customWidth="1"/>
    <col min="1706" max="1706" width="15" style="74" customWidth="1"/>
    <col min="1707" max="1707" width="12.85546875" style="74" customWidth="1"/>
    <col min="1708" max="1708" width="14.42578125" style="74" customWidth="1"/>
    <col min="1709" max="1716" width="11.140625" style="74" customWidth="1"/>
    <col min="1717" max="1717" width="11.85546875" style="74" customWidth="1"/>
    <col min="1718" max="1720" width="11.140625" style="74" customWidth="1"/>
    <col min="1721" max="1724" width="10.140625" style="74" customWidth="1"/>
    <col min="1725" max="1725" width="7.140625" style="74" customWidth="1"/>
    <col min="1726" max="1726" width="8.42578125" style="74" customWidth="1"/>
    <col min="1727" max="1727" width="7.42578125" style="74" customWidth="1"/>
    <col min="1728" max="1728" width="7.140625" style="74" customWidth="1"/>
    <col min="1729" max="1732" width="9.28515625" style="74" customWidth="1"/>
    <col min="1733" max="1941" width="9.140625" style="74"/>
    <col min="1942" max="1942" width="5.42578125" style="74" customWidth="1"/>
    <col min="1943" max="1943" width="28" style="74" customWidth="1"/>
    <col min="1944" max="1944" width="9.7109375" style="74" customWidth="1"/>
    <col min="1945" max="1945" width="10.85546875" style="74" customWidth="1"/>
    <col min="1946" max="1960" width="11.140625" style="74" customWidth="1"/>
    <col min="1961" max="1961" width="15.5703125" style="74" customWidth="1"/>
    <col min="1962" max="1962" width="15" style="74" customWidth="1"/>
    <col min="1963" max="1963" width="12.85546875" style="74" customWidth="1"/>
    <col min="1964" max="1964" width="14.42578125" style="74" customWidth="1"/>
    <col min="1965" max="1972" width="11.140625" style="74" customWidth="1"/>
    <col min="1973" max="1973" width="11.85546875" style="74" customWidth="1"/>
    <col min="1974" max="1976" width="11.140625" style="74" customWidth="1"/>
    <col min="1977" max="1980" width="10.140625" style="74" customWidth="1"/>
    <col min="1981" max="1981" width="7.140625" style="74" customWidth="1"/>
    <col min="1982" max="1982" width="8.42578125" style="74" customWidth="1"/>
    <col min="1983" max="1983" width="7.42578125" style="74" customWidth="1"/>
    <col min="1984" max="1984" width="7.140625" style="74" customWidth="1"/>
    <col min="1985" max="1988" width="9.28515625" style="74" customWidth="1"/>
    <col min="1989" max="2197" width="9.140625" style="74"/>
    <col min="2198" max="2198" width="5.42578125" style="74" customWidth="1"/>
    <col min="2199" max="2199" width="28" style="74" customWidth="1"/>
    <col min="2200" max="2200" width="9.7109375" style="74" customWidth="1"/>
    <col min="2201" max="2201" width="10.85546875" style="74" customWidth="1"/>
    <col min="2202" max="2216" width="11.140625" style="74" customWidth="1"/>
    <col min="2217" max="2217" width="15.5703125" style="74" customWidth="1"/>
    <col min="2218" max="2218" width="15" style="74" customWidth="1"/>
    <col min="2219" max="2219" width="12.85546875" style="74" customWidth="1"/>
    <col min="2220" max="2220" width="14.42578125" style="74" customWidth="1"/>
    <col min="2221" max="2228" width="11.140625" style="74" customWidth="1"/>
    <col min="2229" max="2229" width="11.85546875" style="74" customWidth="1"/>
    <col min="2230" max="2232" width="11.140625" style="74" customWidth="1"/>
    <col min="2233" max="2236" width="10.140625" style="74" customWidth="1"/>
    <col min="2237" max="2237" width="7.140625" style="74" customWidth="1"/>
    <col min="2238" max="2238" width="8.42578125" style="74" customWidth="1"/>
    <col min="2239" max="2239" width="7.42578125" style="74" customWidth="1"/>
    <col min="2240" max="2240" width="7.140625" style="74" customWidth="1"/>
    <col min="2241" max="2244" width="9.28515625" style="74" customWidth="1"/>
    <col min="2245" max="2453" width="9.140625" style="74"/>
    <col min="2454" max="2454" width="5.42578125" style="74" customWidth="1"/>
    <col min="2455" max="2455" width="28" style="74" customWidth="1"/>
    <col min="2456" max="2456" width="9.7109375" style="74" customWidth="1"/>
    <col min="2457" max="2457" width="10.85546875" style="74" customWidth="1"/>
    <col min="2458" max="2472" width="11.140625" style="74" customWidth="1"/>
    <col min="2473" max="2473" width="15.5703125" style="74" customWidth="1"/>
    <col min="2474" max="2474" width="15" style="74" customWidth="1"/>
    <col min="2475" max="2475" width="12.85546875" style="74" customWidth="1"/>
    <col min="2476" max="2476" width="14.42578125" style="74" customWidth="1"/>
    <col min="2477" max="2484" width="11.140625" style="74" customWidth="1"/>
    <col min="2485" max="2485" width="11.85546875" style="74" customWidth="1"/>
    <col min="2486" max="2488" width="11.140625" style="74" customWidth="1"/>
    <col min="2489" max="2492" width="10.140625" style="74" customWidth="1"/>
    <col min="2493" max="2493" width="7.140625" style="74" customWidth="1"/>
    <col min="2494" max="2494" width="8.42578125" style="74" customWidth="1"/>
    <col min="2495" max="2495" width="7.42578125" style="74" customWidth="1"/>
    <col min="2496" max="2496" width="7.140625" style="74" customWidth="1"/>
    <col min="2497" max="2500" width="9.28515625" style="74" customWidth="1"/>
    <col min="2501" max="2709" width="9.140625" style="74"/>
    <col min="2710" max="2710" width="5.42578125" style="74" customWidth="1"/>
    <col min="2711" max="2711" width="28" style="74" customWidth="1"/>
    <col min="2712" max="2712" width="9.7109375" style="74" customWidth="1"/>
    <col min="2713" max="2713" width="10.85546875" style="74" customWidth="1"/>
    <col min="2714" max="2728" width="11.140625" style="74" customWidth="1"/>
    <col min="2729" max="2729" width="15.5703125" style="74" customWidth="1"/>
    <col min="2730" max="2730" width="15" style="74" customWidth="1"/>
    <col min="2731" max="2731" width="12.85546875" style="74" customWidth="1"/>
    <col min="2732" max="2732" width="14.42578125" style="74" customWidth="1"/>
    <col min="2733" max="2740" width="11.140625" style="74" customWidth="1"/>
    <col min="2741" max="2741" width="11.85546875" style="74" customWidth="1"/>
    <col min="2742" max="2744" width="11.140625" style="74" customWidth="1"/>
    <col min="2745" max="2748" width="10.140625" style="74" customWidth="1"/>
    <col min="2749" max="2749" width="7.140625" style="74" customWidth="1"/>
    <col min="2750" max="2750" width="8.42578125" style="74" customWidth="1"/>
    <col min="2751" max="2751" width="7.42578125" style="74" customWidth="1"/>
    <col min="2752" max="2752" width="7.140625" style="74" customWidth="1"/>
    <col min="2753" max="2756" width="9.28515625" style="74" customWidth="1"/>
    <col min="2757" max="2965" width="9.140625" style="74"/>
    <col min="2966" max="2966" width="5.42578125" style="74" customWidth="1"/>
    <col min="2967" max="2967" width="28" style="74" customWidth="1"/>
    <col min="2968" max="2968" width="9.7109375" style="74" customWidth="1"/>
    <col min="2969" max="2969" width="10.85546875" style="74" customWidth="1"/>
    <col min="2970" max="2984" width="11.140625" style="74" customWidth="1"/>
    <col min="2985" max="2985" width="15.5703125" style="74" customWidth="1"/>
    <col min="2986" max="2986" width="15" style="74" customWidth="1"/>
    <col min="2987" max="2987" width="12.85546875" style="74" customWidth="1"/>
    <col min="2988" max="2988" width="14.42578125" style="74" customWidth="1"/>
    <col min="2989" max="2996" width="11.140625" style="74" customWidth="1"/>
    <col min="2997" max="2997" width="11.85546875" style="74" customWidth="1"/>
    <col min="2998" max="3000" width="11.140625" style="74" customWidth="1"/>
    <col min="3001" max="3004" width="10.140625" style="74" customWidth="1"/>
    <col min="3005" max="3005" width="7.140625" style="74" customWidth="1"/>
    <col min="3006" max="3006" width="8.42578125" style="74" customWidth="1"/>
    <col min="3007" max="3007" width="7.42578125" style="74" customWidth="1"/>
    <col min="3008" max="3008" width="7.140625" style="74" customWidth="1"/>
    <col min="3009" max="3012" width="9.28515625" style="74" customWidth="1"/>
    <col min="3013" max="3221" width="9.140625" style="74"/>
    <col min="3222" max="3222" width="5.42578125" style="74" customWidth="1"/>
    <col min="3223" max="3223" width="28" style="74" customWidth="1"/>
    <col min="3224" max="3224" width="9.7109375" style="74" customWidth="1"/>
    <col min="3225" max="3225" width="10.85546875" style="74" customWidth="1"/>
    <col min="3226" max="3240" width="11.140625" style="74" customWidth="1"/>
    <col min="3241" max="3241" width="15.5703125" style="74" customWidth="1"/>
    <col min="3242" max="3242" width="15" style="74" customWidth="1"/>
    <col min="3243" max="3243" width="12.85546875" style="74" customWidth="1"/>
    <col min="3244" max="3244" width="14.42578125" style="74" customWidth="1"/>
    <col min="3245" max="3252" width="11.140625" style="74" customWidth="1"/>
    <col min="3253" max="3253" width="11.85546875" style="74" customWidth="1"/>
    <col min="3254" max="3256" width="11.140625" style="74" customWidth="1"/>
    <col min="3257" max="3260" width="10.140625" style="74" customWidth="1"/>
    <col min="3261" max="3261" width="7.140625" style="74" customWidth="1"/>
    <col min="3262" max="3262" width="8.42578125" style="74" customWidth="1"/>
    <col min="3263" max="3263" width="7.42578125" style="74" customWidth="1"/>
    <col min="3264" max="3264" width="7.140625" style="74" customWidth="1"/>
    <col min="3265" max="3268" width="9.28515625" style="74" customWidth="1"/>
    <col min="3269" max="3477" width="9.140625" style="74"/>
    <col min="3478" max="3478" width="5.42578125" style="74" customWidth="1"/>
    <col min="3479" max="3479" width="28" style="74" customWidth="1"/>
    <col min="3480" max="3480" width="9.7109375" style="74" customWidth="1"/>
    <col min="3481" max="3481" width="10.85546875" style="74" customWidth="1"/>
    <col min="3482" max="3496" width="11.140625" style="74" customWidth="1"/>
    <col min="3497" max="3497" width="15.5703125" style="74" customWidth="1"/>
    <col min="3498" max="3498" width="15" style="74" customWidth="1"/>
    <col min="3499" max="3499" width="12.85546875" style="74" customWidth="1"/>
    <col min="3500" max="3500" width="14.42578125" style="74" customWidth="1"/>
    <col min="3501" max="3508" width="11.140625" style="74" customWidth="1"/>
    <col min="3509" max="3509" width="11.85546875" style="74" customWidth="1"/>
    <col min="3510" max="3512" width="11.140625" style="74" customWidth="1"/>
    <col min="3513" max="3516" width="10.140625" style="74" customWidth="1"/>
    <col min="3517" max="3517" width="7.140625" style="74" customWidth="1"/>
    <col min="3518" max="3518" width="8.42578125" style="74" customWidth="1"/>
    <col min="3519" max="3519" width="7.42578125" style="74" customWidth="1"/>
    <col min="3520" max="3520" width="7.140625" style="74" customWidth="1"/>
    <col min="3521" max="3524" width="9.28515625" style="74" customWidth="1"/>
    <col min="3525" max="3733" width="9.140625" style="74"/>
    <col min="3734" max="3734" width="5.42578125" style="74" customWidth="1"/>
    <col min="3735" max="3735" width="28" style="74" customWidth="1"/>
    <col min="3736" max="3736" width="9.7109375" style="74" customWidth="1"/>
    <col min="3737" max="3737" width="10.85546875" style="74" customWidth="1"/>
    <col min="3738" max="3752" width="11.140625" style="74" customWidth="1"/>
    <col min="3753" max="3753" width="15.5703125" style="74" customWidth="1"/>
    <col min="3754" max="3754" width="15" style="74" customWidth="1"/>
    <col min="3755" max="3755" width="12.85546875" style="74" customWidth="1"/>
    <col min="3756" max="3756" width="14.42578125" style="74" customWidth="1"/>
    <col min="3757" max="3764" width="11.140625" style="74" customWidth="1"/>
    <col min="3765" max="3765" width="11.85546875" style="74" customWidth="1"/>
    <col min="3766" max="3768" width="11.140625" style="74" customWidth="1"/>
    <col min="3769" max="3772" width="10.140625" style="74" customWidth="1"/>
    <col min="3773" max="3773" width="7.140625" style="74" customWidth="1"/>
    <col min="3774" max="3774" width="8.42578125" style="74" customWidth="1"/>
    <col min="3775" max="3775" width="7.42578125" style="74" customWidth="1"/>
    <col min="3776" max="3776" width="7.140625" style="74" customWidth="1"/>
    <col min="3777" max="3780" width="9.28515625" style="74" customWidth="1"/>
    <col min="3781" max="3989" width="9.140625" style="74"/>
    <col min="3990" max="3990" width="5.42578125" style="74" customWidth="1"/>
    <col min="3991" max="3991" width="28" style="74" customWidth="1"/>
    <col min="3992" max="3992" width="9.7109375" style="74" customWidth="1"/>
    <col min="3993" max="3993" width="10.85546875" style="74" customWidth="1"/>
    <col min="3994" max="4008" width="11.140625" style="74" customWidth="1"/>
    <col min="4009" max="4009" width="15.5703125" style="74" customWidth="1"/>
    <col min="4010" max="4010" width="15" style="74" customWidth="1"/>
    <col min="4011" max="4011" width="12.85546875" style="74" customWidth="1"/>
    <col min="4012" max="4012" width="14.42578125" style="74" customWidth="1"/>
    <col min="4013" max="4020" width="11.140625" style="74" customWidth="1"/>
    <col min="4021" max="4021" width="11.85546875" style="74" customWidth="1"/>
    <col min="4022" max="4024" width="11.140625" style="74" customWidth="1"/>
    <col min="4025" max="4028" width="10.140625" style="74" customWidth="1"/>
    <col min="4029" max="4029" width="7.140625" style="74" customWidth="1"/>
    <col min="4030" max="4030" width="8.42578125" style="74" customWidth="1"/>
    <col min="4031" max="4031" width="7.42578125" style="74" customWidth="1"/>
    <col min="4032" max="4032" width="7.140625" style="74" customWidth="1"/>
    <col min="4033" max="4036" width="9.28515625" style="74" customWidth="1"/>
    <col min="4037" max="4245" width="9.140625" style="74"/>
    <col min="4246" max="4246" width="5.42578125" style="74" customWidth="1"/>
    <col min="4247" max="4247" width="28" style="74" customWidth="1"/>
    <col min="4248" max="4248" width="9.7109375" style="74" customWidth="1"/>
    <col min="4249" max="4249" width="10.85546875" style="74" customWidth="1"/>
    <col min="4250" max="4264" width="11.140625" style="74" customWidth="1"/>
    <col min="4265" max="4265" width="15.5703125" style="74" customWidth="1"/>
    <col min="4266" max="4266" width="15" style="74" customWidth="1"/>
    <col min="4267" max="4267" width="12.85546875" style="74" customWidth="1"/>
    <col min="4268" max="4268" width="14.42578125" style="74" customWidth="1"/>
    <col min="4269" max="4276" width="11.140625" style="74" customWidth="1"/>
    <col min="4277" max="4277" width="11.85546875" style="74" customWidth="1"/>
    <col min="4278" max="4280" width="11.140625" style="74" customWidth="1"/>
    <col min="4281" max="4284" width="10.140625" style="74" customWidth="1"/>
    <col min="4285" max="4285" width="7.140625" style="74" customWidth="1"/>
    <col min="4286" max="4286" width="8.42578125" style="74" customWidth="1"/>
    <col min="4287" max="4287" width="7.42578125" style="74" customWidth="1"/>
    <col min="4288" max="4288" width="7.140625" style="74" customWidth="1"/>
    <col min="4289" max="4292" width="9.28515625" style="74" customWidth="1"/>
    <col min="4293" max="4501" width="9.140625" style="74"/>
    <col min="4502" max="4502" width="5.42578125" style="74" customWidth="1"/>
    <col min="4503" max="4503" width="28" style="74" customWidth="1"/>
    <col min="4504" max="4504" width="9.7109375" style="74" customWidth="1"/>
    <col min="4505" max="4505" width="10.85546875" style="74" customWidth="1"/>
    <col min="4506" max="4520" width="11.140625" style="74" customWidth="1"/>
    <col min="4521" max="4521" width="15.5703125" style="74" customWidth="1"/>
    <col min="4522" max="4522" width="15" style="74" customWidth="1"/>
    <col min="4523" max="4523" width="12.85546875" style="74" customWidth="1"/>
    <col min="4524" max="4524" width="14.42578125" style="74" customWidth="1"/>
    <col min="4525" max="4532" width="11.140625" style="74" customWidth="1"/>
    <col min="4533" max="4533" width="11.85546875" style="74" customWidth="1"/>
    <col min="4534" max="4536" width="11.140625" style="74" customWidth="1"/>
    <col min="4537" max="4540" width="10.140625" style="74" customWidth="1"/>
    <col min="4541" max="4541" width="7.140625" style="74" customWidth="1"/>
    <col min="4542" max="4542" width="8.42578125" style="74" customWidth="1"/>
    <col min="4543" max="4543" width="7.42578125" style="74" customWidth="1"/>
    <col min="4544" max="4544" width="7.140625" style="74" customWidth="1"/>
    <col min="4545" max="4548" width="9.28515625" style="74" customWidth="1"/>
    <col min="4549" max="4757" width="9.140625" style="74"/>
    <col min="4758" max="4758" width="5.42578125" style="74" customWidth="1"/>
    <col min="4759" max="4759" width="28" style="74" customWidth="1"/>
    <col min="4760" max="4760" width="9.7109375" style="74" customWidth="1"/>
    <col min="4761" max="4761" width="10.85546875" style="74" customWidth="1"/>
    <col min="4762" max="4776" width="11.140625" style="74" customWidth="1"/>
    <col min="4777" max="4777" width="15.5703125" style="74" customWidth="1"/>
    <col min="4778" max="4778" width="15" style="74" customWidth="1"/>
    <col min="4779" max="4779" width="12.85546875" style="74" customWidth="1"/>
    <col min="4780" max="4780" width="14.42578125" style="74" customWidth="1"/>
    <col min="4781" max="4788" width="11.140625" style="74" customWidth="1"/>
    <col min="4789" max="4789" width="11.85546875" style="74" customWidth="1"/>
    <col min="4790" max="4792" width="11.140625" style="74" customWidth="1"/>
    <col min="4793" max="4796" width="10.140625" style="74" customWidth="1"/>
    <col min="4797" max="4797" width="7.140625" style="74" customWidth="1"/>
    <col min="4798" max="4798" width="8.42578125" style="74" customWidth="1"/>
    <col min="4799" max="4799" width="7.42578125" style="74" customWidth="1"/>
    <col min="4800" max="4800" width="7.140625" style="74" customWidth="1"/>
    <col min="4801" max="4804" width="9.28515625" style="74" customWidth="1"/>
    <col min="4805" max="5013" width="9.140625" style="74"/>
    <col min="5014" max="5014" width="5.42578125" style="74" customWidth="1"/>
    <col min="5015" max="5015" width="28" style="74" customWidth="1"/>
    <col min="5016" max="5016" width="9.7109375" style="74" customWidth="1"/>
    <col min="5017" max="5017" width="10.85546875" style="74" customWidth="1"/>
    <col min="5018" max="5032" width="11.140625" style="74" customWidth="1"/>
    <col min="5033" max="5033" width="15.5703125" style="74" customWidth="1"/>
    <col min="5034" max="5034" width="15" style="74" customWidth="1"/>
    <col min="5035" max="5035" width="12.85546875" style="74" customWidth="1"/>
    <col min="5036" max="5036" width="14.42578125" style="74" customWidth="1"/>
    <col min="5037" max="5044" width="11.140625" style="74" customWidth="1"/>
    <col min="5045" max="5045" width="11.85546875" style="74" customWidth="1"/>
    <col min="5046" max="5048" width="11.140625" style="74" customWidth="1"/>
    <col min="5049" max="5052" width="10.140625" style="74" customWidth="1"/>
    <col min="5053" max="5053" width="7.140625" style="74" customWidth="1"/>
    <col min="5054" max="5054" width="8.42578125" style="74" customWidth="1"/>
    <col min="5055" max="5055" width="7.42578125" style="74" customWidth="1"/>
    <col min="5056" max="5056" width="7.140625" style="74" customWidth="1"/>
    <col min="5057" max="5060" width="9.28515625" style="74" customWidth="1"/>
    <col min="5061" max="5269" width="9.140625" style="74"/>
    <col min="5270" max="5270" width="5.42578125" style="74" customWidth="1"/>
    <col min="5271" max="5271" width="28" style="74" customWidth="1"/>
    <col min="5272" max="5272" width="9.7109375" style="74" customWidth="1"/>
    <col min="5273" max="5273" width="10.85546875" style="74" customWidth="1"/>
    <col min="5274" max="5288" width="11.140625" style="74" customWidth="1"/>
    <col min="5289" max="5289" width="15.5703125" style="74" customWidth="1"/>
    <col min="5290" max="5290" width="15" style="74" customWidth="1"/>
    <col min="5291" max="5291" width="12.85546875" style="74" customWidth="1"/>
    <col min="5292" max="5292" width="14.42578125" style="74" customWidth="1"/>
    <col min="5293" max="5300" width="11.140625" style="74" customWidth="1"/>
    <col min="5301" max="5301" width="11.85546875" style="74" customWidth="1"/>
    <col min="5302" max="5304" width="11.140625" style="74" customWidth="1"/>
    <col min="5305" max="5308" width="10.140625" style="74" customWidth="1"/>
    <col min="5309" max="5309" width="7.140625" style="74" customWidth="1"/>
    <col min="5310" max="5310" width="8.42578125" style="74" customWidth="1"/>
    <col min="5311" max="5311" width="7.42578125" style="74" customWidth="1"/>
    <col min="5312" max="5312" width="7.140625" style="74" customWidth="1"/>
    <col min="5313" max="5316" width="9.28515625" style="74" customWidth="1"/>
    <col min="5317" max="5525" width="9.140625" style="74"/>
    <col min="5526" max="5526" width="5.42578125" style="74" customWidth="1"/>
    <col min="5527" max="5527" width="28" style="74" customWidth="1"/>
    <col min="5528" max="5528" width="9.7109375" style="74" customWidth="1"/>
    <col min="5529" max="5529" width="10.85546875" style="74" customWidth="1"/>
    <col min="5530" max="5544" width="11.140625" style="74" customWidth="1"/>
    <col min="5545" max="5545" width="15.5703125" style="74" customWidth="1"/>
    <col min="5546" max="5546" width="15" style="74" customWidth="1"/>
    <col min="5547" max="5547" width="12.85546875" style="74" customWidth="1"/>
    <col min="5548" max="5548" width="14.42578125" style="74" customWidth="1"/>
    <col min="5549" max="5556" width="11.140625" style="74" customWidth="1"/>
    <col min="5557" max="5557" width="11.85546875" style="74" customWidth="1"/>
    <col min="5558" max="5560" width="11.140625" style="74" customWidth="1"/>
    <col min="5561" max="5564" width="10.140625" style="74" customWidth="1"/>
    <col min="5565" max="5565" width="7.140625" style="74" customWidth="1"/>
    <col min="5566" max="5566" width="8.42578125" style="74" customWidth="1"/>
    <col min="5567" max="5567" width="7.42578125" style="74" customWidth="1"/>
    <col min="5568" max="5568" width="7.140625" style="74" customWidth="1"/>
    <col min="5569" max="5572" width="9.28515625" style="74" customWidth="1"/>
    <col min="5573" max="5781" width="9.140625" style="74"/>
    <col min="5782" max="5782" width="5.42578125" style="74" customWidth="1"/>
    <col min="5783" max="5783" width="28" style="74" customWidth="1"/>
    <col min="5784" max="5784" width="9.7109375" style="74" customWidth="1"/>
    <col min="5785" max="5785" width="10.85546875" style="74" customWidth="1"/>
    <col min="5786" max="5800" width="11.140625" style="74" customWidth="1"/>
    <col min="5801" max="5801" width="15.5703125" style="74" customWidth="1"/>
    <col min="5802" max="5802" width="15" style="74" customWidth="1"/>
    <col min="5803" max="5803" width="12.85546875" style="74" customWidth="1"/>
    <col min="5804" max="5804" width="14.42578125" style="74" customWidth="1"/>
    <col min="5805" max="5812" width="11.140625" style="74" customWidth="1"/>
    <col min="5813" max="5813" width="11.85546875" style="74" customWidth="1"/>
    <col min="5814" max="5816" width="11.140625" style="74" customWidth="1"/>
    <col min="5817" max="5820" width="10.140625" style="74" customWidth="1"/>
    <col min="5821" max="5821" width="7.140625" style="74" customWidth="1"/>
    <col min="5822" max="5822" width="8.42578125" style="74" customWidth="1"/>
    <col min="5823" max="5823" width="7.42578125" style="74" customWidth="1"/>
    <col min="5824" max="5824" width="7.140625" style="74" customWidth="1"/>
    <col min="5825" max="5828" width="9.28515625" style="74" customWidth="1"/>
    <col min="5829" max="6037" width="9.140625" style="74"/>
    <col min="6038" max="6038" width="5.42578125" style="74" customWidth="1"/>
    <col min="6039" max="6039" width="28" style="74" customWidth="1"/>
    <col min="6040" max="6040" width="9.7109375" style="74" customWidth="1"/>
    <col min="6041" max="6041" width="10.85546875" style="74" customWidth="1"/>
    <col min="6042" max="6056" width="11.140625" style="74" customWidth="1"/>
    <col min="6057" max="6057" width="15.5703125" style="74" customWidth="1"/>
    <col min="6058" max="6058" width="15" style="74" customWidth="1"/>
    <col min="6059" max="6059" width="12.85546875" style="74" customWidth="1"/>
    <col min="6060" max="6060" width="14.42578125" style="74" customWidth="1"/>
    <col min="6061" max="6068" width="11.140625" style="74" customWidth="1"/>
    <col min="6069" max="6069" width="11.85546875" style="74" customWidth="1"/>
    <col min="6070" max="6072" width="11.140625" style="74" customWidth="1"/>
    <col min="6073" max="6076" width="10.140625" style="74" customWidth="1"/>
    <col min="6077" max="6077" width="7.140625" style="74" customWidth="1"/>
    <col min="6078" max="6078" width="8.42578125" style="74" customWidth="1"/>
    <col min="6079" max="6079" width="7.42578125" style="74" customWidth="1"/>
    <col min="6080" max="6080" width="7.140625" style="74" customWidth="1"/>
    <col min="6081" max="6084" width="9.28515625" style="74" customWidth="1"/>
    <col min="6085" max="6293" width="9.140625" style="74"/>
    <col min="6294" max="6294" width="5.42578125" style="74" customWidth="1"/>
    <col min="6295" max="6295" width="28" style="74" customWidth="1"/>
    <col min="6296" max="6296" width="9.7109375" style="74" customWidth="1"/>
    <col min="6297" max="6297" width="10.85546875" style="74" customWidth="1"/>
    <col min="6298" max="6312" width="11.140625" style="74" customWidth="1"/>
    <col min="6313" max="6313" width="15.5703125" style="74" customWidth="1"/>
    <col min="6314" max="6314" width="15" style="74" customWidth="1"/>
    <col min="6315" max="6315" width="12.85546875" style="74" customWidth="1"/>
    <col min="6316" max="6316" width="14.42578125" style="74" customWidth="1"/>
    <col min="6317" max="6324" width="11.140625" style="74" customWidth="1"/>
    <col min="6325" max="6325" width="11.85546875" style="74" customWidth="1"/>
    <col min="6326" max="6328" width="11.140625" style="74" customWidth="1"/>
    <col min="6329" max="6332" width="10.140625" style="74" customWidth="1"/>
    <col min="6333" max="6333" width="7.140625" style="74" customWidth="1"/>
    <col min="6334" max="6334" width="8.42578125" style="74" customWidth="1"/>
    <col min="6335" max="6335" width="7.42578125" style="74" customWidth="1"/>
    <col min="6336" max="6336" width="7.140625" style="74" customWidth="1"/>
    <col min="6337" max="6340" width="9.28515625" style="74" customWidth="1"/>
    <col min="6341" max="6549" width="9.140625" style="74"/>
    <col min="6550" max="6550" width="5.42578125" style="74" customWidth="1"/>
    <col min="6551" max="6551" width="28" style="74" customWidth="1"/>
    <col min="6552" max="6552" width="9.7109375" style="74" customWidth="1"/>
    <col min="6553" max="6553" width="10.85546875" style="74" customWidth="1"/>
    <col min="6554" max="6568" width="11.140625" style="74" customWidth="1"/>
    <col min="6569" max="6569" width="15.5703125" style="74" customWidth="1"/>
    <col min="6570" max="6570" width="15" style="74" customWidth="1"/>
    <col min="6571" max="6571" width="12.85546875" style="74" customWidth="1"/>
    <col min="6572" max="6572" width="14.42578125" style="74" customWidth="1"/>
    <col min="6573" max="6580" width="11.140625" style="74" customWidth="1"/>
    <col min="6581" max="6581" width="11.85546875" style="74" customWidth="1"/>
    <col min="6582" max="6584" width="11.140625" style="74" customWidth="1"/>
    <col min="6585" max="6588" width="10.140625" style="74" customWidth="1"/>
    <col min="6589" max="6589" width="7.140625" style="74" customWidth="1"/>
    <col min="6590" max="6590" width="8.42578125" style="74" customWidth="1"/>
    <col min="6591" max="6591" width="7.42578125" style="74" customWidth="1"/>
    <col min="6592" max="6592" width="7.140625" style="74" customWidth="1"/>
    <col min="6593" max="6596" width="9.28515625" style="74" customWidth="1"/>
    <col min="6597" max="6805" width="9.140625" style="74"/>
    <col min="6806" max="6806" width="5.42578125" style="74" customWidth="1"/>
    <col min="6807" max="6807" width="28" style="74" customWidth="1"/>
    <col min="6808" max="6808" width="9.7109375" style="74" customWidth="1"/>
    <col min="6809" max="6809" width="10.85546875" style="74" customWidth="1"/>
    <col min="6810" max="6824" width="11.140625" style="74" customWidth="1"/>
    <col min="6825" max="6825" width="15.5703125" style="74" customWidth="1"/>
    <col min="6826" max="6826" width="15" style="74" customWidth="1"/>
    <col min="6827" max="6827" width="12.85546875" style="74" customWidth="1"/>
    <col min="6828" max="6828" width="14.42578125" style="74" customWidth="1"/>
    <col min="6829" max="6836" width="11.140625" style="74" customWidth="1"/>
    <col min="6837" max="6837" width="11.85546875" style="74" customWidth="1"/>
    <col min="6838" max="6840" width="11.140625" style="74" customWidth="1"/>
    <col min="6841" max="6844" width="10.140625" style="74" customWidth="1"/>
    <col min="6845" max="6845" width="7.140625" style="74" customWidth="1"/>
    <col min="6846" max="6846" width="8.42578125" style="74" customWidth="1"/>
    <col min="6847" max="6847" width="7.42578125" style="74" customWidth="1"/>
    <col min="6848" max="6848" width="7.140625" style="74" customWidth="1"/>
    <col min="6849" max="6852" width="9.28515625" style="74" customWidth="1"/>
    <col min="6853" max="7061" width="9.140625" style="74"/>
    <col min="7062" max="7062" width="5.42578125" style="74" customWidth="1"/>
    <col min="7063" max="7063" width="28" style="74" customWidth="1"/>
    <col min="7064" max="7064" width="9.7109375" style="74" customWidth="1"/>
    <col min="7065" max="7065" width="10.85546875" style="74" customWidth="1"/>
    <col min="7066" max="7080" width="11.140625" style="74" customWidth="1"/>
    <col min="7081" max="7081" width="15.5703125" style="74" customWidth="1"/>
    <col min="7082" max="7082" width="15" style="74" customWidth="1"/>
    <col min="7083" max="7083" width="12.85546875" style="74" customWidth="1"/>
    <col min="7084" max="7084" width="14.42578125" style="74" customWidth="1"/>
    <col min="7085" max="7092" width="11.140625" style="74" customWidth="1"/>
    <col min="7093" max="7093" width="11.85546875" style="74" customWidth="1"/>
    <col min="7094" max="7096" width="11.140625" style="74" customWidth="1"/>
    <col min="7097" max="7100" width="10.140625" style="74" customWidth="1"/>
    <col min="7101" max="7101" width="7.140625" style="74" customWidth="1"/>
    <col min="7102" max="7102" width="8.42578125" style="74" customWidth="1"/>
    <col min="7103" max="7103" width="7.42578125" style="74" customWidth="1"/>
    <col min="7104" max="7104" width="7.140625" style="74" customWidth="1"/>
    <col min="7105" max="7108" width="9.28515625" style="74" customWidth="1"/>
    <col min="7109" max="7317" width="9.140625" style="74"/>
    <col min="7318" max="7318" width="5.42578125" style="74" customWidth="1"/>
    <col min="7319" max="7319" width="28" style="74" customWidth="1"/>
    <col min="7320" max="7320" width="9.7109375" style="74" customWidth="1"/>
    <col min="7321" max="7321" width="10.85546875" style="74" customWidth="1"/>
    <col min="7322" max="7336" width="11.140625" style="74" customWidth="1"/>
    <col min="7337" max="7337" width="15.5703125" style="74" customWidth="1"/>
    <col min="7338" max="7338" width="15" style="74" customWidth="1"/>
    <col min="7339" max="7339" width="12.85546875" style="74" customWidth="1"/>
    <col min="7340" max="7340" width="14.42578125" style="74" customWidth="1"/>
    <col min="7341" max="7348" width="11.140625" style="74" customWidth="1"/>
    <col min="7349" max="7349" width="11.85546875" style="74" customWidth="1"/>
    <col min="7350" max="7352" width="11.140625" style="74" customWidth="1"/>
    <col min="7353" max="7356" width="10.140625" style="74" customWidth="1"/>
    <col min="7357" max="7357" width="7.140625" style="74" customWidth="1"/>
    <col min="7358" max="7358" width="8.42578125" style="74" customWidth="1"/>
    <col min="7359" max="7359" width="7.42578125" style="74" customWidth="1"/>
    <col min="7360" max="7360" width="7.140625" style="74" customWidth="1"/>
    <col min="7361" max="7364" width="9.28515625" style="74" customWidth="1"/>
    <col min="7365" max="7573" width="9.140625" style="74"/>
    <col min="7574" max="7574" width="5.42578125" style="74" customWidth="1"/>
    <col min="7575" max="7575" width="28" style="74" customWidth="1"/>
    <col min="7576" max="7576" width="9.7109375" style="74" customWidth="1"/>
    <col min="7577" max="7577" width="10.85546875" style="74" customWidth="1"/>
    <col min="7578" max="7592" width="11.140625" style="74" customWidth="1"/>
    <col min="7593" max="7593" width="15.5703125" style="74" customWidth="1"/>
    <col min="7594" max="7594" width="15" style="74" customWidth="1"/>
    <col min="7595" max="7595" width="12.85546875" style="74" customWidth="1"/>
    <col min="7596" max="7596" width="14.42578125" style="74" customWidth="1"/>
    <col min="7597" max="7604" width="11.140625" style="74" customWidth="1"/>
    <col min="7605" max="7605" width="11.85546875" style="74" customWidth="1"/>
    <col min="7606" max="7608" width="11.140625" style="74" customWidth="1"/>
    <col min="7609" max="7612" width="10.140625" style="74" customWidth="1"/>
    <col min="7613" max="7613" width="7.140625" style="74" customWidth="1"/>
    <col min="7614" max="7614" width="8.42578125" style="74" customWidth="1"/>
    <col min="7615" max="7615" width="7.42578125" style="74" customWidth="1"/>
    <col min="7616" max="7616" width="7.140625" style="74" customWidth="1"/>
    <col min="7617" max="7620" width="9.28515625" style="74" customWidth="1"/>
    <col min="7621" max="7829" width="9.140625" style="74"/>
    <col min="7830" max="7830" width="5.42578125" style="74" customWidth="1"/>
    <col min="7831" max="7831" width="28" style="74" customWidth="1"/>
    <col min="7832" max="7832" width="9.7109375" style="74" customWidth="1"/>
    <col min="7833" max="7833" width="10.85546875" style="74" customWidth="1"/>
    <col min="7834" max="7848" width="11.140625" style="74" customWidth="1"/>
    <col min="7849" max="7849" width="15.5703125" style="74" customWidth="1"/>
    <col min="7850" max="7850" width="15" style="74" customWidth="1"/>
    <col min="7851" max="7851" width="12.85546875" style="74" customWidth="1"/>
    <col min="7852" max="7852" width="14.42578125" style="74" customWidth="1"/>
    <col min="7853" max="7860" width="11.140625" style="74" customWidth="1"/>
    <col min="7861" max="7861" width="11.85546875" style="74" customWidth="1"/>
    <col min="7862" max="7864" width="11.140625" style="74" customWidth="1"/>
    <col min="7865" max="7868" width="10.140625" style="74" customWidth="1"/>
    <col min="7869" max="7869" width="7.140625" style="74" customWidth="1"/>
    <col min="7870" max="7870" width="8.42578125" style="74" customWidth="1"/>
    <col min="7871" max="7871" width="7.42578125" style="74" customWidth="1"/>
    <col min="7872" max="7872" width="7.140625" style="74" customWidth="1"/>
    <col min="7873" max="7876" width="9.28515625" style="74" customWidth="1"/>
    <col min="7877" max="8085" width="9.140625" style="74"/>
    <col min="8086" max="8086" width="5.42578125" style="74" customWidth="1"/>
    <col min="8087" max="8087" width="28" style="74" customWidth="1"/>
    <col min="8088" max="8088" width="9.7109375" style="74" customWidth="1"/>
    <col min="8089" max="8089" width="10.85546875" style="74" customWidth="1"/>
    <col min="8090" max="8104" width="11.140625" style="74" customWidth="1"/>
    <col min="8105" max="8105" width="15.5703125" style="74" customWidth="1"/>
    <col min="8106" max="8106" width="15" style="74" customWidth="1"/>
    <col min="8107" max="8107" width="12.85546875" style="74" customWidth="1"/>
    <col min="8108" max="8108" width="14.42578125" style="74" customWidth="1"/>
    <col min="8109" max="8116" width="11.140625" style="74" customWidth="1"/>
    <col min="8117" max="8117" width="11.85546875" style="74" customWidth="1"/>
    <col min="8118" max="8120" width="11.140625" style="74" customWidth="1"/>
    <col min="8121" max="8124" width="10.140625" style="74" customWidth="1"/>
    <col min="8125" max="8125" width="7.140625" style="74" customWidth="1"/>
    <col min="8126" max="8126" width="8.42578125" style="74" customWidth="1"/>
    <col min="8127" max="8127" width="7.42578125" style="74" customWidth="1"/>
    <col min="8128" max="8128" width="7.140625" style="74" customWidth="1"/>
    <col min="8129" max="8132" width="9.28515625" style="74" customWidth="1"/>
    <col min="8133" max="8341" width="9.140625" style="74"/>
    <col min="8342" max="8342" width="5.42578125" style="74" customWidth="1"/>
    <col min="8343" max="8343" width="28" style="74" customWidth="1"/>
    <col min="8344" max="8344" width="9.7109375" style="74" customWidth="1"/>
    <col min="8345" max="8345" width="10.85546875" style="74" customWidth="1"/>
    <col min="8346" max="8360" width="11.140625" style="74" customWidth="1"/>
    <col min="8361" max="8361" width="15.5703125" style="74" customWidth="1"/>
    <col min="8362" max="8362" width="15" style="74" customWidth="1"/>
    <col min="8363" max="8363" width="12.85546875" style="74" customWidth="1"/>
    <col min="8364" max="8364" width="14.42578125" style="74" customWidth="1"/>
    <col min="8365" max="8372" width="11.140625" style="74" customWidth="1"/>
    <col min="8373" max="8373" width="11.85546875" style="74" customWidth="1"/>
    <col min="8374" max="8376" width="11.140625" style="74" customWidth="1"/>
    <col min="8377" max="8380" width="10.140625" style="74" customWidth="1"/>
    <col min="8381" max="8381" width="7.140625" style="74" customWidth="1"/>
    <col min="8382" max="8382" width="8.42578125" style="74" customWidth="1"/>
    <col min="8383" max="8383" width="7.42578125" style="74" customWidth="1"/>
    <col min="8384" max="8384" width="7.140625" style="74" customWidth="1"/>
    <col min="8385" max="8388" width="9.28515625" style="74" customWidth="1"/>
    <col min="8389" max="8597" width="9.140625" style="74"/>
    <col min="8598" max="8598" width="5.42578125" style="74" customWidth="1"/>
    <col min="8599" max="8599" width="28" style="74" customWidth="1"/>
    <col min="8600" max="8600" width="9.7109375" style="74" customWidth="1"/>
    <col min="8601" max="8601" width="10.85546875" style="74" customWidth="1"/>
    <col min="8602" max="8616" width="11.140625" style="74" customWidth="1"/>
    <col min="8617" max="8617" width="15.5703125" style="74" customWidth="1"/>
    <col min="8618" max="8618" width="15" style="74" customWidth="1"/>
    <col min="8619" max="8619" width="12.85546875" style="74" customWidth="1"/>
    <col min="8620" max="8620" width="14.42578125" style="74" customWidth="1"/>
    <col min="8621" max="8628" width="11.140625" style="74" customWidth="1"/>
    <col min="8629" max="8629" width="11.85546875" style="74" customWidth="1"/>
    <col min="8630" max="8632" width="11.140625" style="74" customWidth="1"/>
    <col min="8633" max="8636" width="10.140625" style="74" customWidth="1"/>
    <col min="8637" max="8637" width="7.140625" style="74" customWidth="1"/>
    <col min="8638" max="8638" width="8.42578125" style="74" customWidth="1"/>
    <col min="8639" max="8639" width="7.42578125" style="74" customWidth="1"/>
    <col min="8640" max="8640" width="7.140625" style="74" customWidth="1"/>
    <col min="8641" max="8644" width="9.28515625" style="74" customWidth="1"/>
    <col min="8645" max="8853" width="9.140625" style="74"/>
    <col min="8854" max="8854" width="5.42578125" style="74" customWidth="1"/>
    <col min="8855" max="8855" width="28" style="74" customWidth="1"/>
    <col min="8856" max="8856" width="9.7109375" style="74" customWidth="1"/>
    <col min="8857" max="8857" width="10.85546875" style="74" customWidth="1"/>
    <col min="8858" max="8872" width="11.140625" style="74" customWidth="1"/>
    <col min="8873" max="8873" width="15.5703125" style="74" customWidth="1"/>
    <col min="8874" max="8874" width="15" style="74" customWidth="1"/>
    <col min="8875" max="8875" width="12.85546875" style="74" customWidth="1"/>
    <col min="8876" max="8876" width="14.42578125" style="74" customWidth="1"/>
    <col min="8877" max="8884" width="11.140625" style="74" customWidth="1"/>
    <col min="8885" max="8885" width="11.85546875" style="74" customWidth="1"/>
    <col min="8886" max="8888" width="11.140625" style="74" customWidth="1"/>
    <col min="8889" max="8892" width="10.140625" style="74" customWidth="1"/>
    <col min="8893" max="8893" width="7.140625" style="74" customWidth="1"/>
    <col min="8894" max="8894" width="8.42578125" style="74" customWidth="1"/>
    <col min="8895" max="8895" width="7.42578125" style="74" customWidth="1"/>
    <col min="8896" max="8896" width="7.140625" style="74" customWidth="1"/>
    <col min="8897" max="8900" width="9.28515625" style="74" customWidth="1"/>
    <col min="8901" max="9109" width="9.140625" style="74"/>
    <col min="9110" max="9110" width="5.42578125" style="74" customWidth="1"/>
    <col min="9111" max="9111" width="28" style="74" customWidth="1"/>
    <col min="9112" max="9112" width="9.7109375" style="74" customWidth="1"/>
    <col min="9113" max="9113" width="10.85546875" style="74" customWidth="1"/>
    <col min="9114" max="9128" width="11.140625" style="74" customWidth="1"/>
    <col min="9129" max="9129" width="15.5703125" style="74" customWidth="1"/>
    <col min="9130" max="9130" width="15" style="74" customWidth="1"/>
    <col min="9131" max="9131" width="12.85546875" style="74" customWidth="1"/>
    <col min="9132" max="9132" width="14.42578125" style="74" customWidth="1"/>
    <col min="9133" max="9140" width="11.140625" style="74" customWidth="1"/>
    <col min="9141" max="9141" width="11.85546875" style="74" customWidth="1"/>
    <col min="9142" max="9144" width="11.140625" style="74" customWidth="1"/>
    <col min="9145" max="9148" width="10.140625" style="74" customWidth="1"/>
    <col min="9149" max="9149" width="7.140625" style="74" customWidth="1"/>
    <col min="9150" max="9150" width="8.42578125" style="74" customWidth="1"/>
    <col min="9151" max="9151" width="7.42578125" style="74" customWidth="1"/>
    <col min="9152" max="9152" width="7.140625" style="74" customWidth="1"/>
    <col min="9153" max="9156" width="9.28515625" style="74" customWidth="1"/>
    <col min="9157" max="9365" width="9.140625" style="74"/>
    <col min="9366" max="9366" width="5.42578125" style="74" customWidth="1"/>
    <col min="9367" max="9367" width="28" style="74" customWidth="1"/>
    <col min="9368" max="9368" width="9.7109375" style="74" customWidth="1"/>
    <col min="9369" max="9369" width="10.85546875" style="74" customWidth="1"/>
    <col min="9370" max="9384" width="11.140625" style="74" customWidth="1"/>
    <col min="9385" max="9385" width="15.5703125" style="74" customWidth="1"/>
    <col min="9386" max="9386" width="15" style="74" customWidth="1"/>
    <col min="9387" max="9387" width="12.85546875" style="74" customWidth="1"/>
    <col min="9388" max="9388" width="14.42578125" style="74" customWidth="1"/>
    <col min="9389" max="9396" width="11.140625" style="74" customWidth="1"/>
    <col min="9397" max="9397" width="11.85546875" style="74" customWidth="1"/>
    <col min="9398" max="9400" width="11.140625" style="74" customWidth="1"/>
    <col min="9401" max="9404" width="10.140625" style="74" customWidth="1"/>
    <col min="9405" max="9405" width="7.140625" style="74" customWidth="1"/>
    <col min="9406" max="9406" width="8.42578125" style="74" customWidth="1"/>
    <col min="9407" max="9407" width="7.42578125" style="74" customWidth="1"/>
    <col min="9408" max="9408" width="7.140625" style="74" customWidth="1"/>
    <col min="9409" max="9412" width="9.28515625" style="74" customWidth="1"/>
    <col min="9413" max="9621" width="9.140625" style="74"/>
    <col min="9622" max="9622" width="5.42578125" style="74" customWidth="1"/>
    <col min="9623" max="9623" width="28" style="74" customWidth="1"/>
    <col min="9624" max="9624" width="9.7109375" style="74" customWidth="1"/>
    <col min="9625" max="9625" width="10.85546875" style="74" customWidth="1"/>
    <col min="9626" max="9640" width="11.140625" style="74" customWidth="1"/>
    <col min="9641" max="9641" width="15.5703125" style="74" customWidth="1"/>
    <col min="9642" max="9642" width="15" style="74" customWidth="1"/>
    <col min="9643" max="9643" width="12.85546875" style="74" customWidth="1"/>
    <col min="9644" max="9644" width="14.42578125" style="74" customWidth="1"/>
    <col min="9645" max="9652" width="11.140625" style="74" customWidth="1"/>
    <col min="9653" max="9653" width="11.85546875" style="74" customWidth="1"/>
    <col min="9654" max="9656" width="11.140625" style="74" customWidth="1"/>
    <col min="9657" max="9660" width="10.140625" style="74" customWidth="1"/>
    <col min="9661" max="9661" width="7.140625" style="74" customWidth="1"/>
    <col min="9662" max="9662" width="8.42578125" style="74" customWidth="1"/>
    <col min="9663" max="9663" width="7.42578125" style="74" customWidth="1"/>
    <col min="9664" max="9664" width="7.140625" style="74" customWidth="1"/>
    <col min="9665" max="9668" width="9.28515625" style="74" customWidth="1"/>
    <col min="9669" max="9877" width="9.140625" style="74"/>
    <col min="9878" max="9878" width="5.42578125" style="74" customWidth="1"/>
    <col min="9879" max="9879" width="28" style="74" customWidth="1"/>
    <col min="9880" max="9880" width="9.7109375" style="74" customWidth="1"/>
    <col min="9881" max="9881" width="10.85546875" style="74" customWidth="1"/>
    <col min="9882" max="9896" width="11.140625" style="74" customWidth="1"/>
    <col min="9897" max="9897" width="15.5703125" style="74" customWidth="1"/>
    <col min="9898" max="9898" width="15" style="74" customWidth="1"/>
    <col min="9899" max="9899" width="12.85546875" style="74" customWidth="1"/>
    <col min="9900" max="9900" width="14.42578125" style="74" customWidth="1"/>
    <col min="9901" max="9908" width="11.140625" style="74" customWidth="1"/>
    <col min="9909" max="9909" width="11.85546875" style="74" customWidth="1"/>
    <col min="9910" max="9912" width="11.140625" style="74" customWidth="1"/>
    <col min="9913" max="9916" width="10.140625" style="74" customWidth="1"/>
    <col min="9917" max="9917" width="7.140625" style="74" customWidth="1"/>
    <col min="9918" max="9918" width="8.42578125" style="74" customWidth="1"/>
    <col min="9919" max="9919" width="7.42578125" style="74" customWidth="1"/>
    <col min="9920" max="9920" width="7.140625" style="74" customWidth="1"/>
    <col min="9921" max="9924" width="9.28515625" style="74" customWidth="1"/>
    <col min="9925" max="10133" width="9.140625" style="74"/>
    <col min="10134" max="10134" width="5.42578125" style="74" customWidth="1"/>
    <col min="10135" max="10135" width="28" style="74" customWidth="1"/>
    <col min="10136" max="10136" width="9.7109375" style="74" customWidth="1"/>
    <col min="10137" max="10137" width="10.85546875" style="74" customWidth="1"/>
    <col min="10138" max="10152" width="11.140625" style="74" customWidth="1"/>
    <col min="10153" max="10153" width="15.5703125" style="74" customWidth="1"/>
    <col min="10154" max="10154" width="15" style="74" customWidth="1"/>
    <col min="10155" max="10155" width="12.85546875" style="74" customWidth="1"/>
    <col min="10156" max="10156" width="14.42578125" style="74" customWidth="1"/>
    <col min="10157" max="10164" width="11.140625" style="74" customWidth="1"/>
    <col min="10165" max="10165" width="11.85546875" style="74" customWidth="1"/>
    <col min="10166" max="10168" width="11.140625" style="74" customWidth="1"/>
    <col min="10169" max="10172" width="10.140625" style="74" customWidth="1"/>
    <col min="10173" max="10173" width="7.140625" style="74" customWidth="1"/>
    <col min="10174" max="10174" width="8.42578125" style="74" customWidth="1"/>
    <col min="10175" max="10175" width="7.42578125" style="74" customWidth="1"/>
    <col min="10176" max="10176" width="7.140625" style="74" customWidth="1"/>
    <col min="10177" max="10180" width="9.28515625" style="74" customWidth="1"/>
    <col min="10181" max="10389" width="9.140625" style="74"/>
    <col min="10390" max="10390" width="5.42578125" style="74" customWidth="1"/>
    <col min="10391" max="10391" width="28" style="74" customWidth="1"/>
    <col min="10392" max="10392" width="9.7109375" style="74" customWidth="1"/>
    <col min="10393" max="10393" width="10.85546875" style="74" customWidth="1"/>
    <col min="10394" max="10408" width="11.140625" style="74" customWidth="1"/>
    <col min="10409" max="10409" width="15.5703125" style="74" customWidth="1"/>
    <col min="10410" max="10410" width="15" style="74" customWidth="1"/>
    <col min="10411" max="10411" width="12.85546875" style="74" customWidth="1"/>
    <col min="10412" max="10412" width="14.42578125" style="74" customWidth="1"/>
    <col min="10413" max="10420" width="11.140625" style="74" customWidth="1"/>
    <col min="10421" max="10421" width="11.85546875" style="74" customWidth="1"/>
    <col min="10422" max="10424" width="11.140625" style="74" customWidth="1"/>
    <col min="10425" max="10428" width="10.140625" style="74" customWidth="1"/>
    <col min="10429" max="10429" width="7.140625" style="74" customWidth="1"/>
    <col min="10430" max="10430" width="8.42578125" style="74" customWidth="1"/>
    <col min="10431" max="10431" width="7.42578125" style="74" customWidth="1"/>
    <col min="10432" max="10432" width="7.140625" style="74" customWidth="1"/>
    <col min="10433" max="10436" width="9.28515625" style="74" customWidth="1"/>
    <col min="10437" max="10645" width="9.140625" style="74"/>
    <col min="10646" max="10646" width="5.42578125" style="74" customWidth="1"/>
    <col min="10647" max="10647" width="28" style="74" customWidth="1"/>
    <col min="10648" max="10648" width="9.7109375" style="74" customWidth="1"/>
    <col min="10649" max="10649" width="10.85546875" style="74" customWidth="1"/>
    <col min="10650" max="10664" width="11.140625" style="74" customWidth="1"/>
    <col min="10665" max="10665" width="15.5703125" style="74" customWidth="1"/>
    <col min="10666" max="10666" width="15" style="74" customWidth="1"/>
    <col min="10667" max="10667" width="12.85546875" style="74" customWidth="1"/>
    <col min="10668" max="10668" width="14.42578125" style="74" customWidth="1"/>
    <col min="10669" max="10676" width="11.140625" style="74" customWidth="1"/>
    <col min="10677" max="10677" width="11.85546875" style="74" customWidth="1"/>
    <col min="10678" max="10680" width="11.140625" style="74" customWidth="1"/>
    <col min="10681" max="10684" width="10.140625" style="74" customWidth="1"/>
    <col min="10685" max="10685" width="7.140625" style="74" customWidth="1"/>
    <col min="10686" max="10686" width="8.42578125" style="74" customWidth="1"/>
    <col min="10687" max="10687" width="7.42578125" style="74" customWidth="1"/>
    <col min="10688" max="10688" width="7.140625" style="74" customWidth="1"/>
    <col min="10689" max="10692" width="9.28515625" style="74" customWidth="1"/>
    <col min="10693" max="10901" width="9.140625" style="74"/>
    <col min="10902" max="10902" width="5.42578125" style="74" customWidth="1"/>
    <col min="10903" max="10903" width="28" style="74" customWidth="1"/>
    <col min="10904" max="10904" width="9.7109375" style="74" customWidth="1"/>
    <col min="10905" max="10905" width="10.85546875" style="74" customWidth="1"/>
    <col min="10906" max="10920" width="11.140625" style="74" customWidth="1"/>
    <col min="10921" max="10921" width="15.5703125" style="74" customWidth="1"/>
    <col min="10922" max="10922" width="15" style="74" customWidth="1"/>
    <col min="10923" max="10923" width="12.85546875" style="74" customWidth="1"/>
    <col min="10924" max="10924" width="14.42578125" style="74" customWidth="1"/>
    <col min="10925" max="10932" width="11.140625" style="74" customWidth="1"/>
    <col min="10933" max="10933" width="11.85546875" style="74" customWidth="1"/>
    <col min="10934" max="10936" width="11.140625" style="74" customWidth="1"/>
    <col min="10937" max="10940" width="10.140625" style="74" customWidth="1"/>
    <col min="10941" max="10941" width="7.140625" style="74" customWidth="1"/>
    <col min="10942" max="10942" width="8.42578125" style="74" customWidth="1"/>
    <col min="10943" max="10943" width="7.42578125" style="74" customWidth="1"/>
    <col min="10944" max="10944" width="7.140625" style="74" customWidth="1"/>
    <col min="10945" max="10948" width="9.28515625" style="74" customWidth="1"/>
    <col min="10949" max="11157" width="9.140625" style="74"/>
    <col min="11158" max="11158" width="5.42578125" style="74" customWidth="1"/>
    <col min="11159" max="11159" width="28" style="74" customWidth="1"/>
    <col min="11160" max="11160" width="9.7109375" style="74" customWidth="1"/>
    <col min="11161" max="11161" width="10.85546875" style="74" customWidth="1"/>
    <col min="11162" max="11176" width="11.140625" style="74" customWidth="1"/>
    <col min="11177" max="11177" width="15.5703125" style="74" customWidth="1"/>
    <col min="11178" max="11178" width="15" style="74" customWidth="1"/>
    <col min="11179" max="11179" width="12.85546875" style="74" customWidth="1"/>
    <col min="11180" max="11180" width="14.42578125" style="74" customWidth="1"/>
    <col min="11181" max="11188" width="11.140625" style="74" customWidth="1"/>
    <col min="11189" max="11189" width="11.85546875" style="74" customWidth="1"/>
    <col min="11190" max="11192" width="11.140625" style="74" customWidth="1"/>
    <col min="11193" max="11196" width="10.140625" style="74" customWidth="1"/>
    <col min="11197" max="11197" width="7.140625" style="74" customWidth="1"/>
    <col min="11198" max="11198" width="8.42578125" style="74" customWidth="1"/>
    <col min="11199" max="11199" width="7.42578125" style="74" customWidth="1"/>
    <col min="11200" max="11200" width="7.140625" style="74" customWidth="1"/>
    <col min="11201" max="11204" width="9.28515625" style="74" customWidth="1"/>
    <col min="11205" max="11413" width="9.140625" style="74"/>
    <col min="11414" max="11414" width="5.42578125" style="74" customWidth="1"/>
    <col min="11415" max="11415" width="28" style="74" customWidth="1"/>
    <col min="11416" max="11416" width="9.7109375" style="74" customWidth="1"/>
    <col min="11417" max="11417" width="10.85546875" style="74" customWidth="1"/>
    <col min="11418" max="11432" width="11.140625" style="74" customWidth="1"/>
    <col min="11433" max="11433" width="15.5703125" style="74" customWidth="1"/>
    <col min="11434" max="11434" width="15" style="74" customWidth="1"/>
    <col min="11435" max="11435" width="12.85546875" style="74" customWidth="1"/>
    <col min="11436" max="11436" width="14.42578125" style="74" customWidth="1"/>
    <col min="11437" max="11444" width="11.140625" style="74" customWidth="1"/>
    <col min="11445" max="11445" width="11.85546875" style="74" customWidth="1"/>
    <col min="11446" max="11448" width="11.140625" style="74" customWidth="1"/>
    <col min="11449" max="11452" width="10.140625" style="74" customWidth="1"/>
    <col min="11453" max="11453" width="7.140625" style="74" customWidth="1"/>
    <col min="11454" max="11454" width="8.42578125" style="74" customWidth="1"/>
    <col min="11455" max="11455" width="7.42578125" style="74" customWidth="1"/>
    <col min="11456" max="11456" width="7.140625" style="74" customWidth="1"/>
    <col min="11457" max="11460" width="9.28515625" style="74" customWidth="1"/>
    <col min="11461" max="11669" width="9.140625" style="74"/>
    <col min="11670" max="11670" width="5.42578125" style="74" customWidth="1"/>
    <col min="11671" max="11671" width="28" style="74" customWidth="1"/>
    <col min="11672" max="11672" width="9.7109375" style="74" customWidth="1"/>
    <col min="11673" max="11673" width="10.85546875" style="74" customWidth="1"/>
    <col min="11674" max="11688" width="11.140625" style="74" customWidth="1"/>
    <col min="11689" max="11689" width="15.5703125" style="74" customWidth="1"/>
    <col min="11690" max="11690" width="15" style="74" customWidth="1"/>
    <col min="11691" max="11691" width="12.85546875" style="74" customWidth="1"/>
    <col min="11692" max="11692" width="14.42578125" style="74" customWidth="1"/>
    <col min="11693" max="11700" width="11.140625" style="74" customWidth="1"/>
    <col min="11701" max="11701" width="11.85546875" style="74" customWidth="1"/>
    <col min="11702" max="11704" width="11.140625" style="74" customWidth="1"/>
    <col min="11705" max="11708" width="10.140625" style="74" customWidth="1"/>
    <col min="11709" max="11709" width="7.140625" style="74" customWidth="1"/>
    <col min="11710" max="11710" width="8.42578125" style="74" customWidth="1"/>
    <col min="11711" max="11711" width="7.42578125" style="74" customWidth="1"/>
    <col min="11712" max="11712" width="7.140625" style="74" customWidth="1"/>
    <col min="11713" max="11716" width="9.28515625" style="74" customWidth="1"/>
    <col min="11717" max="11925" width="9.140625" style="74"/>
    <col min="11926" max="11926" width="5.42578125" style="74" customWidth="1"/>
    <col min="11927" max="11927" width="28" style="74" customWidth="1"/>
    <col min="11928" max="11928" width="9.7109375" style="74" customWidth="1"/>
    <col min="11929" max="11929" width="10.85546875" style="74" customWidth="1"/>
    <col min="11930" max="11944" width="11.140625" style="74" customWidth="1"/>
    <col min="11945" max="11945" width="15.5703125" style="74" customWidth="1"/>
    <col min="11946" max="11946" width="15" style="74" customWidth="1"/>
    <col min="11947" max="11947" width="12.85546875" style="74" customWidth="1"/>
    <col min="11948" max="11948" width="14.42578125" style="74" customWidth="1"/>
    <col min="11949" max="11956" width="11.140625" style="74" customWidth="1"/>
    <col min="11957" max="11957" width="11.85546875" style="74" customWidth="1"/>
    <col min="11958" max="11960" width="11.140625" style="74" customWidth="1"/>
    <col min="11961" max="11964" width="10.140625" style="74" customWidth="1"/>
    <col min="11965" max="11965" width="7.140625" style="74" customWidth="1"/>
    <col min="11966" max="11966" width="8.42578125" style="74" customWidth="1"/>
    <col min="11967" max="11967" width="7.42578125" style="74" customWidth="1"/>
    <col min="11968" max="11968" width="7.140625" style="74" customWidth="1"/>
    <col min="11969" max="11972" width="9.28515625" style="74" customWidth="1"/>
    <col min="11973" max="12181" width="9.140625" style="74"/>
    <col min="12182" max="12182" width="5.42578125" style="74" customWidth="1"/>
    <col min="12183" max="12183" width="28" style="74" customWidth="1"/>
    <col min="12184" max="12184" width="9.7109375" style="74" customWidth="1"/>
    <col min="12185" max="12185" width="10.85546875" style="74" customWidth="1"/>
    <col min="12186" max="12200" width="11.140625" style="74" customWidth="1"/>
    <col min="12201" max="12201" width="15.5703125" style="74" customWidth="1"/>
    <col min="12202" max="12202" width="15" style="74" customWidth="1"/>
    <col min="12203" max="12203" width="12.85546875" style="74" customWidth="1"/>
    <col min="12204" max="12204" width="14.42578125" style="74" customWidth="1"/>
    <col min="12205" max="12212" width="11.140625" style="74" customWidth="1"/>
    <col min="12213" max="12213" width="11.85546875" style="74" customWidth="1"/>
    <col min="12214" max="12216" width="11.140625" style="74" customWidth="1"/>
    <col min="12217" max="12220" width="10.140625" style="74" customWidth="1"/>
    <col min="12221" max="12221" width="7.140625" style="74" customWidth="1"/>
    <col min="12222" max="12222" width="8.42578125" style="74" customWidth="1"/>
    <col min="12223" max="12223" width="7.42578125" style="74" customWidth="1"/>
    <col min="12224" max="12224" width="7.140625" style="74" customWidth="1"/>
    <col min="12225" max="12228" width="9.28515625" style="74" customWidth="1"/>
    <col min="12229" max="12437" width="9.140625" style="74"/>
    <col min="12438" max="12438" width="5.42578125" style="74" customWidth="1"/>
    <col min="12439" max="12439" width="28" style="74" customWidth="1"/>
    <col min="12440" max="12440" width="9.7109375" style="74" customWidth="1"/>
    <col min="12441" max="12441" width="10.85546875" style="74" customWidth="1"/>
    <col min="12442" max="12456" width="11.140625" style="74" customWidth="1"/>
    <col min="12457" max="12457" width="15.5703125" style="74" customWidth="1"/>
    <col min="12458" max="12458" width="15" style="74" customWidth="1"/>
    <col min="12459" max="12459" width="12.85546875" style="74" customWidth="1"/>
    <col min="12460" max="12460" width="14.42578125" style="74" customWidth="1"/>
    <col min="12461" max="12468" width="11.140625" style="74" customWidth="1"/>
    <col min="12469" max="12469" width="11.85546875" style="74" customWidth="1"/>
    <col min="12470" max="12472" width="11.140625" style="74" customWidth="1"/>
    <col min="12473" max="12476" width="10.140625" style="74" customWidth="1"/>
    <col min="12477" max="12477" width="7.140625" style="74" customWidth="1"/>
    <col min="12478" max="12478" width="8.42578125" style="74" customWidth="1"/>
    <col min="12479" max="12479" width="7.42578125" style="74" customWidth="1"/>
    <col min="12480" max="12480" width="7.140625" style="74" customWidth="1"/>
    <col min="12481" max="12484" width="9.28515625" style="74" customWidth="1"/>
    <col min="12485" max="12693" width="9.140625" style="74"/>
    <col min="12694" max="12694" width="5.42578125" style="74" customWidth="1"/>
    <col min="12695" max="12695" width="28" style="74" customWidth="1"/>
    <col min="12696" max="12696" width="9.7109375" style="74" customWidth="1"/>
    <col min="12697" max="12697" width="10.85546875" style="74" customWidth="1"/>
    <col min="12698" max="12712" width="11.140625" style="74" customWidth="1"/>
    <col min="12713" max="12713" width="15.5703125" style="74" customWidth="1"/>
    <col min="12714" max="12714" width="15" style="74" customWidth="1"/>
    <col min="12715" max="12715" width="12.85546875" style="74" customWidth="1"/>
    <col min="12716" max="12716" width="14.42578125" style="74" customWidth="1"/>
    <col min="12717" max="12724" width="11.140625" style="74" customWidth="1"/>
    <col min="12725" max="12725" width="11.85546875" style="74" customWidth="1"/>
    <col min="12726" max="12728" width="11.140625" style="74" customWidth="1"/>
    <col min="12729" max="12732" width="10.140625" style="74" customWidth="1"/>
    <col min="12733" max="12733" width="7.140625" style="74" customWidth="1"/>
    <col min="12734" max="12734" width="8.42578125" style="74" customWidth="1"/>
    <col min="12735" max="12735" width="7.42578125" style="74" customWidth="1"/>
    <col min="12736" max="12736" width="7.140625" style="74" customWidth="1"/>
    <col min="12737" max="12740" width="9.28515625" style="74" customWidth="1"/>
    <col min="12741" max="12949" width="9.140625" style="74"/>
    <col min="12950" max="12950" width="5.42578125" style="74" customWidth="1"/>
    <col min="12951" max="12951" width="28" style="74" customWidth="1"/>
    <col min="12952" max="12952" width="9.7109375" style="74" customWidth="1"/>
    <col min="12953" max="12953" width="10.85546875" style="74" customWidth="1"/>
    <col min="12954" max="12968" width="11.140625" style="74" customWidth="1"/>
    <col min="12969" max="12969" width="15.5703125" style="74" customWidth="1"/>
    <col min="12970" max="12970" width="15" style="74" customWidth="1"/>
    <col min="12971" max="12971" width="12.85546875" style="74" customWidth="1"/>
    <col min="12972" max="12972" width="14.42578125" style="74" customWidth="1"/>
    <col min="12973" max="12980" width="11.140625" style="74" customWidth="1"/>
    <col min="12981" max="12981" width="11.85546875" style="74" customWidth="1"/>
    <col min="12982" max="12984" width="11.140625" style="74" customWidth="1"/>
    <col min="12985" max="12988" width="10.140625" style="74" customWidth="1"/>
    <col min="12989" max="12989" width="7.140625" style="74" customWidth="1"/>
    <col min="12990" max="12990" width="8.42578125" style="74" customWidth="1"/>
    <col min="12991" max="12991" width="7.42578125" style="74" customWidth="1"/>
    <col min="12992" max="12992" width="7.140625" style="74" customWidth="1"/>
    <col min="12993" max="12996" width="9.28515625" style="74" customWidth="1"/>
    <col min="12997" max="13205" width="9.140625" style="74"/>
    <col min="13206" max="13206" width="5.42578125" style="74" customWidth="1"/>
    <col min="13207" max="13207" width="28" style="74" customWidth="1"/>
    <col min="13208" max="13208" width="9.7109375" style="74" customWidth="1"/>
    <col min="13209" max="13209" width="10.85546875" style="74" customWidth="1"/>
    <col min="13210" max="13224" width="11.140625" style="74" customWidth="1"/>
    <col min="13225" max="13225" width="15.5703125" style="74" customWidth="1"/>
    <col min="13226" max="13226" width="15" style="74" customWidth="1"/>
    <col min="13227" max="13227" width="12.85546875" style="74" customWidth="1"/>
    <col min="13228" max="13228" width="14.42578125" style="74" customWidth="1"/>
    <col min="13229" max="13236" width="11.140625" style="74" customWidth="1"/>
    <col min="13237" max="13237" width="11.85546875" style="74" customWidth="1"/>
    <col min="13238" max="13240" width="11.140625" style="74" customWidth="1"/>
    <col min="13241" max="13244" width="10.140625" style="74" customWidth="1"/>
    <col min="13245" max="13245" width="7.140625" style="74" customWidth="1"/>
    <col min="13246" max="13246" width="8.42578125" style="74" customWidth="1"/>
    <col min="13247" max="13247" width="7.42578125" style="74" customWidth="1"/>
    <col min="13248" max="13248" width="7.140625" style="74" customWidth="1"/>
    <col min="13249" max="13252" width="9.28515625" style="74" customWidth="1"/>
    <col min="13253" max="13461" width="9.140625" style="74"/>
    <col min="13462" max="13462" width="5.42578125" style="74" customWidth="1"/>
    <col min="13463" max="13463" width="28" style="74" customWidth="1"/>
    <col min="13464" max="13464" width="9.7109375" style="74" customWidth="1"/>
    <col min="13465" max="13465" width="10.85546875" style="74" customWidth="1"/>
    <col min="13466" max="13480" width="11.140625" style="74" customWidth="1"/>
    <col min="13481" max="13481" width="15.5703125" style="74" customWidth="1"/>
    <col min="13482" max="13482" width="15" style="74" customWidth="1"/>
    <col min="13483" max="13483" width="12.85546875" style="74" customWidth="1"/>
    <col min="13484" max="13484" width="14.42578125" style="74" customWidth="1"/>
    <col min="13485" max="13492" width="11.140625" style="74" customWidth="1"/>
    <col min="13493" max="13493" width="11.85546875" style="74" customWidth="1"/>
    <col min="13494" max="13496" width="11.140625" style="74" customWidth="1"/>
    <col min="13497" max="13500" width="10.140625" style="74" customWidth="1"/>
    <col min="13501" max="13501" width="7.140625" style="74" customWidth="1"/>
    <col min="13502" max="13502" width="8.42578125" style="74" customWidth="1"/>
    <col min="13503" max="13503" width="7.42578125" style="74" customWidth="1"/>
    <col min="13504" max="13504" width="7.140625" style="74" customWidth="1"/>
    <col min="13505" max="13508" width="9.28515625" style="74" customWidth="1"/>
    <col min="13509" max="13717" width="9.140625" style="74"/>
    <col min="13718" max="13718" width="5.42578125" style="74" customWidth="1"/>
    <col min="13719" max="13719" width="28" style="74" customWidth="1"/>
    <col min="13720" max="13720" width="9.7109375" style="74" customWidth="1"/>
    <col min="13721" max="13721" width="10.85546875" style="74" customWidth="1"/>
    <col min="13722" max="13736" width="11.140625" style="74" customWidth="1"/>
    <col min="13737" max="13737" width="15.5703125" style="74" customWidth="1"/>
    <col min="13738" max="13738" width="15" style="74" customWidth="1"/>
    <col min="13739" max="13739" width="12.85546875" style="74" customWidth="1"/>
    <col min="13740" max="13740" width="14.42578125" style="74" customWidth="1"/>
    <col min="13741" max="13748" width="11.140625" style="74" customWidth="1"/>
    <col min="13749" max="13749" width="11.85546875" style="74" customWidth="1"/>
    <col min="13750" max="13752" width="11.140625" style="74" customWidth="1"/>
    <col min="13753" max="13756" width="10.140625" style="74" customWidth="1"/>
    <col min="13757" max="13757" width="7.140625" style="74" customWidth="1"/>
    <col min="13758" max="13758" width="8.42578125" style="74" customWidth="1"/>
    <col min="13759" max="13759" width="7.42578125" style="74" customWidth="1"/>
    <col min="13760" max="13760" width="7.140625" style="74" customWidth="1"/>
    <col min="13761" max="13764" width="9.28515625" style="74" customWidth="1"/>
    <col min="13765" max="13973" width="9.140625" style="74"/>
    <col min="13974" max="13974" width="5.42578125" style="74" customWidth="1"/>
    <col min="13975" max="13975" width="28" style="74" customWidth="1"/>
    <col min="13976" max="13976" width="9.7109375" style="74" customWidth="1"/>
    <col min="13977" max="13977" width="10.85546875" style="74" customWidth="1"/>
    <col min="13978" max="13992" width="11.140625" style="74" customWidth="1"/>
    <col min="13993" max="13993" width="15.5703125" style="74" customWidth="1"/>
    <col min="13994" max="13994" width="15" style="74" customWidth="1"/>
    <col min="13995" max="13995" width="12.85546875" style="74" customWidth="1"/>
    <col min="13996" max="13996" width="14.42578125" style="74" customWidth="1"/>
    <col min="13997" max="14004" width="11.140625" style="74" customWidth="1"/>
    <col min="14005" max="14005" width="11.85546875" style="74" customWidth="1"/>
    <col min="14006" max="14008" width="11.140625" style="74" customWidth="1"/>
    <col min="14009" max="14012" width="10.140625" style="74" customWidth="1"/>
    <col min="14013" max="14013" width="7.140625" style="74" customWidth="1"/>
    <col min="14014" max="14014" width="8.42578125" style="74" customWidth="1"/>
    <col min="14015" max="14015" width="7.42578125" style="74" customWidth="1"/>
    <col min="14016" max="14016" width="7.140625" style="74" customWidth="1"/>
    <col min="14017" max="14020" width="9.28515625" style="74" customWidth="1"/>
    <col min="14021" max="14229" width="9.140625" style="74"/>
    <col min="14230" max="14230" width="5.42578125" style="74" customWidth="1"/>
    <col min="14231" max="14231" width="28" style="74" customWidth="1"/>
    <col min="14232" max="14232" width="9.7109375" style="74" customWidth="1"/>
    <col min="14233" max="14233" width="10.85546875" style="74" customWidth="1"/>
    <col min="14234" max="14248" width="11.140625" style="74" customWidth="1"/>
    <col min="14249" max="14249" width="15.5703125" style="74" customWidth="1"/>
    <col min="14250" max="14250" width="15" style="74" customWidth="1"/>
    <col min="14251" max="14251" width="12.85546875" style="74" customWidth="1"/>
    <col min="14252" max="14252" width="14.42578125" style="74" customWidth="1"/>
    <col min="14253" max="14260" width="11.140625" style="74" customWidth="1"/>
    <col min="14261" max="14261" width="11.85546875" style="74" customWidth="1"/>
    <col min="14262" max="14264" width="11.140625" style="74" customWidth="1"/>
    <col min="14265" max="14268" width="10.140625" style="74" customWidth="1"/>
    <col min="14269" max="14269" width="7.140625" style="74" customWidth="1"/>
    <col min="14270" max="14270" width="8.42578125" style="74" customWidth="1"/>
    <col min="14271" max="14271" width="7.42578125" style="74" customWidth="1"/>
    <col min="14272" max="14272" width="7.140625" style="74" customWidth="1"/>
    <col min="14273" max="14276" width="9.28515625" style="74" customWidth="1"/>
    <col min="14277" max="14485" width="9.140625" style="74"/>
    <col min="14486" max="14486" width="5.42578125" style="74" customWidth="1"/>
    <col min="14487" max="14487" width="28" style="74" customWidth="1"/>
    <col min="14488" max="14488" width="9.7109375" style="74" customWidth="1"/>
    <col min="14489" max="14489" width="10.85546875" style="74" customWidth="1"/>
    <col min="14490" max="14504" width="11.140625" style="74" customWidth="1"/>
    <col min="14505" max="14505" width="15.5703125" style="74" customWidth="1"/>
    <col min="14506" max="14506" width="15" style="74" customWidth="1"/>
    <col min="14507" max="14507" width="12.85546875" style="74" customWidth="1"/>
    <col min="14508" max="14508" width="14.42578125" style="74" customWidth="1"/>
    <col min="14509" max="14516" width="11.140625" style="74" customWidth="1"/>
    <col min="14517" max="14517" width="11.85546875" style="74" customWidth="1"/>
    <col min="14518" max="14520" width="11.140625" style="74" customWidth="1"/>
    <col min="14521" max="14524" width="10.140625" style="74" customWidth="1"/>
    <col min="14525" max="14525" width="7.140625" style="74" customWidth="1"/>
    <col min="14526" max="14526" width="8.42578125" style="74" customWidth="1"/>
    <col min="14527" max="14527" width="7.42578125" style="74" customWidth="1"/>
    <col min="14528" max="14528" width="7.140625" style="74" customWidth="1"/>
    <col min="14529" max="14532" width="9.28515625" style="74" customWidth="1"/>
    <col min="14533" max="14741" width="9.140625" style="74"/>
    <col min="14742" max="14742" width="5.42578125" style="74" customWidth="1"/>
    <col min="14743" max="14743" width="28" style="74" customWidth="1"/>
    <col min="14744" max="14744" width="9.7109375" style="74" customWidth="1"/>
    <col min="14745" max="14745" width="10.85546875" style="74" customWidth="1"/>
    <col min="14746" max="14760" width="11.140625" style="74" customWidth="1"/>
    <col min="14761" max="14761" width="15.5703125" style="74" customWidth="1"/>
    <col min="14762" max="14762" width="15" style="74" customWidth="1"/>
    <col min="14763" max="14763" width="12.85546875" style="74" customWidth="1"/>
    <col min="14764" max="14764" width="14.42578125" style="74" customWidth="1"/>
    <col min="14765" max="14772" width="11.140625" style="74" customWidth="1"/>
    <col min="14773" max="14773" width="11.85546875" style="74" customWidth="1"/>
    <col min="14774" max="14776" width="11.140625" style="74" customWidth="1"/>
    <col min="14777" max="14780" width="10.140625" style="74" customWidth="1"/>
    <col min="14781" max="14781" width="7.140625" style="74" customWidth="1"/>
    <col min="14782" max="14782" width="8.42578125" style="74" customWidth="1"/>
    <col min="14783" max="14783" width="7.42578125" style="74" customWidth="1"/>
    <col min="14784" max="14784" width="7.140625" style="74" customWidth="1"/>
    <col min="14785" max="14788" width="9.28515625" style="74" customWidth="1"/>
    <col min="14789" max="14997" width="9.140625" style="74"/>
    <col min="14998" max="14998" width="5.42578125" style="74" customWidth="1"/>
    <col min="14999" max="14999" width="28" style="74" customWidth="1"/>
    <col min="15000" max="15000" width="9.7109375" style="74" customWidth="1"/>
    <col min="15001" max="15001" width="10.85546875" style="74" customWidth="1"/>
    <col min="15002" max="15016" width="11.140625" style="74" customWidth="1"/>
    <col min="15017" max="15017" width="15.5703125" style="74" customWidth="1"/>
    <col min="15018" max="15018" width="15" style="74" customWidth="1"/>
    <col min="15019" max="15019" width="12.85546875" style="74" customWidth="1"/>
    <col min="15020" max="15020" width="14.42578125" style="74" customWidth="1"/>
    <col min="15021" max="15028" width="11.140625" style="74" customWidth="1"/>
    <col min="15029" max="15029" width="11.85546875" style="74" customWidth="1"/>
    <col min="15030" max="15032" width="11.140625" style="74" customWidth="1"/>
    <col min="15033" max="15036" width="10.140625" style="74" customWidth="1"/>
    <col min="15037" max="15037" width="7.140625" style="74" customWidth="1"/>
    <col min="15038" max="15038" width="8.42578125" style="74" customWidth="1"/>
    <col min="15039" max="15039" width="7.42578125" style="74" customWidth="1"/>
    <col min="15040" max="15040" width="7.140625" style="74" customWidth="1"/>
    <col min="15041" max="15044" width="9.28515625" style="74" customWidth="1"/>
    <col min="15045" max="15253" width="9.140625" style="74"/>
    <col min="15254" max="15254" width="5.42578125" style="74" customWidth="1"/>
    <col min="15255" max="15255" width="28" style="74" customWidth="1"/>
    <col min="15256" max="15256" width="9.7109375" style="74" customWidth="1"/>
    <col min="15257" max="15257" width="10.85546875" style="74" customWidth="1"/>
    <col min="15258" max="15272" width="11.140625" style="74" customWidth="1"/>
    <col min="15273" max="15273" width="15.5703125" style="74" customWidth="1"/>
    <col min="15274" max="15274" width="15" style="74" customWidth="1"/>
    <col min="15275" max="15275" width="12.85546875" style="74" customWidth="1"/>
    <col min="15276" max="15276" width="14.42578125" style="74" customWidth="1"/>
    <col min="15277" max="15284" width="11.140625" style="74" customWidth="1"/>
    <col min="15285" max="15285" width="11.85546875" style="74" customWidth="1"/>
    <col min="15286" max="15288" width="11.140625" style="74" customWidth="1"/>
    <col min="15289" max="15292" width="10.140625" style="74" customWidth="1"/>
    <col min="15293" max="15293" width="7.140625" style="74" customWidth="1"/>
    <col min="15294" max="15294" width="8.42578125" style="74" customWidth="1"/>
    <col min="15295" max="15295" width="7.42578125" style="74" customWidth="1"/>
    <col min="15296" max="15296" width="7.140625" style="74" customWidth="1"/>
    <col min="15297" max="15300" width="9.28515625" style="74" customWidth="1"/>
    <col min="15301" max="15509" width="9.140625" style="74"/>
    <col min="15510" max="15510" width="5.42578125" style="74" customWidth="1"/>
    <col min="15511" max="15511" width="28" style="74" customWidth="1"/>
    <col min="15512" max="15512" width="9.7109375" style="74" customWidth="1"/>
    <col min="15513" max="15513" width="10.85546875" style="74" customWidth="1"/>
    <col min="15514" max="15528" width="11.140625" style="74" customWidth="1"/>
    <col min="15529" max="15529" width="15.5703125" style="74" customWidth="1"/>
    <col min="15530" max="15530" width="15" style="74" customWidth="1"/>
    <col min="15531" max="15531" width="12.85546875" style="74" customWidth="1"/>
    <col min="15532" max="15532" width="14.42578125" style="74" customWidth="1"/>
    <col min="15533" max="15540" width="11.140625" style="74" customWidth="1"/>
    <col min="15541" max="15541" width="11.85546875" style="74" customWidth="1"/>
    <col min="15542" max="15544" width="11.140625" style="74" customWidth="1"/>
    <col min="15545" max="15548" width="10.140625" style="74" customWidth="1"/>
    <col min="15549" max="15549" width="7.140625" style="74" customWidth="1"/>
    <col min="15550" max="15550" width="8.42578125" style="74" customWidth="1"/>
    <col min="15551" max="15551" width="7.42578125" style="74" customWidth="1"/>
    <col min="15552" max="15552" width="7.140625" style="74" customWidth="1"/>
    <col min="15553" max="15556" width="9.28515625" style="74" customWidth="1"/>
    <col min="15557" max="15765" width="9.140625" style="74"/>
    <col min="15766" max="15766" width="5.42578125" style="74" customWidth="1"/>
    <col min="15767" max="15767" width="28" style="74" customWidth="1"/>
    <col min="15768" max="15768" width="9.7109375" style="74" customWidth="1"/>
    <col min="15769" max="15769" width="10.85546875" style="74" customWidth="1"/>
    <col min="15770" max="15784" width="11.140625" style="74" customWidth="1"/>
    <col min="15785" max="15785" width="15.5703125" style="74" customWidth="1"/>
    <col min="15786" max="15786" width="15" style="74" customWidth="1"/>
    <col min="15787" max="15787" width="12.85546875" style="74" customWidth="1"/>
    <col min="15788" max="15788" width="14.42578125" style="74" customWidth="1"/>
    <col min="15789" max="15796" width="11.140625" style="74" customWidth="1"/>
    <col min="15797" max="15797" width="11.85546875" style="74" customWidth="1"/>
    <col min="15798" max="15800" width="11.140625" style="74" customWidth="1"/>
    <col min="15801" max="15804" width="10.140625" style="74" customWidth="1"/>
    <col min="15805" max="15805" width="7.140625" style="74" customWidth="1"/>
    <col min="15806" max="15806" width="8.42578125" style="74" customWidth="1"/>
    <col min="15807" max="15807" width="7.42578125" style="74" customWidth="1"/>
    <col min="15808" max="15808" width="7.140625" style="74" customWidth="1"/>
    <col min="15809" max="15812" width="9.28515625" style="74" customWidth="1"/>
    <col min="15813" max="16021" width="9.140625" style="74"/>
    <col min="16022" max="16022" width="5.42578125" style="74" customWidth="1"/>
    <col min="16023" max="16023" width="28" style="74" customWidth="1"/>
    <col min="16024" max="16024" width="9.7109375" style="74" customWidth="1"/>
    <col min="16025" max="16025" width="10.85546875" style="74" customWidth="1"/>
    <col min="16026" max="16040" width="11.140625" style="74" customWidth="1"/>
    <col min="16041" max="16041" width="15.5703125" style="74" customWidth="1"/>
    <col min="16042" max="16042" width="15" style="74" customWidth="1"/>
    <col min="16043" max="16043" width="12.85546875" style="74" customWidth="1"/>
    <col min="16044" max="16044" width="14.42578125" style="74" customWidth="1"/>
    <col min="16045" max="16052" width="11.140625" style="74" customWidth="1"/>
    <col min="16053" max="16053" width="11.85546875" style="74" customWidth="1"/>
    <col min="16054" max="16056" width="11.140625" style="74" customWidth="1"/>
    <col min="16057" max="16060" width="10.140625" style="74" customWidth="1"/>
    <col min="16061" max="16061" width="7.140625" style="74" customWidth="1"/>
    <col min="16062" max="16062" width="8.42578125" style="74" customWidth="1"/>
    <col min="16063" max="16063" width="7.42578125" style="74" customWidth="1"/>
    <col min="16064" max="16064" width="7.140625" style="74" customWidth="1"/>
    <col min="16065" max="16068" width="9.28515625" style="74" customWidth="1"/>
    <col min="16069" max="16384" width="9.140625" style="74"/>
  </cols>
  <sheetData>
    <row r="1" spans="1:40" ht="11.25" customHeight="1">
      <c r="S1" s="109" t="s">
        <v>197</v>
      </c>
      <c r="W1" s="110"/>
    </row>
    <row r="2" spans="1:40" ht="11.25" customHeight="1">
      <c r="S2" s="109" t="s">
        <v>198</v>
      </c>
      <c r="W2" s="110"/>
    </row>
    <row r="3" spans="1:40" ht="11.25" customHeight="1">
      <c r="S3" s="109" t="s">
        <v>2</v>
      </c>
      <c r="W3" s="110"/>
    </row>
    <row r="4" spans="1:40" ht="11.25" customHeight="1">
      <c r="S4" s="109" t="s">
        <v>3</v>
      </c>
      <c r="W4" s="110"/>
    </row>
    <row r="5" spans="1:40" ht="11.25" customHeight="1">
      <c r="F5" s="108" t="s">
        <v>199</v>
      </c>
      <c r="Q5" s="108" t="s">
        <v>200</v>
      </c>
      <c r="W5" s="110"/>
      <c r="X5" s="109"/>
      <c r="Y5" s="109"/>
      <c r="Z5" s="109"/>
      <c r="AB5" s="109"/>
      <c r="AC5" s="109"/>
      <c r="AD5" s="109"/>
      <c r="AF5" s="109"/>
      <c r="AG5" s="109"/>
      <c r="AH5" s="109"/>
      <c r="AI5" s="109"/>
      <c r="AM5" s="109"/>
      <c r="AN5" s="109"/>
    </row>
    <row r="6" spans="1:40" ht="11.25" customHeight="1">
      <c r="S6" s="109"/>
      <c r="W6" s="110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M6" s="109"/>
      <c r="AN6" s="109"/>
    </row>
    <row r="7" spans="1:40" ht="14.25" customHeight="1">
      <c r="W7" s="110"/>
    </row>
    <row r="8" spans="1:40" ht="14.25" customHeight="1">
      <c r="B8" s="76"/>
      <c r="C8" s="77" t="s">
        <v>201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</row>
    <row r="9" spans="1:40" ht="14.25" customHeight="1">
      <c r="B9" s="77" t="s">
        <v>202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</row>
    <row r="10" spans="1:40" ht="14.25" customHeight="1">
      <c r="B10" s="77"/>
      <c r="C10" s="78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</row>
    <row r="11" spans="1:40" ht="14.25" customHeight="1">
      <c r="A11" s="79"/>
      <c r="B11" s="80" t="s">
        <v>213</v>
      </c>
      <c r="C11" s="81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T11" s="113"/>
      <c r="U11" s="113"/>
      <c r="V11" s="113"/>
      <c r="W11" s="113"/>
      <c r="X11" s="113"/>
      <c r="Y11" s="113"/>
      <c r="Z11" s="113"/>
      <c r="AA11" s="113"/>
      <c r="AB11" s="114"/>
      <c r="AC11" s="114"/>
      <c r="AD11" s="114"/>
      <c r="AE11" s="114"/>
    </row>
    <row r="12" spans="1:40" ht="14.25" customHeight="1">
      <c r="A12" s="82" t="s">
        <v>203</v>
      </c>
      <c r="B12" s="83"/>
      <c r="C12" s="82"/>
      <c r="D12" s="115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</row>
    <row r="13" spans="1:40" ht="14.25" customHeight="1">
      <c r="A13" s="84" t="s">
        <v>204</v>
      </c>
      <c r="B13" s="85"/>
      <c r="C13" s="85"/>
      <c r="D13" s="117"/>
      <c r="E13" s="117"/>
      <c r="F13" s="117"/>
    </row>
    <row r="14" spans="1:40" ht="14.25" customHeight="1">
      <c r="A14" s="86" t="s">
        <v>205</v>
      </c>
      <c r="B14" s="85"/>
      <c r="C14" s="85"/>
      <c r="D14" s="117"/>
      <c r="E14" s="117"/>
      <c r="F14" s="117"/>
    </row>
    <row r="15" spans="1:40" ht="14.25" customHeight="1">
      <c r="A15" s="87" t="s">
        <v>9</v>
      </c>
      <c r="B15" s="88"/>
      <c r="C15" s="88"/>
      <c r="D15" s="118"/>
      <c r="E15" s="119"/>
      <c r="F15" s="119"/>
    </row>
    <row r="16" spans="1:40" ht="13.5" customHeight="1">
      <c r="A16" s="90"/>
      <c r="B16" s="76"/>
      <c r="C16" s="76"/>
      <c r="R16" s="120" t="s">
        <v>10</v>
      </c>
    </row>
    <row r="17" spans="1:47" s="75" customFormat="1" ht="16.5" customHeight="1">
      <c r="A17" s="178" t="s">
        <v>11</v>
      </c>
      <c r="B17" s="179" t="s">
        <v>12</v>
      </c>
      <c r="C17" s="177" t="s">
        <v>13</v>
      </c>
      <c r="D17" s="177" t="s">
        <v>14</v>
      </c>
      <c r="E17" s="177"/>
      <c r="F17" s="177"/>
      <c r="G17" s="177"/>
      <c r="H17" s="178" t="s">
        <v>15</v>
      </c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7" t="s">
        <v>16</v>
      </c>
      <c r="AC17" s="177"/>
      <c r="AD17" s="177"/>
      <c r="AE17" s="177"/>
      <c r="AF17" s="178" t="s">
        <v>15</v>
      </c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</row>
    <row r="18" spans="1:47" s="75" customFormat="1" ht="45.75" customHeight="1">
      <c r="A18" s="178"/>
      <c r="B18" s="179"/>
      <c r="C18" s="177"/>
      <c r="D18" s="177"/>
      <c r="E18" s="177"/>
      <c r="F18" s="177"/>
      <c r="G18" s="177"/>
      <c r="H18" s="183" t="s">
        <v>17</v>
      </c>
      <c r="I18" s="183"/>
      <c r="J18" s="183"/>
      <c r="K18" s="183"/>
      <c r="L18" s="184" t="s">
        <v>18</v>
      </c>
      <c r="M18" s="184"/>
      <c r="N18" s="184"/>
      <c r="O18" s="184"/>
      <c r="P18" s="185" t="s">
        <v>19</v>
      </c>
      <c r="Q18" s="185"/>
      <c r="R18" s="185"/>
      <c r="S18" s="185"/>
      <c r="T18" s="186" t="s">
        <v>20</v>
      </c>
      <c r="U18" s="186"/>
      <c r="V18" s="186"/>
      <c r="W18" s="186"/>
      <c r="X18" s="187" t="s">
        <v>21</v>
      </c>
      <c r="Y18" s="187"/>
      <c r="Z18" s="187"/>
      <c r="AA18" s="187"/>
      <c r="AB18" s="177"/>
      <c r="AC18" s="177"/>
      <c r="AD18" s="177"/>
      <c r="AE18" s="177"/>
      <c r="AF18" s="179" t="s">
        <v>22</v>
      </c>
      <c r="AG18" s="179"/>
      <c r="AH18" s="179"/>
      <c r="AI18" s="179"/>
      <c r="AJ18" s="179" t="s">
        <v>23</v>
      </c>
      <c r="AK18" s="179"/>
      <c r="AL18" s="179"/>
      <c r="AM18" s="179"/>
      <c r="AN18" s="179" t="s">
        <v>24</v>
      </c>
      <c r="AO18" s="179"/>
      <c r="AP18" s="179"/>
      <c r="AQ18" s="179"/>
      <c r="AR18" s="179" t="s">
        <v>25</v>
      </c>
      <c r="AS18" s="179"/>
      <c r="AT18" s="179"/>
      <c r="AU18" s="179"/>
    </row>
    <row r="19" spans="1:47" s="75" customFormat="1" ht="23.25" customHeight="1" thickBot="1">
      <c r="A19" s="180"/>
      <c r="B19" s="181"/>
      <c r="C19" s="182"/>
      <c r="D19" s="174" t="s">
        <v>206</v>
      </c>
      <c r="E19" s="174" t="s">
        <v>207</v>
      </c>
      <c r="F19" s="174" t="s">
        <v>208</v>
      </c>
      <c r="G19" s="174" t="s">
        <v>209</v>
      </c>
      <c r="H19" s="174" t="s">
        <v>206</v>
      </c>
      <c r="I19" s="174" t="s">
        <v>207</v>
      </c>
      <c r="J19" s="174" t="s">
        <v>208</v>
      </c>
      <c r="K19" s="174" t="s">
        <v>209</v>
      </c>
      <c r="L19" s="174" t="s">
        <v>206</v>
      </c>
      <c r="M19" s="174" t="s">
        <v>207</v>
      </c>
      <c r="N19" s="174" t="s">
        <v>208</v>
      </c>
      <c r="O19" s="174" t="s">
        <v>209</v>
      </c>
      <c r="P19" s="174" t="s">
        <v>206</v>
      </c>
      <c r="Q19" s="174" t="s">
        <v>207</v>
      </c>
      <c r="R19" s="174" t="s">
        <v>208</v>
      </c>
      <c r="S19" s="174" t="s">
        <v>209</v>
      </c>
      <c r="T19" s="174" t="s">
        <v>206</v>
      </c>
      <c r="U19" s="174" t="s">
        <v>207</v>
      </c>
      <c r="V19" s="174" t="s">
        <v>208</v>
      </c>
      <c r="W19" s="174" t="s">
        <v>209</v>
      </c>
      <c r="X19" s="174" t="s">
        <v>206</v>
      </c>
      <c r="Y19" s="174" t="s">
        <v>207</v>
      </c>
      <c r="Z19" s="174" t="s">
        <v>208</v>
      </c>
      <c r="AA19" s="174" t="s">
        <v>209</v>
      </c>
      <c r="AB19" s="174" t="s">
        <v>206</v>
      </c>
      <c r="AC19" s="174" t="s">
        <v>207</v>
      </c>
      <c r="AD19" s="174" t="s">
        <v>208</v>
      </c>
      <c r="AE19" s="174" t="s">
        <v>209</v>
      </c>
      <c r="AF19" s="174" t="s">
        <v>206</v>
      </c>
      <c r="AG19" s="174" t="s">
        <v>207</v>
      </c>
      <c r="AH19" s="174" t="s">
        <v>208</v>
      </c>
      <c r="AI19" s="174" t="s">
        <v>209</v>
      </c>
      <c r="AJ19" s="174" t="s">
        <v>206</v>
      </c>
      <c r="AK19" s="174" t="s">
        <v>207</v>
      </c>
      <c r="AL19" s="174" t="s">
        <v>208</v>
      </c>
      <c r="AM19" s="174" t="s">
        <v>209</v>
      </c>
      <c r="AN19" s="174" t="s">
        <v>206</v>
      </c>
      <c r="AO19" s="174" t="s">
        <v>207</v>
      </c>
      <c r="AP19" s="174" t="s">
        <v>208</v>
      </c>
      <c r="AQ19" s="174" t="s">
        <v>209</v>
      </c>
      <c r="AR19" s="174" t="s">
        <v>206</v>
      </c>
      <c r="AS19" s="174" t="s">
        <v>207</v>
      </c>
      <c r="AT19" s="174" t="s">
        <v>208</v>
      </c>
      <c r="AU19" s="174" t="s">
        <v>209</v>
      </c>
    </row>
    <row r="20" spans="1:47" ht="18" customHeight="1" thickBot="1">
      <c r="A20" s="121">
        <v>1</v>
      </c>
      <c r="B20" s="122">
        <v>2</v>
      </c>
      <c r="C20" s="122">
        <v>3</v>
      </c>
      <c r="D20" s="123">
        <v>4</v>
      </c>
      <c r="E20" s="123">
        <v>5</v>
      </c>
      <c r="F20" s="124">
        <v>6</v>
      </c>
      <c r="G20" s="123">
        <v>7</v>
      </c>
      <c r="H20" s="123">
        <v>8</v>
      </c>
      <c r="I20" s="124">
        <v>9</v>
      </c>
      <c r="J20" s="123">
        <v>10</v>
      </c>
      <c r="K20" s="123">
        <v>11</v>
      </c>
      <c r="L20" s="124">
        <v>12</v>
      </c>
      <c r="M20" s="123">
        <v>13</v>
      </c>
      <c r="N20" s="123">
        <v>14</v>
      </c>
      <c r="O20" s="124">
        <v>15</v>
      </c>
      <c r="P20" s="123">
        <v>16</v>
      </c>
      <c r="Q20" s="123">
        <v>17</v>
      </c>
      <c r="R20" s="124">
        <v>18</v>
      </c>
      <c r="S20" s="123">
        <v>19</v>
      </c>
      <c r="T20" s="123">
        <v>20</v>
      </c>
      <c r="U20" s="124">
        <v>21</v>
      </c>
      <c r="V20" s="123">
        <v>22</v>
      </c>
      <c r="W20" s="123">
        <v>23</v>
      </c>
      <c r="X20" s="124">
        <v>24</v>
      </c>
      <c r="Y20" s="123">
        <v>25</v>
      </c>
      <c r="Z20" s="123">
        <v>26</v>
      </c>
      <c r="AA20" s="124">
        <v>27</v>
      </c>
      <c r="AB20" s="123">
        <v>28</v>
      </c>
      <c r="AC20" s="123">
        <v>29</v>
      </c>
      <c r="AD20" s="124">
        <v>30</v>
      </c>
      <c r="AE20" s="123">
        <v>31</v>
      </c>
      <c r="AF20" s="123">
        <v>32</v>
      </c>
      <c r="AG20" s="124">
        <v>33</v>
      </c>
      <c r="AH20" s="123">
        <v>34</v>
      </c>
      <c r="AI20" s="123">
        <v>35</v>
      </c>
      <c r="AJ20" s="124">
        <v>36</v>
      </c>
      <c r="AK20" s="123">
        <v>37</v>
      </c>
      <c r="AL20" s="123">
        <v>38</v>
      </c>
      <c r="AM20" s="124">
        <v>39</v>
      </c>
      <c r="AN20" s="123">
        <v>40</v>
      </c>
      <c r="AO20" s="123">
        <v>41</v>
      </c>
      <c r="AP20" s="124">
        <v>42</v>
      </c>
      <c r="AQ20" s="123">
        <v>43</v>
      </c>
      <c r="AR20" s="123">
        <v>44</v>
      </c>
      <c r="AS20" s="124">
        <v>45</v>
      </c>
      <c r="AT20" s="123">
        <v>46</v>
      </c>
      <c r="AU20" s="123">
        <v>47</v>
      </c>
    </row>
    <row r="21" spans="1:47" ht="16.5" customHeight="1">
      <c r="A21" s="125">
        <v>1</v>
      </c>
      <c r="B21" s="126" t="s">
        <v>36</v>
      </c>
      <c r="C21" s="127">
        <v>3447.8</v>
      </c>
      <c r="D21" s="128">
        <f>+H21+L21+P21+T21+X21</f>
        <v>22271.4</v>
      </c>
      <c r="E21" s="128">
        <f t="shared" ref="E21:G21" si="0">+I21+M21+Q21+U21+Y21</f>
        <v>55001.5</v>
      </c>
      <c r="F21" s="128">
        <f t="shared" si="0"/>
        <v>86486</v>
      </c>
      <c r="G21" s="128">
        <f t="shared" si="0"/>
        <v>116099.5</v>
      </c>
      <c r="H21" s="128">
        <v>275</v>
      </c>
      <c r="I21" s="128">
        <v>627</v>
      </c>
      <c r="J21" s="128">
        <v>979</v>
      </c>
      <c r="K21" s="128">
        <v>1528.5</v>
      </c>
      <c r="L21" s="128"/>
      <c r="M21" s="128"/>
      <c r="N21" s="128"/>
      <c r="O21" s="128"/>
      <c r="P21" s="129">
        <v>0</v>
      </c>
      <c r="Q21" s="129">
        <v>0</v>
      </c>
      <c r="R21" s="129">
        <v>0</v>
      </c>
      <c r="S21" s="130">
        <v>0</v>
      </c>
      <c r="T21" s="131">
        <v>21898</v>
      </c>
      <c r="U21" s="131">
        <v>54276</v>
      </c>
      <c r="V21" s="131">
        <v>85407</v>
      </c>
      <c r="W21" s="131">
        <v>114471</v>
      </c>
      <c r="X21" s="132">
        <v>98.4</v>
      </c>
      <c r="Y21" s="132">
        <v>98.5</v>
      </c>
      <c r="Z21" s="132">
        <v>100</v>
      </c>
      <c r="AA21" s="132">
        <v>100</v>
      </c>
      <c r="AB21" s="133">
        <v>25719.200000000001</v>
      </c>
      <c r="AC21" s="133">
        <v>58449.3</v>
      </c>
      <c r="AD21" s="134">
        <v>89933.8</v>
      </c>
      <c r="AE21" s="133">
        <v>119547.3</v>
      </c>
      <c r="AF21" s="131">
        <v>19835.400000000001</v>
      </c>
      <c r="AG21" s="131">
        <v>48852.800000000003</v>
      </c>
      <c r="AH21" s="131">
        <v>79451.8</v>
      </c>
      <c r="AI21" s="131">
        <v>108145.3</v>
      </c>
      <c r="AJ21" s="128">
        <v>5604.7999999999993</v>
      </c>
      <c r="AK21" s="128">
        <v>8491.5</v>
      </c>
      <c r="AL21" s="128">
        <v>9302</v>
      </c>
      <c r="AM21" s="128">
        <v>10222</v>
      </c>
      <c r="AN21" s="131"/>
      <c r="AO21" s="131"/>
      <c r="AP21" s="131"/>
      <c r="AQ21" s="131"/>
      <c r="AR21" s="131">
        <v>279</v>
      </c>
      <c r="AS21" s="131">
        <v>1105</v>
      </c>
      <c r="AT21" s="131">
        <v>1180</v>
      </c>
      <c r="AU21" s="131">
        <v>1180</v>
      </c>
    </row>
    <row r="22" spans="1:47" ht="16.5" customHeight="1">
      <c r="A22" s="91">
        <v>2</v>
      </c>
      <c r="B22" s="92" t="s">
        <v>37</v>
      </c>
      <c r="C22" s="127">
        <v>1013.5</v>
      </c>
      <c r="D22" s="128">
        <f t="shared" ref="D22:D85" si="1">+H22+L22+P22+T22+X22</f>
        <v>8756.1</v>
      </c>
      <c r="E22" s="128">
        <f t="shared" ref="E22:E85" si="2">+I22+M22+Q22+U22+Y22</f>
        <v>24553.1</v>
      </c>
      <c r="F22" s="128">
        <f t="shared" ref="F22:F85" si="3">+J22+N22+R22+V22+Z22</f>
        <v>36235.1</v>
      </c>
      <c r="G22" s="128">
        <f t="shared" ref="G22:G85" si="4">+K22+O22+S22+W22+AA22</f>
        <v>47954.2</v>
      </c>
      <c r="H22" s="135">
        <v>180</v>
      </c>
      <c r="I22" s="135">
        <v>410</v>
      </c>
      <c r="J22" s="135">
        <v>640</v>
      </c>
      <c r="K22" s="135">
        <v>1002.1</v>
      </c>
      <c r="L22" s="135"/>
      <c r="M22" s="135"/>
      <c r="N22" s="135"/>
      <c r="O22" s="135"/>
      <c r="P22" s="93">
        <v>0</v>
      </c>
      <c r="Q22" s="93">
        <v>0</v>
      </c>
      <c r="R22" s="93">
        <v>0</v>
      </c>
      <c r="S22" s="136">
        <v>0</v>
      </c>
      <c r="T22" s="137">
        <v>8557</v>
      </c>
      <c r="U22" s="137">
        <v>24124</v>
      </c>
      <c r="V22" s="137">
        <v>35576</v>
      </c>
      <c r="W22" s="137">
        <v>46933</v>
      </c>
      <c r="X22" s="138">
        <v>19.100000000000001</v>
      </c>
      <c r="Y22" s="138">
        <v>19.100000000000001</v>
      </c>
      <c r="Z22" s="138">
        <v>19.100000000000001</v>
      </c>
      <c r="AA22" s="138">
        <v>19.100000000000001</v>
      </c>
      <c r="AB22" s="94">
        <v>9769.6</v>
      </c>
      <c r="AC22" s="93">
        <v>25566.6</v>
      </c>
      <c r="AD22" s="93">
        <v>37248.6</v>
      </c>
      <c r="AE22" s="136">
        <v>48967.7</v>
      </c>
      <c r="AF22" s="137">
        <v>7770.5</v>
      </c>
      <c r="AG22" s="137">
        <v>21015.5</v>
      </c>
      <c r="AH22" s="137">
        <v>32639.5</v>
      </c>
      <c r="AI22" s="137">
        <v>43146.5</v>
      </c>
      <c r="AJ22" s="135">
        <v>1769.1000000000004</v>
      </c>
      <c r="AK22" s="135">
        <v>3941.0999999999985</v>
      </c>
      <c r="AL22" s="135">
        <v>3769.0999999999985</v>
      </c>
      <c r="AM22" s="135">
        <v>4619.0999999999967</v>
      </c>
      <c r="AN22" s="137"/>
      <c r="AO22" s="137"/>
      <c r="AP22" s="137"/>
      <c r="AQ22" s="137"/>
      <c r="AR22" s="137">
        <v>230</v>
      </c>
      <c r="AS22" s="137">
        <v>610</v>
      </c>
      <c r="AT22" s="137">
        <v>840</v>
      </c>
      <c r="AU22" s="137">
        <v>1202.0999999999999</v>
      </c>
    </row>
    <row r="23" spans="1:47" ht="16.5" customHeight="1">
      <c r="A23" s="91">
        <v>3</v>
      </c>
      <c r="B23" s="92" t="s">
        <v>38</v>
      </c>
      <c r="C23" s="127">
        <v>9369.5</v>
      </c>
      <c r="D23" s="128">
        <f t="shared" si="1"/>
        <v>23874.400000000001</v>
      </c>
      <c r="E23" s="128">
        <f t="shared" si="2"/>
        <v>59287.4</v>
      </c>
      <c r="F23" s="128">
        <f t="shared" si="3"/>
        <v>93202.4</v>
      </c>
      <c r="G23" s="128">
        <f t="shared" si="4"/>
        <v>124884.09999999999</v>
      </c>
      <c r="H23" s="135">
        <v>44</v>
      </c>
      <c r="I23" s="135">
        <v>101</v>
      </c>
      <c r="J23" s="135">
        <v>158</v>
      </c>
      <c r="K23" s="135">
        <v>246.7</v>
      </c>
      <c r="L23" s="135"/>
      <c r="M23" s="135"/>
      <c r="N23" s="135"/>
      <c r="O23" s="135"/>
      <c r="P23" s="93">
        <v>0</v>
      </c>
      <c r="Q23" s="93">
        <v>0</v>
      </c>
      <c r="R23" s="93">
        <v>0</v>
      </c>
      <c r="S23" s="136">
        <v>0</v>
      </c>
      <c r="T23" s="137">
        <v>23742</v>
      </c>
      <c r="U23" s="137">
        <v>59098</v>
      </c>
      <c r="V23" s="137">
        <v>92954</v>
      </c>
      <c r="W23" s="137">
        <v>124547</v>
      </c>
      <c r="X23" s="138">
        <v>88.4</v>
      </c>
      <c r="Y23" s="138">
        <v>88.4</v>
      </c>
      <c r="Z23" s="138">
        <v>90.4</v>
      </c>
      <c r="AA23" s="138">
        <v>90.4</v>
      </c>
      <c r="AB23" s="94">
        <v>33243.9</v>
      </c>
      <c r="AC23" s="93">
        <v>68656.899999999994</v>
      </c>
      <c r="AD23" s="93">
        <v>102571.9</v>
      </c>
      <c r="AE23" s="93">
        <v>134253.6</v>
      </c>
      <c r="AF23" s="137">
        <v>22868.6</v>
      </c>
      <c r="AG23" s="137">
        <v>53975.6</v>
      </c>
      <c r="AH23" s="137">
        <v>78061.600000000006</v>
      </c>
      <c r="AI23" s="137">
        <v>103520.5</v>
      </c>
      <c r="AJ23" s="135">
        <v>9506.3000000000029</v>
      </c>
      <c r="AK23" s="135">
        <v>12597.299999999996</v>
      </c>
      <c r="AL23" s="135">
        <v>21254.299999999988</v>
      </c>
      <c r="AM23" s="135">
        <v>26391.800000000007</v>
      </c>
      <c r="AN23" s="137"/>
      <c r="AO23" s="137"/>
      <c r="AP23" s="137"/>
      <c r="AQ23" s="137"/>
      <c r="AR23" s="137">
        <v>869</v>
      </c>
      <c r="AS23" s="137">
        <v>2084</v>
      </c>
      <c r="AT23" s="137">
        <v>3256</v>
      </c>
      <c r="AU23" s="137">
        <v>4341.3</v>
      </c>
    </row>
    <row r="24" spans="1:47" ht="16.5" customHeight="1">
      <c r="A24" s="91">
        <v>4</v>
      </c>
      <c r="B24" s="92" t="s">
        <v>39</v>
      </c>
      <c r="C24" s="127">
        <v>4884.2</v>
      </c>
      <c r="D24" s="128">
        <f t="shared" si="1"/>
        <v>34446.400000000001</v>
      </c>
      <c r="E24" s="128">
        <f t="shared" si="2"/>
        <v>89890.6</v>
      </c>
      <c r="F24" s="128">
        <f t="shared" si="3"/>
        <v>140829.6</v>
      </c>
      <c r="G24" s="128">
        <f t="shared" si="4"/>
        <v>189512.9</v>
      </c>
      <c r="H24" s="135">
        <v>275</v>
      </c>
      <c r="I24" s="135">
        <v>923</v>
      </c>
      <c r="J24" s="135">
        <v>1023</v>
      </c>
      <c r="K24" s="135">
        <v>2183.3000000000002</v>
      </c>
      <c r="L24" s="135"/>
      <c r="M24" s="135"/>
      <c r="N24" s="135"/>
      <c r="O24" s="135"/>
      <c r="P24" s="93">
        <v>165</v>
      </c>
      <c r="Q24" s="93">
        <v>338</v>
      </c>
      <c r="R24" s="93">
        <v>473</v>
      </c>
      <c r="S24" s="93">
        <v>676</v>
      </c>
      <c r="T24" s="137">
        <v>33961</v>
      </c>
      <c r="U24" s="137">
        <v>88489</v>
      </c>
      <c r="V24" s="137">
        <v>139193</v>
      </c>
      <c r="W24" s="137">
        <v>186513</v>
      </c>
      <c r="X24" s="138">
        <v>45.4</v>
      </c>
      <c r="Y24" s="138">
        <v>140.6</v>
      </c>
      <c r="Z24" s="138">
        <v>140.6</v>
      </c>
      <c r="AA24" s="138">
        <v>140.6</v>
      </c>
      <c r="AB24" s="94">
        <v>39330.6</v>
      </c>
      <c r="AC24" s="93">
        <v>94774.8</v>
      </c>
      <c r="AD24" s="93">
        <v>145713.80000000002</v>
      </c>
      <c r="AE24" s="93">
        <v>194397.1</v>
      </c>
      <c r="AF24" s="137">
        <v>32795</v>
      </c>
      <c r="AG24" s="137">
        <v>83095</v>
      </c>
      <c r="AH24" s="137">
        <v>129345</v>
      </c>
      <c r="AI24" s="137">
        <v>173313</v>
      </c>
      <c r="AJ24" s="135">
        <v>5698.8999999999987</v>
      </c>
      <c r="AK24" s="135">
        <v>10693.400000000003</v>
      </c>
      <c r="AL24" s="135">
        <v>14051.800000000017</v>
      </c>
      <c r="AM24" s="135">
        <v>18686.300000000007</v>
      </c>
      <c r="AN24" s="137"/>
      <c r="AO24" s="137"/>
      <c r="AP24" s="137"/>
      <c r="AQ24" s="137"/>
      <c r="AR24" s="137">
        <v>836.7</v>
      </c>
      <c r="AS24" s="137">
        <v>986.4</v>
      </c>
      <c r="AT24" s="137">
        <v>2317</v>
      </c>
      <c r="AU24" s="137">
        <v>2397.8000000000002</v>
      </c>
    </row>
    <row r="25" spans="1:47" ht="16.5" customHeight="1">
      <c r="A25" s="91">
        <v>5</v>
      </c>
      <c r="B25" s="92" t="s">
        <v>40</v>
      </c>
      <c r="C25" s="127">
        <v>2610.1</v>
      </c>
      <c r="D25" s="128">
        <f t="shared" si="1"/>
        <v>18731</v>
      </c>
      <c r="E25" s="128">
        <f t="shared" si="2"/>
        <v>46464.2</v>
      </c>
      <c r="F25" s="128">
        <f t="shared" si="3"/>
        <v>72635.199999999997</v>
      </c>
      <c r="G25" s="128">
        <f t="shared" si="4"/>
        <v>98301.7</v>
      </c>
      <c r="H25" s="135">
        <v>100</v>
      </c>
      <c r="I25" s="135">
        <v>228</v>
      </c>
      <c r="J25" s="135">
        <v>356</v>
      </c>
      <c r="K25" s="135">
        <v>581.4</v>
      </c>
      <c r="L25" s="135"/>
      <c r="M25" s="135"/>
      <c r="N25" s="135"/>
      <c r="O25" s="135"/>
      <c r="P25" s="93">
        <v>12</v>
      </c>
      <c r="Q25" s="93">
        <v>26</v>
      </c>
      <c r="R25" s="93">
        <v>36</v>
      </c>
      <c r="S25" s="136">
        <v>51</v>
      </c>
      <c r="T25" s="137">
        <v>18565</v>
      </c>
      <c r="U25" s="137">
        <v>46099</v>
      </c>
      <c r="V25" s="137">
        <v>72132</v>
      </c>
      <c r="W25" s="137">
        <v>97558.1</v>
      </c>
      <c r="X25" s="138">
        <v>54</v>
      </c>
      <c r="Y25" s="138">
        <v>111.2</v>
      </c>
      <c r="Z25" s="138">
        <v>111.2</v>
      </c>
      <c r="AA25" s="138">
        <v>111.2</v>
      </c>
      <c r="AB25" s="94">
        <v>21341.1</v>
      </c>
      <c r="AC25" s="93">
        <v>49074.299999999996</v>
      </c>
      <c r="AD25" s="93">
        <v>75245.3</v>
      </c>
      <c r="AE25" s="136">
        <v>100911.80000000002</v>
      </c>
      <c r="AF25" s="137">
        <v>16100</v>
      </c>
      <c r="AG25" s="137">
        <v>38338.1</v>
      </c>
      <c r="AH25" s="137">
        <v>60986.2</v>
      </c>
      <c r="AI25" s="137">
        <v>83552.7</v>
      </c>
      <c r="AJ25" s="135">
        <v>5070.9999999999982</v>
      </c>
      <c r="AK25" s="135">
        <v>9586.1999999999971</v>
      </c>
      <c r="AL25" s="135">
        <v>12889.100000000006</v>
      </c>
      <c r="AM25" s="135">
        <v>15969.10000000002</v>
      </c>
      <c r="AN25" s="137"/>
      <c r="AO25" s="137"/>
      <c r="AP25" s="137"/>
      <c r="AQ25" s="137"/>
      <c r="AR25" s="137">
        <v>170.1</v>
      </c>
      <c r="AS25" s="137">
        <v>1150</v>
      </c>
      <c r="AT25" s="137">
        <v>1370</v>
      </c>
      <c r="AU25" s="137">
        <v>1390</v>
      </c>
    </row>
    <row r="26" spans="1:47" ht="16.5" customHeight="1">
      <c r="A26" s="91">
        <v>6</v>
      </c>
      <c r="B26" s="92" t="s">
        <v>41</v>
      </c>
      <c r="C26" s="127">
        <v>2948.9</v>
      </c>
      <c r="D26" s="128">
        <f t="shared" si="1"/>
        <v>14489.3</v>
      </c>
      <c r="E26" s="128">
        <f t="shared" si="2"/>
        <v>35263.300000000003</v>
      </c>
      <c r="F26" s="128">
        <f t="shared" si="3"/>
        <v>55218.3</v>
      </c>
      <c r="G26" s="128">
        <f t="shared" si="4"/>
        <v>74269.3</v>
      </c>
      <c r="H26" s="135">
        <v>515</v>
      </c>
      <c r="I26" s="135">
        <v>1173</v>
      </c>
      <c r="J26" s="135">
        <v>1831</v>
      </c>
      <c r="K26" s="135">
        <v>2859</v>
      </c>
      <c r="L26" s="135"/>
      <c r="M26" s="135"/>
      <c r="N26" s="135"/>
      <c r="O26" s="135"/>
      <c r="P26" s="93">
        <v>419.3</v>
      </c>
      <c r="Q26" s="93">
        <v>454.3</v>
      </c>
      <c r="R26" s="93">
        <v>481.3</v>
      </c>
      <c r="S26" s="136">
        <v>522.29999999999995</v>
      </c>
      <c r="T26" s="137">
        <v>13555</v>
      </c>
      <c r="U26" s="137">
        <v>33636</v>
      </c>
      <c r="V26" s="137">
        <v>52906</v>
      </c>
      <c r="W26" s="137">
        <v>70888</v>
      </c>
      <c r="X26" s="138"/>
      <c r="Y26" s="138"/>
      <c r="Z26" s="139"/>
      <c r="AA26" s="139"/>
      <c r="AB26" s="94">
        <v>17438.2</v>
      </c>
      <c r="AC26" s="93">
        <v>38212.200000000004</v>
      </c>
      <c r="AD26" s="93">
        <v>58167.200000000004</v>
      </c>
      <c r="AE26" s="136">
        <v>77218.2</v>
      </c>
      <c r="AF26" s="137">
        <v>11293.5</v>
      </c>
      <c r="AG26" s="137">
        <v>30901.5</v>
      </c>
      <c r="AH26" s="141">
        <v>48040.7</v>
      </c>
      <c r="AI26" s="141">
        <v>64528.4</v>
      </c>
      <c r="AJ26" s="135">
        <v>5894.7000000000007</v>
      </c>
      <c r="AK26" s="135">
        <v>7009.2000000000044</v>
      </c>
      <c r="AL26" s="135">
        <v>9776.5000000000073</v>
      </c>
      <c r="AM26" s="135">
        <v>12289.799999999996</v>
      </c>
      <c r="AN26" s="137"/>
      <c r="AO26" s="137"/>
      <c r="AP26" s="137"/>
      <c r="AQ26" s="137"/>
      <c r="AR26" s="137">
        <v>250</v>
      </c>
      <c r="AS26" s="137">
        <v>301.5</v>
      </c>
      <c r="AT26" s="137">
        <v>350</v>
      </c>
      <c r="AU26" s="137">
        <v>400</v>
      </c>
    </row>
    <row r="27" spans="1:47" ht="16.5" customHeight="1">
      <c r="A27" s="91">
        <v>7</v>
      </c>
      <c r="B27" s="92" t="s">
        <v>42</v>
      </c>
      <c r="C27" s="127">
        <v>1159.2</v>
      </c>
      <c r="D27" s="128">
        <f t="shared" si="1"/>
        <v>14601</v>
      </c>
      <c r="E27" s="128">
        <f t="shared" si="2"/>
        <v>36252</v>
      </c>
      <c r="F27" s="128">
        <f t="shared" si="3"/>
        <v>56972</v>
      </c>
      <c r="G27" s="128">
        <f t="shared" si="4"/>
        <v>76448.5</v>
      </c>
      <c r="H27" s="135">
        <v>173</v>
      </c>
      <c r="I27" s="135">
        <v>445</v>
      </c>
      <c r="J27" s="135">
        <v>659</v>
      </c>
      <c r="K27" s="135">
        <v>998.5</v>
      </c>
      <c r="L27" s="135"/>
      <c r="M27" s="135"/>
      <c r="N27" s="135"/>
      <c r="O27" s="135"/>
      <c r="P27" s="93">
        <v>8</v>
      </c>
      <c r="Q27" s="93">
        <v>17</v>
      </c>
      <c r="R27" s="93">
        <v>24</v>
      </c>
      <c r="S27" s="136">
        <v>34</v>
      </c>
      <c r="T27" s="137">
        <v>14420</v>
      </c>
      <c r="U27" s="137">
        <v>35790</v>
      </c>
      <c r="V27" s="137">
        <v>56289</v>
      </c>
      <c r="W27" s="137">
        <v>75416</v>
      </c>
      <c r="X27" s="138"/>
      <c r="Y27" s="138"/>
      <c r="Z27" s="138"/>
      <c r="AA27" s="138"/>
      <c r="AB27" s="94">
        <v>15760.2</v>
      </c>
      <c r="AC27" s="93">
        <v>37411.199999999997</v>
      </c>
      <c r="AD27" s="93">
        <v>58131.199999999997</v>
      </c>
      <c r="AE27" s="136">
        <v>77607.7</v>
      </c>
      <c r="AF27" s="137">
        <v>10777.2</v>
      </c>
      <c r="AG27" s="137">
        <v>27183.599999999999</v>
      </c>
      <c r="AH27" s="137">
        <v>45175.3</v>
      </c>
      <c r="AI27" s="137">
        <v>62710.2</v>
      </c>
      <c r="AJ27" s="135">
        <v>3953</v>
      </c>
      <c r="AK27" s="135">
        <v>8747.5999999999985</v>
      </c>
      <c r="AL27" s="135">
        <v>11325.899999999994</v>
      </c>
      <c r="AM27" s="135">
        <v>12917.5</v>
      </c>
      <c r="AN27" s="137"/>
      <c r="AO27" s="137"/>
      <c r="AP27" s="137"/>
      <c r="AQ27" s="137"/>
      <c r="AR27" s="137">
        <v>1030</v>
      </c>
      <c r="AS27" s="137">
        <v>1480</v>
      </c>
      <c r="AT27" s="137">
        <v>1630</v>
      </c>
      <c r="AU27" s="137">
        <v>1980</v>
      </c>
    </row>
    <row r="28" spans="1:47" ht="16.5" customHeight="1">
      <c r="A28" s="91">
        <v>8</v>
      </c>
      <c r="B28" s="92" t="s">
        <v>43</v>
      </c>
      <c r="C28" s="127">
        <v>1668.2</v>
      </c>
      <c r="D28" s="128">
        <f t="shared" si="1"/>
        <v>8079</v>
      </c>
      <c r="E28" s="128">
        <f t="shared" si="2"/>
        <v>20008</v>
      </c>
      <c r="F28" s="128">
        <f t="shared" si="3"/>
        <v>31473</v>
      </c>
      <c r="G28" s="128">
        <f t="shared" si="4"/>
        <v>42292.7</v>
      </c>
      <c r="H28" s="135">
        <v>146</v>
      </c>
      <c r="I28" s="135">
        <v>333</v>
      </c>
      <c r="J28" s="135">
        <v>520</v>
      </c>
      <c r="K28" s="135">
        <v>812.7</v>
      </c>
      <c r="L28" s="135"/>
      <c r="M28" s="135"/>
      <c r="N28" s="135"/>
      <c r="O28" s="135"/>
      <c r="P28" s="93">
        <v>0</v>
      </c>
      <c r="Q28" s="93">
        <v>0</v>
      </c>
      <c r="R28" s="93">
        <v>0</v>
      </c>
      <c r="S28" s="136">
        <v>0</v>
      </c>
      <c r="T28" s="137">
        <v>7933</v>
      </c>
      <c r="U28" s="137">
        <v>19675</v>
      </c>
      <c r="V28" s="137">
        <v>30953</v>
      </c>
      <c r="W28" s="137">
        <v>41480</v>
      </c>
      <c r="X28" s="138"/>
      <c r="Y28" s="138"/>
      <c r="Z28" s="139"/>
      <c r="AA28" s="139"/>
      <c r="AB28" s="94">
        <v>9747.2000000000007</v>
      </c>
      <c r="AC28" s="93">
        <v>21676.2</v>
      </c>
      <c r="AD28" s="93">
        <v>33141.199999999997</v>
      </c>
      <c r="AE28" s="136">
        <v>43960.899999999994</v>
      </c>
      <c r="AF28" s="137">
        <v>8912.7000000000007</v>
      </c>
      <c r="AG28" s="137">
        <v>20587</v>
      </c>
      <c r="AH28" s="137">
        <v>31879.5</v>
      </c>
      <c r="AI28" s="137">
        <v>42450.400000000001</v>
      </c>
      <c r="AJ28" s="135">
        <v>809.5</v>
      </c>
      <c r="AK28" s="135">
        <v>1041.9000000000008</v>
      </c>
      <c r="AL28" s="135">
        <v>1211.6999999999971</v>
      </c>
      <c r="AM28" s="135">
        <v>1445.4999999999927</v>
      </c>
      <c r="AN28" s="137"/>
      <c r="AO28" s="137"/>
      <c r="AP28" s="137"/>
      <c r="AQ28" s="137"/>
      <c r="AR28" s="137">
        <v>25</v>
      </c>
      <c r="AS28" s="137">
        <v>47.3</v>
      </c>
      <c r="AT28" s="137">
        <v>50</v>
      </c>
      <c r="AU28" s="137">
        <v>65</v>
      </c>
    </row>
    <row r="29" spans="1:47" ht="16.5" customHeight="1">
      <c r="A29" s="91">
        <v>9</v>
      </c>
      <c r="B29" s="92" t="s">
        <v>44</v>
      </c>
      <c r="C29" s="127">
        <v>593.1</v>
      </c>
      <c r="D29" s="128">
        <f t="shared" si="1"/>
        <v>8125.4</v>
      </c>
      <c r="E29" s="128">
        <f t="shared" si="2"/>
        <v>19898.400000000001</v>
      </c>
      <c r="F29" s="128">
        <f t="shared" si="3"/>
        <v>31201.4</v>
      </c>
      <c r="G29" s="128">
        <f t="shared" si="4"/>
        <v>41825.4</v>
      </c>
      <c r="H29" s="135">
        <v>91</v>
      </c>
      <c r="I29" s="135">
        <v>208</v>
      </c>
      <c r="J29" s="135">
        <v>325</v>
      </c>
      <c r="K29" s="135">
        <v>507</v>
      </c>
      <c r="L29" s="135"/>
      <c r="M29" s="135"/>
      <c r="N29" s="135"/>
      <c r="O29" s="135"/>
      <c r="P29" s="93">
        <v>174.4</v>
      </c>
      <c r="Q29" s="93">
        <v>187.4</v>
      </c>
      <c r="R29" s="93">
        <v>198.4</v>
      </c>
      <c r="S29" s="93">
        <v>212.4</v>
      </c>
      <c r="T29" s="137">
        <v>7860</v>
      </c>
      <c r="U29" s="137">
        <v>19503</v>
      </c>
      <c r="V29" s="137">
        <v>30678</v>
      </c>
      <c r="W29" s="137">
        <v>41106</v>
      </c>
      <c r="X29" s="138"/>
      <c r="Y29" s="138"/>
      <c r="Z29" s="139"/>
      <c r="AA29" s="139"/>
      <c r="AB29" s="94">
        <v>8718.5</v>
      </c>
      <c r="AC29" s="93">
        <v>20491.5</v>
      </c>
      <c r="AD29" s="93">
        <v>31794.5</v>
      </c>
      <c r="AE29" s="93">
        <v>42418.5</v>
      </c>
      <c r="AF29" s="137">
        <v>5938</v>
      </c>
      <c r="AG29" s="137">
        <v>16310</v>
      </c>
      <c r="AH29" s="140">
        <v>26565</v>
      </c>
      <c r="AI29" s="141">
        <v>35943.699999999997</v>
      </c>
      <c r="AJ29" s="135">
        <v>2710.5</v>
      </c>
      <c r="AK29" s="135">
        <v>4091.5</v>
      </c>
      <c r="AL29" s="135">
        <v>5049.5</v>
      </c>
      <c r="AM29" s="135">
        <v>6274.8000000000029</v>
      </c>
      <c r="AN29" s="137"/>
      <c r="AO29" s="137"/>
      <c r="AP29" s="137"/>
      <c r="AQ29" s="137"/>
      <c r="AR29" s="137">
        <v>70</v>
      </c>
      <c r="AS29" s="137">
        <v>90</v>
      </c>
      <c r="AT29" s="137">
        <v>180</v>
      </c>
      <c r="AU29" s="137">
        <v>200</v>
      </c>
    </row>
    <row r="30" spans="1:47" ht="16.5" customHeight="1">
      <c r="A30" s="91">
        <v>10</v>
      </c>
      <c r="B30" s="92" t="s">
        <v>45</v>
      </c>
      <c r="C30" s="127">
        <v>256.89999999999998</v>
      </c>
      <c r="D30" s="128">
        <f t="shared" si="1"/>
        <v>16634</v>
      </c>
      <c r="E30" s="128">
        <f t="shared" si="2"/>
        <v>42187.4</v>
      </c>
      <c r="F30" s="128">
        <f t="shared" si="3"/>
        <v>64885.4</v>
      </c>
      <c r="G30" s="128">
        <f t="shared" si="4"/>
        <v>86962.4</v>
      </c>
      <c r="H30" s="135"/>
      <c r="I30" s="135"/>
      <c r="J30" s="135"/>
      <c r="K30" s="135"/>
      <c r="L30" s="135"/>
      <c r="M30" s="135"/>
      <c r="N30" s="135"/>
      <c r="O30" s="135"/>
      <c r="P30" s="93">
        <v>0</v>
      </c>
      <c r="Q30" s="93">
        <v>0</v>
      </c>
      <c r="R30" s="93">
        <v>0</v>
      </c>
      <c r="S30" s="136">
        <v>0</v>
      </c>
      <c r="T30" s="137">
        <v>16634</v>
      </c>
      <c r="U30" s="137">
        <v>42180</v>
      </c>
      <c r="V30" s="137">
        <v>64878</v>
      </c>
      <c r="W30" s="137">
        <v>86955</v>
      </c>
      <c r="X30" s="138"/>
      <c r="Y30" s="138">
        <v>7.4</v>
      </c>
      <c r="Z30" s="139">
        <v>7.4</v>
      </c>
      <c r="AA30" s="139">
        <v>7.4</v>
      </c>
      <c r="AB30" s="94">
        <v>16890.900000000001</v>
      </c>
      <c r="AC30" s="93">
        <v>42444.3</v>
      </c>
      <c r="AD30" s="93">
        <v>65142.3</v>
      </c>
      <c r="AE30" s="136">
        <v>87219.299999999988</v>
      </c>
      <c r="AF30" s="137">
        <v>15303.5</v>
      </c>
      <c r="AG30" s="137">
        <v>37931.300000000003</v>
      </c>
      <c r="AH30" s="137">
        <v>59688.800000000003</v>
      </c>
      <c r="AI30" s="137">
        <v>80000</v>
      </c>
      <c r="AJ30" s="135">
        <v>1032.0000000000014</v>
      </c>
      <c r="AK30" s="135">
        <v>3495.7999999999997</v>
      </c>
      <c r="AL30" s="135">
        <v>4036.5</v>
      </c>
      <c r="AM30" s="135">
        <v>5407.3999999999887</v>
      </c>
      <c r="AN30" s="137"/>
      <c r="AO30" s="137"/>
      <c r="AP30" s="137"/>
      <c r="AQ30" s="137"/>
      <c r="AR30" s="137">
        <v>555.4</v>
      </c>
      <c r="AS30" s="137">
        <v>1017.1999999999999</v>
      </c>
      <c r="AT30" s="137">
        <v>1417</v>
      </c>
      <c r="AU30" s="137">
        <v>1811.9</v>
      </c>
    </row>
    <row r="31" spans="1:47" ht="16.5" customHeight="1">
      <c r="A31" s="91">
        <v>11</v>
      </c>
      <c r="B31" s="92" t="s">
        <v>46</v>
      </c>
      <c r="C31" s="127">
        <v>17006.7</v>
      </c>
      <c r="D31" s="128">
        <f t="shared" si="1"/>
        <v>15234.5</v>
      </c>
      <c r="E31" s="128">
        <f t="shared" si="2"/>
        <v>37520.5</v>
      </c>
      <c r="F31" s="128">
        <f t="shared" si="3"/>
        <v>59036.5</v>
      </c>
      <c r="G31" s="128">
        <f t="shared" si="4"/>
        <v>79391.100000000006</v>
      </c>
      <c r="H31" s="135">
        <v>266</v>
      </c>
      <c r="I31" s="135">
        <v>614</v>
      </c>
      <c r="J31" s="135">
        <v>952</v>
      </c>
      <c r="K31" s="135">
        <v>1489.6</v>
      </c>
      <c r="L31" s="135"/>
      <c r="M31" s="135"/>
      <c r="N31" s="135"/>
      <c r="O31" s="135"/>
      <c r="P31" s="93">
        <v>38</v>
      </c>
      <c r="Q31" s="93">
        <v>78</v>
      </c>
      <c r="R31" s="93">
        <v>107</v>
      </c>
      <c r="S31" s="136">
        <v>153</v>
      </c>
      <c r="T31" s="137">
        <v>14876</v>
      </c>
      <c r="U31" s="137">
        <v>36755</v>
      </c>
      <c r="V31" s="137">
        <v>57904</v>
      </c>
      <c r="W31" s="137">
        <v>77675</v>
      </c>
      <c r="X31" s="138">
        <v>54.5</v>
      </c>
      <c r="Y31" s="138">
        <v>73.5</v>
      </c>
      <c r="Z31" s="138">
        <v>73.5</v>
      </c>
      <c r="AA31" s="138">
        <v>73.5</v>
      </c>
      <c r="AB31" s="94">
        <v>32241.200000000001</v>
      </c>
      <c r="AC31" s="93">
        <v>54527.199999999997</v>
      </c>
      <c r="AD31" s="93">
        <v>76043.199999999997</v>
      </c>
      <c r="AE31" s="136">
        <v>96397.8</v>
      </c>
      <c r="AF31" s="137">
        <v>25603</v>
      </c>
      <c r="AG31" s="137">
        <v>43591.3</v>
      </c>
      <c r="AH31" s="137">
        <v>61763.8</v>
      </c>
      <c r="AI31" s="137">
        <v>78860</v>
      </c>
      <c r="AJ31" s="135">
        <v>5938.2000000000007</v>
      </c>
      <c r="AK31" s="135">
        <v>9935.8999999999942</v>
      </c>
      <c r="AL31" s="135">
        <v>12729.399999999994</v>
      </c>
      <c r="AM31" s="135">
        <v>15237.800000000003</v>
      </c>
      <c r="AN31" s="137"/>
      <c r="AO31" s="137"/>
      <c r="AP31" s="137"/>
      <c r="AQ31" s="137"/>
      <c r="AR31" s="137">
        <v>700</v>
      </c>
      <c r="AS31" s="137">
        <v>1000</v>
      </c>
      <c r="AT31" s="137">
        <v>1550</v>
      </c>
      <c r="AU31" s="137">
        <v>2300</v>
      </c>
    </row>
    <row r="32" spans="1:47" ht="16.5" customHeight="1">
      <c r="A32" s="91">
        <v>12</v>
      </c>
      <c r="B32" s="92" t="s">
        <v>47</v>
      </c>
      <c r="C32" s="127">
        <v>4279.8999999999996</v>
      </c>
      <c r="D32" s="128">
        <f t="shared" si="1"/>
        <v>25842.3</v>
      </c>
      <c r="E32" s="128">
        <f t="shared" si="2"/>
        <v>64002.3</v>
      </c>
      <c r="F32" s="128">
        <f t="shared" si="3"/>
        <v>100571.3</v>
      </c>
      <c r="G32" s="128">
        <f t="shared" si="4"/>
        <v>133475.4</v>
      </c>
      <c r="H32" s="135">
        <v>379</v>
      </c>
      <c r="I32" s="135">
        <v>924</v>
      </c>
      <c r="J32" s="135">
        <v>1349</v>
      </c>
      <c r="K32" s="135">
        <v>2108.1</v>
      </c>
      <c r="L32" s="135"/>
      <c r="M32" s="135"/>
      <c r="N32" s="135"/>
      <c r="O32" s="135"/>
      <c r="P32" s="93">
        <v>20</v>
      </c>
      <c r="Q32" s="93">
        <v>41</v>
      </c>
      <c r="R32" s="93">
        <v>57</v>
      </c>
      <c r="S32" s="93">
        <v>82</v>
      </c>
      <c r="T32" s="137">
        <v>25421</v>
      </c>
      <c r="U32" s="137">
        <v>63015</v>
      </c>
      <c r="V32" s="137">
        <v>99143</v>
      </c>
      <c r="W32" s="137">
        <v>131263</v>
      </c>
      <c r="X32" s="138">
        <v>22.3</v>
      </c>
      <c r="Y32" s="138">
        <v>22.3</v>
      </c>
      <c r="Z32" s="138">
        <v>22.3</v>
      </c>
      <c r="AA32" s="138">
        <v>22.3</v>
      </c>
      <c r="AB32" s="94">
        <v>30122.199999999997</v>
      </c>
      <c r="AC32" s="93">
        <v>68282.2</v>
      </c>
      <c r="AD32" s="93">
        <v>104851.2</v>
      </c>
      <c r="AE32" s="136">
        <v>137755.29999999999</v>
      </c>
      <c r="AF32" s="137">
        <v>20986.6</v>
      </c>
      <c r="AG32" s="137">
        <v>53138</v>
      </c>
      <c r="AH32" s="137">
        <v>85587</v>
      </c>
      <c r="AI32" s="137">
        <v>113385.1</v>
      </c>
      <c r="AJ32" s="135">
        <v>6383.2999999999984</v>
      </c>
      <c r="AK32" s="135">
        <v>9874.2999999999975</v>
      </c>
      <c r="AL32" s="135">
        <v>13499.299999999996</v>
      </c>
      <c r="AM32" s="135">
        <v>18304.799999999981</v>
      </c>
      <c r="AN32" s="137"/>
      <c r="AO32" s="137"/>
      <c r="AP32" s="137"/>
      <c r="AQ32" s="137"/>
      <c r="AR32" s="137">
        <v>2752.3</v>
      </c>
      <c r="AS32" s="137">
        <v>5269.9</v>
      </c>
      <c r="AT32" s="137">
        <v>5764.9</v>
      </c>
      <c r="AU32" s="137">
        <v>6065.4</v>
      </c>
    </row>
    <row r="33" spans="1:47" ht="16.5" customHeight="1">
      <c r="A33" s="91">
        <v>13</v>
      </c>
      <c r="B33" s="92" t="s">
        <v>48</v>
      </c>
      <c r="C33" s="127">
        <v>1047.8</v>
      </c>
      <c r="D33" s="128">
        <f t="shared" si="1"/>
        <v>16607.3</v>
      </c>
      <c r="E33" s="128">
        <f t="shared" si="2"/>
        <v>40461.1</v>
      </c>
      <c r="F33" s="128">
        <f t="shared" si="3"/>
        <v>63365.1</v>
      </c>
      <c r="G33" s="128">
        <f t="shared" si="4"/>
        <v>84936.2</v>
      </c>
      <c r="H33" s="135">
        <v>244</v>
      </c>
      <c r="I33" s="135">
        <v>556</v>
      </c>
      <c r="J33" s="135">
        <v>868</v>
      </c>
      <c r="K33" s="135">
        <v>1357.1</v>
      </c>
      <c r="L33" s="135"/>
      <c r="M33" s="135"/>
      <c r="N33" s="135"/>
      <c r="O33" s="135"/>
      <c r="P33" s="93">
        <v>471.3</v>
      </c>
      <c r="Q33" s="93">
        <v>476.1</v>
      </c>
      <c r="R33" s="93">
        <v>476.1</v>
      </c>
      <c r="S33" s="93">
        <v>476.1</v>
      </c>
      <c r="T33" s="137">
        <v>15892</v>
      </c>
      <c r="U33" s="137">
        <v>39429</v>
      </c>
      <c r="V33" s="137">
        <v>62021</v>
      </c>
      <c r="W33" s="137">
        <v>83103</v>
      </c>
      <c r="X33" s="138"/>
      <c r="Y33" s="138"/>
      <c r="Z33" s="139"/>
      <c r="AA33" s="139"/>
      <c r="AB33" s="94">
        <v>17655.099999999999</v>
      </c>
      <c r="AC33" s="93">
        <v>41508.900000000009</v>
      </c>
      <c r="AD33" s="93">
        <v>64412.900000000009</v>
      </c>
      <c r="AE33" s="136">
        <v>85984.000000000015</v>
      </c>
      <c r="AF33" s="137">
        <v>14808.2</v>
      </c>
      <c r="AG33" s="137">
        <v>36164.5</v>
      </c>
      <c r="AH33" s="140">
        <v>57411.199999999997</v>
      </c>
      <c r="AI33" s="141">
        <v>75390.8</v>
      </c>
      <c r="AJ33" s="135">
        <v>2746.8999999999978</v>
      </c>
      <c r="AK33" s="135">
        <v>5164.4000000000087</v>
      </c>
      <c r="AL33" s="135">
        <v>6781.7000000000116</v>
      </c>
      <c r="AM33" s="135">
        <v>10296.300000000012</v>
      </c>
      <c r="AN33" s="137"/>
      <c r="AO33" s="137"/>
      <c r="AP33" s="137"/>
      <c r="AQ33" s="137"/>
      <c r="AR33" s="137">
        <v>100</v>
      </c>
      <c r="AS33" s="137">
        <v>180</v>
      </c>
      <c r="AT33" s="137">
        <v>220</v>
      </c>
      <c r="AU33" s="137">
        <v>296.89999999999998</v>
      </c>
    </row>
    <row r="34" spans="1:47" ht="16.5" customHeight="1">
      <c r="A34" s="91">
        <v>14</v>
      </c>
      <c r="B34" s="92" t="s">
        <v>49</v>
      </c>
      <c r="C34" s="127">
        <v>7519.7</v>
      </c>
      <c r="D34" s="128">
        <f t="shared" si="1"/>
        <v>18103.099999999999</v>
      </c>
      <c r="E34" s="128">
        <f t="shared" si="2"/>
        <v>44556.4</v>
      </c>
      <c r="F34" s="128">
        <f t="shared" si="3"/>
        <v>70013.400000000009</v>
      </c>
      <c r="G34" s="128">
        <f t="shared" si="4"/>
        <v>94137.1</v>
      </c>
      <c r="H34" s="135">
        <v>461</v>
      </c>
      <c r="I34" s="135">
        <v>1076</v>
      </c>
      <c r="J34" s="135">
        <v>1663</v>
      </c>
      <c r="K34" s="135">
        <v>2579.6999999999998</v>
      </c>
      <c r="L34" s="135"/>
      <c r="M34" s="135"/>
      <c r="N34" s="135"/>
      <c r="O34" s="135"/>
      <c r="P34" s="93">
        <v>0</v>
      </c>
      <c r="Q34" s="93">
        <v>-234.2</v>
      </c>
      <c r="R34" s="93">
        <v>-234.2</v>
      </c>
      <c r="S34" s="136">
        <v>-234.2</v>
      </c>
      <c r="T34" s="137">
        <v>17495</v>
      </c>
      <c r="U34" s="137">
        <v>43408</v>
      </c>
      <c r="V34" s="137">
        <v>68278</v>
      </c>
      <c r="W34" s="137">
        <v>91485</v>
      </c>
      <c r="X34" s="138">
        <v>147.1</v>
      </c>
      <c r="Y34" s="138">
        <v>306.60000000000002</v>
      </c>
      <c r="Z34" s="138">
        <v>306.60000000000002</v>
      </c>
      <c r="AA34" s="138">
        <v>306.60000000000002</v>
      </c>
      <c r="AB34" s="94">
        <v>25622.799999999999</v>
      </c>
      <c r="AC34" s="93">
        <v>52076.1</v>
      </c>
      <c r="AD34" s="93">
        <v>77533.100000000006</v>
      </c>
      <c r="AE34" s="136">
        <v>101656.8</v>
      </c>
      <c r="AF34" s="137">
        <v>19129.5</v>
      </c>
      <c r="AG34" s="137">
        <v>42775.5</v>
      </c>
      <c r="AH34" s="137">
        <v>65498.5</v>
      </c>
      <c r="AI34" s="137">
        <v>86837.1</v>
      </c>
      <c r="AJ34" s="135">
        <v>6323.2999999999993</v>
      </c>
      <c r="AK34" s="135">
        <v>8810.5999999999985</v>
      </c>
      <c r="AL34" s="135">
        <v>11384.600000000006</v>
      </c>
      <c r="AM34" s="135">
        <v>13731.199999999997</v>
      </c>
      <c r="AN34" s="137"/>
      <c r="AO34" s="137"/>
      <c r="AP34" s="137"/>
      <c r="AQ34" s="142"/>
      <c r="AR34" s="137">
        <v>170</v>
      </c>
      <c r="AS34" s="137">
        <v>490</v>
      </c>
      <c r="AT34" s="137">
        <v>650</v>
      </c>
      <c r="AU34" s="137">
        <v>1088.5</v>
      </c>
    </row>
    <row r="35" spans="1:47" ht="16.5" customHeight="1">
      <c r="A35" s="91">
        <v>15</v>
      </c>
      <c r="B35" s="92" t="s">
        <v>50</v>
      </c>
      <c r="C35" s="127">
        <v>1418.8</v>
      </c>
      <c r="D35" s="128">
        <f t="shared" si="1"/>
        <v>11233.5</v>
      </c>
      <c r="E35" s="128">
        <f t="shared" si="2"/>
        <v>20419.5</v>
      </c>
      <c r="F35" s="128">
        <f t="shared" si="3"/>
        <v>32047.5</v>
      </c>
      <c r="G35" s="128">
        <f t="shared" si="4"/>
        <v>43062.2</v>
      </c>
      <c r="H35" s="135">
        <v>204</v>
      </c>
      <c r="I35" s="135">
        <v>465</v>
      </c>
      <c r="J35" s="135">
        <v>726</v>
      </c>
      <c r="K35" s="135">
        <v>1135.7</v>
      </c>
      <c r="L35" s="135"/>
      <c r="M35" s="135"/>
      <c r="N35" s="135"/>
      <c r="O35" s="135"/>
      <c r="P35" s="93">
        <v>0</v>
      </c>
      <c r="Q35" s="93">
        <v>0</v>
      </c>
      <c r="R35" s="93">
        <v>0</v>
      </c>
      <c r="S35" s="136">
        <v>0</v>
      </c>
      <c r="T35" s="137">
        <v>11024</v>
      </c>
      <c r="U35" s="137">
        <v>19849</v>
      </c>
      <c r="V35" s="137">
        <v>31216</v>
      </c>
      <c r="W35" s="137">
        <v>41821</v>
      </c>
      <c r="X35" s="138">
        <v>5.5</v>
      </c>
      <c r="Y35" s="138">
        <v>105.5</v>
      </c>
      <c r="Z35" s="138">
        <v>105.5</v>
      </c>
      <c r="AA35" s="138">
        <v>105.5</v>
      </c>
      <c r="AB35" s="94">
        <v>12652.3</v>
      </c>
      <c r="AC35" s="93">
        <v>21838.3</v>
      </c>
      <c r="AD35" s="93">
        <v>33466.300000000003</v>
      </c>
      <c r="AE35" s="93">
        <v>44481</v>
      </c>
      <c r="AF35" s="143">
        <v>9419.4</v>
      </c>
      <c r="AG35" s="137">
        <v>18485.7</v>
      </c>
      <c r="AH35" s="140">
        <v>27617.5</v>
      </c>
      <c r="AI35" s="141">
        <v>37000</v>
      </c>
      <c r="AJ35" s="135">
        <v>2383.1999999999998</v>
      </c>
      <c r="AK35" s="135">
        <v>2461.6999999999985</v>
      </c>
      <c r="AL35" s="135">
        <v>4918.6000000000031</v>
      </c>
      <c r="AM35" s="135">
        <v>6514</v>
      </c>
      <c r="AN35" s="137"/>
      <c r="AO35" s="137"/>
      <c r="AP35" s="137"/>
      <c r="AQ35" s="137"/>
      <c r="AR35" s="137">
        <v>849.7</v>
      </c>
      <c r="AS35" s="137">
        <v>890.9</v>
      </c>
      <c r="AT35" s="137">
        <v>930.2</v>
      </c>
      <c r="AU35" s="137">
        <v>967</v>
      </c>
    </row>
    <row r="36" spans="1:47" ht="16.5" customHeight="1">
      <c r="A36" s="91">
        <v>16</v>
      </c>
      <c r="B36" s="92" t="s">
        <v>51</v>
      </c>
      <c r="C36" s="127">
        <v>907.80000000000007</v>
      </c>
      <c r="D36" s="128">
        <f t="shared" si="1"/>
        <v>10835</v>
      </c>
      <c r="E36" s="128">
        <f t="shared" si="2"/>
        <v>26893.4</v>
      </c>
      <c r="F36" s="128">
        <f t="shared" si="3"/>
        <v>42212.4</v>
      </c>
      <c r="G36" s="128">
        <f t="shared" si="4"/>
        <v>56696.3</v>
      </c>
      <c r="H36" s="135">
        <v>169</v>
      </c>
      <c r="I36" s="135">
        <v>445</v>
      </c>
      <c r="J36" s="135">
        <v>601</v>
      </c>
      <c r="K36" s="135">
        <v>938.9</v>
      </c>
      <c r="L36" s="135"/>
      <c r="M36" s="135"/>
      <c r="N36" s="135"/>
      <c r="O36" s="135"/>
      <c r="P36" s="93">
        <v>0</v>
      </c>
      <c r="Q36" s="93">
        <v>-33.6</v>
      </c>
      <c r="R36" s="93">
        <v>-33.6</v>
      </c>
      <c r="S36" s="136">
        <v>-33.6</v>
      </c>
      <c r="T36" s="137">
        <v>10666</v>
      </c>
      <c r="U36" s="137">
        <v>26482</v>
      </c>
      <c r="V36" s="137">
        <v>41645</v>
      </c>
      <c r="W36" s="137">
        <v>55791</v>
      </c>
      <c r="X36" s="138"/>
      <c r="Y36" s="138"/>
      <c r="Z36" s="139"/>
      <c r="AA36" s="139"/>
      <c r="AB36" s="94">
        <v>11742.8</v>
      </c>
      <c r="AC36" s="93">
        <v>27801.200000000001</v>
      </c>
      <c r="AD36" s="93">
        <v>43120.200000000004</v>
      </c>
      <c r="AE36" s="136">
        <v>57604.100000000006</v>
      </c>
      <c r="AF36" s="137">
        <v>8809.2000000000007</v>
      </c>
      <c r="AG36" s="137">
        <v>22730.6</v>
      </c>
      <c r="AH36" s="93">
        <v>37170.199999999997</v>
      </c>
      <c r="AI36" s="93">
        <v>49454.1</v>
      </c>
      <c r="AJ36" s="135">
        <v>2883.5999999999985</v>
      </c>
      <c r="AK36" s="135">
        <v>4960.0000000000018</v>
      </c>
      <c r="AL36" s="135">
        <v>5800.0000000000073</v>
      </c>
      <c r="AM36" s="135">
        <v>7900.0000000000073</v>
      </c>
      <c r="AN36" s="137"/>
      <c r="AO36" s="137"/>
      <c r="AP36" s="137"/>
      <c r="AQ36" s="137"/>
      <c r="AR36" s="137">
        <v>50</v>
      </c>
      <c r="AS36" s="137">
        <v>110.6</v>
      </c>
      <c r="AT36" s="137">
        <v>150</v>
      </c>
      <c r="AU36" s="137">
        <v>250</v>
      </c>
    </row>
    <row r="37" spans="1:47" ht="16.5" customHeight="1">
      <c r="A37" s="91">
        <v>17</v>
      </c>
      <c r="B37" s="92" t="s">
        <v>52</v>
      </c>
      <c r="C37" s="127">
        <v>8866.7999999999993</v>
      </c>
      <c r="D37" s="128">
        <f t="shared" si="1"/>
        <v>23516</v>
      </c>
      <c r="E37" s="128">
        <f t="shared" si="2"/>
        <v>58290</v>
      </c>
      <c r="F37" s="128">
        <f t="shared" si="3"/>
        <v>91645</v>
      </c>
      <c r="G37" s="128">
        <f t="shared" si="4"/>
        <v>122943.8</v>
      </c>
      <c r="H37" s="135">
        <v>169</v>
      </c>
      <c r="I37" s="135">
        <v>384</v>
      </c>
      <c r="J37" s="135">
        <v>599</v>
      </c>
      <c r="K37" s="135">
        <v>936.8</v>
      </c>
      <c r="L37" s="135"/>
      <c r="M37" s="135"/>
      <c r="N37" s="135"/>
      <c r="O37" s="135"/>
      <c r="P37" s="93">
        <v>79</v>
      </c>
      <c r="Q37" s="93">
        <v>162</v>
      </c>
      <c r="R37" s="93">
        <v>226</v>
      </c>
      <c r="S37" s="136">
        <v>323</v>
      </c>
      <c r="T37" s="137">
        <v>23268</v>
      </c>
      <c r="U37" s="137">
        <v>57744</v>
      </c>
      <c r="V37" s="139">
        <v>90820</v>
      </c>
      <c r="W37" s="139">
        <v>121684</v>
      </c>
      <c r="X37" s="138"/>
      <c r="Y37" s="138"/>
      <c r="Z37" s="139"/>
      <c r="AA37" s="139"/>
      <c r="AB37" s="94">
        <v>32382.799999999999</v>
      </c>
      <c r="AC37" s="93">
        <v>67156.800000000003</v>
      </c>
      <c r="AD37" s="93">
        <v>100511.8</v>
      </c>
      <c r="AE37" s="136">
        <v>131810.6</v>
      </c>
      <c r="AF37" s="137">
        <v>21178.7</v>
      </c>
      <c r="AG37" s="137">
        <v>50154.7</v>
      </c>
      <c r="AH37" s="137">
        <v>75604.5</v>
      </c>
      <c r="AI37" s="137">
        <v>101576.8</v>
      </c>
      <c r="AJ37" s="135">
        <v>9904.0999999999985</v>
      </c>
      <c r="AK37" s="135">
        <v>15152.100000000006</v>
      </c>
      <c r="AL37" s="135">
        <v>19457.300000000003</v>
      </c>
      <c r="AM37" s="135">
        <v>24443.800000000003</v>
      </c>
      <c r="AN37" s="137"/>
      <c r="AO37" s="137"/>
      <c r="AP37" s="137"/>
      <c r="AQ37" s="137"/>
      <c r="AR37" s="137">
        <v>1300</v>
      </c>
      <c r="AS37" s="137">
        <v>1850</v>
      </c>
      <c r="AT37" s="137">
        <v>5450</v>
      </c>
      <c r="AU37" s="137">
        <v>5790</v>
      </c>
    </row>
    <row r="38" spans="1:47" ht="16.5" customHeight="1">
      <c r="A38" s="91">
        <v>18</v>
      </c>
      <c r="B38" s="92" t="s">
        <v>53</v>
      </c>
      <c r="C38" s="127">
        <v>3024</v>
      </c>
      <c r="D38" s="128">
        <f t="shared" si="1"/>
        <v>32666.6</v>
      </c>
      <c r="E38" s="128">
        <f t="shared" si="2"/>
        <v>83337.600000000006</v>
      </c>
      <c r="F38" s="128">
        <f t="shared" si="3"/>
        <v>130104.6</v>
      </c>
      <c r="G38" s="128">
        <f t="shared" si="4"/>
        <v>171889.3</v>
      </c>
      <c r="H38" s="135">
        <v>205</v>
      </c>
      <c r="I38" s="135">
        <v>467</v>
      </c>
      <c r="J38" s="135">
        <v>729</v>
      </c>
      <c r="K38" s="135">
        <v>1138.7</v>
      </c>
      <c r="L38" s="135"/>
      <c r="M38" s="135"/>
      <c r="N38" s="135"/>
      <c r="O38" s="135"/>
      <c r="P38" s="93">
        <v>-239.39999999999998</v>
      </c>
      <c r="Q38" s="93">
        <v>-199.39999999999998</v>
      </c>
      <c r="R38" s="93">
        <v>-169.39999999999998</v>
      </c>
      <c r="S38" s="93">
        <v>-123.39999999999998</v>
      </c>
      <c r="T38" s="137">
        <v>32701</v>
      </c>
      <c r="U38" s="137">
        <v>83070</v>
      </c>
      <c r="V38" s="137">
        <v>129545</v>
      </c>
      <c r="W38" s="137">
        <v>170874</v>
      </c>
      <c r="X38" s="138"/>
      <c r="Y38" s="138"/>
      <c r="Z38" s="139"/>
      <c r="AA38" s="139"/>
      <c r="AB38" s="94">
        <v>35690.6</v>
      </c>
      <c r="AC38" s="93">
        <v>86361.600000000006</v>
      </c>
      <c r="AD38" s="93">
        <v>133128.6</v>
      </c>
      <c r="AE38" s="136">
        <v>174913.30000000002</v>
      </c>
      <c r="AF38" s="137">
        <v>23616</v>
      </c>
      <c r="AG38" s="137">
        <v>62135</v>
      </c>
      <c r="AH38" s="137">
        <v>112115</v>
      </c>
      <c r="AI38" s="137">
        <v>148136.5</v>
      </c>
      <c r="AJ38" s="135">
        <v>11523.599999999999</v>
      </c>
      <c r="AK38" s="135">
        <v>23475.600000000006</v>
      </c>
      <c r="AL38" s="135">
        <v>20162.600000000006</v>
      </c>
      <c r="AM38" s="135">
        <v>25186.800000000017</v>
      </c>
      <c r="AN38" s="137"/>
      <c r="AO38" s="137"/>
      <c r="AP38" s="137"/>
      <c r="AQ38" s="137"/>
      <c r="AR38" s="137">
        <v>551</v>
      </c>
      <c r="AS38" s="137">
        <v>751</v>
      </c>
      <c r="AT38" s="137">
        <v>851</v>
      </c>
      <c r="AU38" s="137">
        <v>1590</v>
      </c>
    </row>
    <row r="39" spans="1:47" ht="16.5" customHeight="1">
      <c r="A39" s="91">
        <v>19</v>
      </c>
      <c r="B39" s="92" t="s">
        <v>54</v>
      </c>
      <c r="C39" s="127">
        <v>6011.2</v>
      </c>
      <c r="D39" s="128">
        <f t="shared" si="1"/>
        <v>32125.1</v>
      </c>
      <c r="E39" s="128">
        <f t="shared" si="2"/>
        <v>78493.100000000006</v>
      </c>
      <c r="F39" s="128">
        <f t="shared" si="3"/>
        <v>122776.1</v>
      </c>
      <c r="G39" s="128">
        <f t="shared" si="4"/>
        <v>165051.5</v>
      </c>
      <c r="H39" s="135">
        <v>494</v>
      </c>
      <c r="I39" s="135">
        <v>1196</v>
      </c>
      <c r="J39" s="135">
        <v>1872</v>
      </c>
      <c r="K39" s="135">
        <v>2842.1</v>
      </c>
      <c r="L39" s="135"/>
      <c r="M39" s="135"/>
      <c r="N39" s="135"/>
      <c r="O39" s="135"/>
      <c r="P39" s="93">
        <v>826</v>
      </c>
      <c r="Q39" s="93">
        <v>879</v>
      </c>
      <c r="R39" s="93">
        <v>920</v>
      </c>
      <c r="S39" s="136">
        <v>982</v>
      </c>
      <c r="T39" s="137">
        <v>30779</v>
      </c>
      <c r="U39" s="137">
        <v>76392</v>
      </c>
      <c r="V39" s="137">
        <v>119958</v>
      </c>
      <c r="W39" s="137">
        <v>161201.29999999999</v>
      </c>
      <c r="X39" s="138">
        <v>26.1</v>
      </c>
      <c r="Y39" s="138">
        <v>26.1</v>
      </c>
      <c r="Z39" s="138">
        <v>26.1</v>
      </c>
      <c r="AA39" s="138">
        <v>26.1</v>
      </c>
      <c r="AB39" s="94">
        <v>38136.299999999996</v>
      </c>
      <c r="AC39" s="93">
        <v>84504.3</v>
      </c>
      <c r="AD39" s="93">
        <v>128787.3</v>
      </c>
      <c r="AE39" s="136">
        <v>171062.7</v>
      </c>
      <c r="AF39" s="137">
        <v>28138.1</v>
      </c>
      <c r="AG39" s="137">
        <v>70607</v>
      </c>
      <c r="AH39" s="137">
        <v>109772.6</v>
      </c>
      <c r="AI39" s="137">
        <v>134788.79999999999</v>
      </c>
      <c r="AJ39" s="135">
        <v>8968.1999999999971</v>
      </c>
      <c r="AK39" s="135">
        <v>12306.400000000003</v>
      </c>
      <c r="AL39" s="135">
        <v>16855.099999999999</v>
      </c>
      <c r="AM39" s="135">
        <v>33273.900000000023</v>
      </c>
      <c r="AN39" s="137"/>
      <c r="AO39" s="137"/>
      <c r="AP39" s="137"/>
      <c r="AQ39" s="137"/>
      <c r="AR39" s="137">
        <v>1030</v>
      </c>
      <c r="AS39" s="137">
        <v>1590.9</v>
      </c>
      <c r="AT39" s="137">
        <v>2159.6</v>
      </c>
      <c r="AU39" s="137">
        <v>3000</v>
      </c>
    </row>
    <row r="40" spans="1:47" ht="16.5" customHeight="1">
      <c r="A40" s="91">
        <v>20</v>
      </c>
      <c r="B40" s="92" t="s">
        <v>55</v>
      </c>
      <c r="C40" s="127">
        <v>674.6</v>
      </c>
      <c r="D40" s="128">
        <f t="shared" si="1"/>
        <v>22437.9</v>
      </c>
      <c r="E40" s="128">
        <f t="shared" si="2"/>
        <v>53775.899999999994</v>
      </c>
      <c r="F40" s="128">
        <f t="shared" si="3"/>
        <v>83846.899999999994</v>
      </c>
      <c r="G40" s="128">
        <f t="shared" si="4"/>
        <v>112096.4</v>
      </c>
      <c r="H40" s="135">
        <v>206</v>
      </c>
      <c r="I40" s="135">
        <v>469</v>
      </c>
      <c r="J40" s="135">
        <v>732</v>
      </c>
      <c r="K40" s="135">
        <v>1144.5</v>
      </c>
      <c r="L40" s="135"/>
      <c r="M40" s="135"/>
      <c r="N40" s="135"/>
      <c r="O40" s="135"/>
      <c r="P40" s="93">
        <v>488.7</v>
      </c>
      <c r="Q40" s="93">
        <v>540.70000000000005</v>
      </c>
      <c r="R40" s="93">
        <v>581.70000000000005</v>
      </c>
      <c r="S40" s="136">
        <v>642.70000000000005</v>
      </c>
      <c r="T40" s="137">
        <v>20939</v>
      </c>
      <c r="U40" s="137">
        <v>51962</v>
      </c>
      <c r="V40" s="137">
        <v>81729</v>
      </c>
      <c r="W40" s="137">
        <v>109505</v>
      </c>
      <c r="X40" s="138">
        <v>804.2</v>
      </c>
      <c r="Y40" s="138">
        <v>804.2</v>
      </c>
      <c r="Z40" s="138">
        <v>804.2</v>
      </c>
      <c r="AA40" s="138">
        <v>804.2</v>
      </c>
      <c r="AB40" s="94">
        <v>23112.5</v>
      </c>
      <c r="AC40" s="93">
        <v>54450.499999999993</v>
      </c>
      <c r="AD40" s="93">
        <v>84521.5</v>
      </c>
      <c r="AE40" s="136">
        <v>112771</v>
      </c>
      <c r="AF40" s="137">
        <v>17233.2</v>
      </c>
      <c r="AG40" s="137">
        <v>43784.2</v>
      </c>
      <c r="AH40" s="140">
        <v>75419.199999999997</v>
      </c>
      <c r="AI40" s="140">
        <v>95387.5</v>
      </c>
      <c r="AJ40" s="135">
        <v>5699.2999999999993</v>
      </c>
      <c r="AK40" s="135">
        <v>10287.599999999995</v>
      </c>
      <c r="AL40" s="135">
        <v>8673.6000000000022</v>
      </c>
      <c r="AM40" s="135">
        <v>16731.5</v>
      </c>
      <c r="AN40" s="137"/>
      <c r="AO40" s="137"/>
      <c r="AP40" s="137"/>
      <c r="AQ40" s="137"/>
      <c r="AR40" s="137">
        <v>180</v>
      </c>
      <c r="AS40" s="137">
        <v>378.7</v>
      </c>
      <c r="AT40" s="137">
        <v>428.7</v>
      </c>
      <c r="AU40" s="137">
        <v>652</v>
      </c>
    </row>
    <row r="41" spans="1:47" ht="16.5" customHeight="1">
      <c r="A41" s="91">
        <v>21</v>
      </c>
      <c r="B41" s="92" t="s">
        <v>56</v>
      </c>
      <c r="C41" s="127">
        <v>1963.7</v>
      </c>
      <c r="D41" s="128">
        <f t="shared" si="1"/>
        <v>17180.400000000001</v>
      </c>
      <c r="E41" s="128">
        <f t="shared" si="2"/>
        <v>42253.4</v>
      </c>
      <c r="F41" s="128">
        <f t="shared" si="3"/>
        <v>66306.399999999994</v>
      </c>
      <c r="G41" s="128">
        <f t="shared" si="4"/>
        <v>88749.4</v>
      </c>
      <c r="H41" s="135">
        <v>25</v>
      </c>
      <c r="I41" s="135">
        <v>25</v>
      </c>
      <c r="J41" s="135">
        <v>25</v>
      </c>
      <c r="K41" s="135">
        <v>25</v>
      </c>
      <c r="L41" s="135"/>
      <c r="M41" s="135"/>
      <c r="N41" s="135"/>
      <c r="O41" s="135"/>
      <c r="P41" s="93">
        <v>235.4</v>
      </c>
      <c r="Q41" s="93">
        <v>235.4</v>
      </c>
      <c r="R41" s="93">
        <v>235.4</v>
      </c>
      <c r="S41" s="93">
        <v>235.4</v>
      </c>
      <c r="T41" s="137">
        <v>16920</v>
      </c>
      <c r="U41" s="137">
        <v>41993</v>
      </c>
      <c r="V41" s="137">
        <v>66046</v>
      </c>
      <c r="W41" s="137">
        <v>88489</v>
      </c>
      <c r="X41" s="138"/>
      <c r="Y41" s="138"/>
      <c r="Z41" s="139"/>
      <c r="AA41" s="139"/>
      <c r="AB41" s="94">
        <v>19144.100000000002</v>
      </c>
      <c r="AC41" s="93">
        <v>44217.1</v>
      </c>
      <c r="AD41" s="93">
        <v>68270.099999999991</v>
      </c>
      <c r="AE41" s="136">
        <v>90713.099999999991</v>
      </c>
      <c r="AF41" s="137">
        <v>14250.2</v>
      </c>
      <c r="AG41" s="137">
        <v>36281.199999999997</v>
      </c>
      <c r="AH41" s="137">
        <v>59543.199999999997</v>
      </c>
      <c r="AI41" s="137">
        <v>78329.2</v>
      </c>
      <c r="AJ41" s="135">
        <v>4793.9000000000015</v>
      </c>
      <c r="AK41" s="135">
        <v>7785.9000000000015</v>
      </c>
      <c r="AL41" s="135">
        <v>8546.8999999999942</v>
      </c>
      <c r="AM41" s="135">
        <v>12183.899999999994</v>
      </c>
      <c r="AN41" s="137"/>
      <c r="AO41" s="137"/>
      <c r="AP41" s="137"/>
      <c r="AQ41" s="137"/>
      <c r="AR41" s="137">
        <v>100</v>
      </c>
      <c r="AS41" s="137">
        <v>150</v>
      </c>
      <c r="AT41" s="137">
        <v>180</v>
      </c>
      <c r="AU41" s="137">
        <v>200</v>
      </c>
    </row>
    <row r="42" spans="1:47" ht="16.5" customHeight="1">
      <c r="A42" s="91">
        <v>22</v>
      </c>
      <c r="B42" s="92" t="s">
        <v>57</v>
      </c>
      <c r="C42" s="127">
        <v>11836.4</v>
      </c>
      <c r="D42" s="128">
        <f t="shared" si="1"/>
        <v>27146</v>
      </c>
      <c r="E42" s="128">
        <f t="shared" si="2"/>
        <v>67357.100000000006</v>
      </c>
      <c r="F42" s="128">
        <f t="shared" si="3"/>
        <v>105660.1</v>
      </c>
      <c r="G42" s="128">
        <f t="shared" si="4"/>
        <v>142295.6</v>
      </c>
      <c r="H42" s="135">
        <v>151</v>
      </c>
      <c r="I42" s="135">
        <v>344</v>
      </c>
      <c r="J42" s="135">
        <v>537</v>
      </c>
      <c r="K42" s="135">
        <v>839.2</v>
      </c>
      <c r="L42" s="135"/>
      <c r="M42" s="135"/>
      <c r="N42" s="135"/>
      <c r="O42" s="135"/>
      <c r="P42" s="93">
        <v>44</v>
      </c>
      <c r="Q42" s="93">
        <v>91</v>
      </c>
      <c r="R42" s="93">
        <v>127</v>
      </c>
      <c r="S42" s="136">
        <v>182</v>
      </c>
      <c r="T42" s="137">
        <v>26951</v>
      </c>
      <c r="U42" s="137">
        <v>66903</v>
      </c>
      <c r="V42" s="137">
        <v>104977</v>
      </c>
      <c r="W42" s="137">
        <v>141255.29999999999</v>
      </c>
      <c r="X42" s="138"/>
      <c r="Y42" s="138">
        <v>19.100000000000001</v>
      </c>
      <c r="Z42" s="139">
        <v>19.100000000000001</v>
      </c>
      <c r="AA42" s="139">
        <v>19.100000000000001</v>
      </c>
      <c r="AB42" s="94">
        <v>38982.400000000001</v>
      </c>
      <c r="AC42" s="93">
        <v>79193.5</v>
      </c>
      <c r="AD42" s="93">
        <v>117496.5</v>
      </c>
      <c r="AE42" s="136">
        <v>154131.99999999997</v>
      </c>
      <c r="AF42" s="137">
        <v>30486.400000000001</v>
      </c>
      <c r="AG42" s="137">
        <v>67783.399999999994</v>
      </c>
      <c r="AH42" s="137">
        <v>98882.1</v>
      </c>
      <c r="AI42" s="137">
        <v>125516.5</v>
      </c>
      <c r="AJ42" s="135">
        <v>8286</v>
      </c>
      <c r="AK42" s="135">
        <v>11100.100000000006</v>
      </c>
      <c r="AL42" s="135">
        <v>18064.399999999994</v>
      </c>
      <c r="AM42" s="135">
        <v>27170.499999999971</v>
      </c>
      <c r="AN42" s="137"/>
      <c r="AO42" s="137"/>
      <c r="AP42" s="137"/>
      <c r="AQ42" s="137"/>
      <c r="AR42" s="137">
        <v>210</v>
      </c>
      <c r="AS42" s="137">
        <v>310</v>
      </c>
      <c r="AT42" s="137">
        <v>550</v>
      </c>
      <c r="AU42" s="137">
        <v>1445</v>
      </c>
    </row>
    <row r="43" spans="1:47" ht="16.5" customHeight="1">
      <c r="A43" s="91">
        <v>23</v>
      </c>
      <c r="B43" s="92" t="s">
        <v>58</v>
      </c>
      <c r="C43" s="127">
        <v>871.2</v>
      </c>
      <c r="D43" s="128">
        <f t="shared" si="1"/>
        <v>7225.9000000000005</v>
      </c>
      <c r="E43" s="128">
        <f t="shared" si="2"/>
        <v>17740.899999999998</v>
      </c>
      <c r="F43" s="128">
        <f t="shared" si="3"/>
        <v>27765.899999999998</v>
      </c>
      <c r="G43" s="128">
        <f t="shared" si="4"/>
        <v>36877.038909090908</v>
      </c>
      <c r="H43" s="135">
        <v>155</v>
      </c>
      <c r="I43" s="135">
        <v>412</v>
      </c>
      <c r="J43" s="135">
        <v>599</v>
      </c>
      <c r="K43" s="135">
        <v>900.33890909090906</v>
      </c>
      <c r="L43" s="135"/>
      <c r="M43" s="135"/>
      <c r="N43" s="135"/>
      <c r="O43" s="135"/>
      <c r="P43" s="144">
        <v>169.3</v>
      </c>
      <c r="Q43" s="144">
        <v>309.3</v>
      </c>
      <c r="R43" s="144">
        <v>420.3</v>
      </c>
      <c r="S43" s="144">
        <v>585.09999999999991</v>
      </c>
      <c r="T43" s="137">
        <v>6844</v>
      </c>
      <c r="U43" s="137">
        <v>16962</v>
      </c>
      <c r="V43" s="137">
        <v>26689</v>
      </c>
      <c r="W43" s="137">
        <v>35334</v>
      </c>
      <c r="X43" s="138">
        <v>57.6</v>
      </c>
      <c r="Y43" s="138">
        <v>57.6</v>
      </c>
      <c r="Z43" s="138">
        <v>57.6</v>
      </c>
      <c r="AA43" s="138">
        <v>57.6</v>
      </c>
      <c r="AB43" s="94">
        <v>8097.1</v>
      </c>
      <c r="AC43" s="93">
        <v>18612.099999999999</v>
      </c>
      <c r="AD43" s="93">
        <v>28637.1</v>
      </c>
      <c r="AE43" s="136">
        <v>37748.238909090913</v>
      </c>
      <c r="AF43" s="137">
        <v>7146.3</v>
      </c>
      <c r="AG43" s="137">
        <v>16780.400000000001</v>
      </c>
      <c r="AH43" s="137">
        <v>26083.5</v>
      </c>
      <c r="AI43" s="137">
        <v>33993.599999999999</v>
      </c>
      <c r="AJ43" s="135">
        <v>890.80000000000018</v>
      </c>
      <c r="AK43" s="135">
        <v>1731.6999999999971</v>
      </c>
      <c r="AL43" s="135">
        <v>2403.5999999999985</v>
      </c>
      <c r="AM43" s="135">
        <v>3564.6389090909142</v>
      </c>
      <c r="AN43" s="137"/>
      <c r="AO43" s="137"/>
      <c r="AP43" s="137"/>
      <c r="AQ43" s="137"/>
      <c r="AR43" s="137">
        <v>60</v>
      </c>
      <c r="AS43" s="137">
        <v>100</v>
      </c>
      <c r="AT43" s="137">
        <v>150</v>
      </c>
      <c r="AU43" s="137">
        <v>190</v>
      </c>
    </row>
    <row r="44" spans="1:47" ht="16.5" customHeight="1">
      <c r="A44" s="91">
        <v>24</v>
      </c>
      <c r="B44" s="92" t="s">
        <v>59</v>
      </c>
      <c r="C44" s="127">
        <v>4676.8999999999996</v>
      </c>
      <c r="D44" s="128">
        <f t="shared" si="1"/>
        <v>8891</v>
      </c>
      <c r="E44" s="128">
        <f t="shared" si="2"/>
        <v>23355.7</v>
      </c>
      <c r="F44" s="128">
        <f t="shared" si="3"/>
        <v>35788.699999999997</v>
      </c>
      <c r="G44" s="128">
        <f t="shared" si="4"/>
        <v>47134.2</v>
      </c>
      <c r="H44" s="135">
        <v>42</v>
      </c>
      <c r="I44" s="135">
        <v>96</v>
      </c>
      <c r="J44" s="135">
        <v>150</v>
      </c>
      <c r="K44" s="135">
        <v>232.8</v>
      </c>
      <c r="L44" s="135"/>
      <c r="M44" s="135"/>
      <c r="N44" s="135"/>
      <c r="O44" s="135"/>
      <c r="P44" s="144">
        <v>253</v>
      </c>
      <c r="Q44" s="144">
        <v>917</v>
      </c>
      <c r="R44" s="144">
        <v>1124</v>
      </c>
      <c r="S44" s="144">
        <v>1434</v>
      </c>
      <c r="T44" s="137">
        <v>8596</v>
      </c>
      <c r="U44" s="137">
        <v>21299</v>
      </c>
      <c r="V44" s="137">
        <v>33471</v>
      </c>
      <c r="W44" s="137">
        <v>44423.7</v>
      </c>
      <c r="X44" s="138"/>
      <c r="Y44" s="138">
        <v>1043.7</v>
      </c>
      <c r="Z44" s="138">
        <v>1043.7</v>
      </c>
      <c r="AA44" s="139">
        <v>1043.7</v>
      </c>
      <c r="AB44" s="94">
        <v>13567.9</v>
      </c>
      <c r="AC44" s="93">
        <v>28032.6</v>
      </c>
      <c r="AD44" s="93">
        <v>40465.599999999999</v>
      </c>
      <c r="AE44" s="145">
        <v>51811.1</v>
      </c>
      <c r="AF44" s="137">
        <v>10923.4</v>
      </c>
      <c r="AG44" s="137">
        <v>23067.200000000001</v>
      </c>
      <c r="AH44" s="137">
        <v>34239.300000000003</v>
      </c>
      <c r="AI44" s="137">
        <v>45065.599999999999</v>
      </c>
      <c r="AJ44" s="135">
        <v>2513.5</v>
      </c>
      <c r="AK44" s="135">
        <v>4824.3999999999978</v>
      </c>
      <c r="AL44" s="135">
        <v>6026.5999999999958</v>
      </c>
      <c r="AM44" s="135">
        <v>6535.8</v>
      </c>
      <c r="AN44" s="146"/>
      <c r="AO44" s="93"/>
      <c r="AP44" s="147"/>
      <c r="AQ44" s="147"/>
      <c r="AR44" s="137">
        <v>131</v>
      </c>
      <c r="AS44" s="137">
        <v>141</v>
      </c>
      <c r="AT44" s="137">
        <v>199.7</v>
      </c>
      <c r="AU44" s="137">
        <v>209.7</v>
      </c>
    </row>
    <row r="45" spans="1:47" ht="16.5" customHeight="1">
      <c r="A45" s="91">
        <v>25</v>
      </c>
      <c r="B45" s="92" t="s">
        <v>60</v>
      </c>
      <c r="C45" s="127">
        <v>5116</v>
      </c>
      <c r="D45" s="128">
        <f t="shared" si="1"/>
        <v>9568.7999999999993</v>
      </c>
      <c r="E45" s="128">
        <f t="shared" si="2"/>
        <v>23460.799999999999</v>
      </c>
      <c r="F45" s="128">
        <f t="shared" si="3"/>
        <v>36712.800000000003</v>
      </c>
      <c r="G45" s="128">
        <f t="shared" si="4"/>
        <v>48948.700000000004</v>
      </c>
      <c r="H45" s="135">
        <v>151</v>
      </c>
      <c r="I45" s="135">
        <v>344</v>
      </c>
      <c r="J45" s="135">
        <v>537</v>
      </c>
      <c r="K45" s="135">
        <v>837.5</v>
      </c>
      <c r="L45" s="135"/>
      <c r="M45" s="135"/>
      <c r="N45" s="135"/>
      <c r="O45" s="135"/>
      <c r="P45" s="144">
        <v>290.8</v>
      </c>
      <c r="Q45" s="144">
        <v>494.8</v>
      </c>
      <c r="R45" s="144">
        <v>653.79999999999995</v>
      </c>
      <c r="S45" s="144">
        <v>892.4</v>
      </c>
      <c r="T45" s="137">
        <v>9127</v>
      </c>
      <c r="U45" s="137">
        <v>22622</v>
      </c>
      <c r="V45" s="137">
        <v>35522</v>
      </c>
      <c r="W45" s="137">
        <v>47218.8</v>
      </c>
      <c r="X45" s="138"/>
      <c r="Y45" s="138"/>
      <c r="Z45" s="138"/>
      <c r="AA45" s="139"/>
      <c r="AB45" s="148">
        <v>14684.8</v>
      </c>
      <c r="AC45" s="149">
        <v>28576.799999999999</v>
      </c>
      <c r="AD45" s="149">
        <v>41828.800000000003</v>
      </c>
      <c r="AE45" s="149">
        <v>54064.700000000004</v>
      </c>
      <c r="AF45" s="137">
        <v>13375.3</v>
      </c>
      <c r="AG45" s="137">
        <v>26093</v>
      </c>
      <c r="AH45" s="137">
        <v>38584.1</v>
      </c>
      <c r="AI45" s="137">
        <v>48338.7</v>
      </c>
      <c r="AJ45" s="135">
        <v>1269.5</v>
      </c>
      <c r="AK45" s="135">
        <v>2413.7999999999993</v>
      </c>
      <c r="AL45" s="135">
        <v>3114.7000000000044</v>
      </c>
      <c r="AM45" s="135">
        <v>5476.0000000000073</v>
      </c>
      <c r="AN45" s="137"/>
      <c r="AO45" s="137"/>
      <c r="AP45" s="137"/>
      <c r="AQ45" s="137"/>
      <c r="AR45" s="137">
        <v>40</v>
      </c>
      <c r="AS45" s="137">
        <v>70</v>
      </c>
      <c r="AT45" s="137">
        <v>130</v>
      </c>
      <c r="AU45" s="137">
        <v>250</v>
      </c>
    </row>
    <row r="46" spans="1:47" ht="16.5" customHeight="1">
      <c r="A46" s="91">
        <v>26</v>
      </c>
      <c r="B46" s="92" t="s">
        <v>210</v>
      </c>
      <c r="C46" s="127">
        <v>7859.9</v>
      </c>
      <c r="D46" s="128">
        <f t="shared" si="1"/>
        <v>4715</v>
      </c>
      <c r="E46" s="128">
        <f t="shared" si="2"/>
        <v>11664</v>
      </c>
      <c r="F46" s="128">
        <f t="shared" si="3"/>
        <v>18327</v>
      </c>
      <c r="G46" s="128">
        <f t="shared" si="4"/>
        <v>24570</v>
      </c>
      <c r="H46" s="135"/>
      <c r="I46" s="135"/>
      <c r="J46" s="135"/>
      <c r="K46" s="135"/>
      <c r="L46" s="135"/>
      <c r="M46" s="135"/>
      <c r="N46" s="135"/>
      <c r="O46" s="135"/>
      <c r="P46" s="93">
        <v>63</v>
      </c>
      <c r="Q46" s="93">
        <v>130</v>
      </c>
      <c r="R46" s="93">
        <v>180</v>
      </c>
      <c r="S46" s="136">
        <v>250</v>
      </c>
      <c r="T46" s="137">
        <v>4652</v>
      </c>
      <c r="U46" s="137">
        <v>11534</v>
      </c>
      <c r="V46" s="137">
        <v>18147</v>
      </c>
      <c r="W46" s="137">
        <v>24320</v>
      </c>
      <c r="X46" s="138"/>
      <c r="Y46" s="138"/>
      <c r="Z46" s="138"/>
      <c r="AA46" s="139"/>
      <c r="AB46" s="94">
        <v>12574.9</v>
      </c>
      <c r="AC46" s="93">
        <v>19523.900000000001</v>
      </c>
      <c r="AD46" s="93">
        <v>26186.9</v>
      </c>
      <c r="AE46" s="93">
        <v>32429.9</v>
      </c>
      <c r="AF46" s="137">
        <v>5652.6</v>
      </c>
      <c r="AG46" s="137">
        <v>12149.7</v>
      </c>
      <c r="AH46" s="141">
        <v>17706.8</v>
      </c>
      <c r="AI46" s="141">
        <v>23314.2</v>
      </c>
      <c r="AJ46" s="135">
        <v>6882.2999999999993</v>
      </c>
      <c r="AK46" s="135">
        <v>7334.2000000000007</v>
      </c>
      <c r="AL46" s="135">
        <v>8400.1000000000022</v>
      </c>
      <c r="AM46" s="135">
        <v>9035.7000000000007</v>
      </c>
      <c r="AN46" s="137"/>
      <c r="AO46" s="137"/>
      <c r="AP46" s="137"/>
      <c r="AQ46" s="137"/>
      <c r="AR46" s="137">
        <v>40</v>
      </c>
      <c r="AS46" s="137">
        <v>40</v>
      </c>
      <c r="AT46" s="137">
        <v>80</v>
      </c>
      <c r="AU46" s="137">
        <v>80</v>
      </c>
    </row>
    <row r="47" spans="1:47" ht="16.5" customHeight="1">
      <c r="A47" s="91">
        <v>27</v>
      </c>
      <c r="B47" s="92" t="s">
        <v>61</v>
      </c>
      <c r="C47" s="127">
        <v>3520</v>
      </c>
      <c r="D47" s="128">
        <f t="shared" si="1"/>
        <v>10044</v>
      </c>
      <c r="E47" s="128">
        <f t="shared" si="2"/>
        <v>24892</v>
      </c>
      <c r="F47" s="128">
        <f t="shared" si="3"/>
        <v>39050</v>
      </c>
      <c r="G47" s="128">
        <f t="shared" si="4"/>
        <v>52543.8</v>
      </c>
      <c r="H47" s="135">
        <v>25</v>
      </c>
      <c r="I47" s="135">
        <v>57</v>
      </c>
      <c r="J47" s="135">
        <v>89</v>
      </c>
      <c r="K47" s="135">
        <v>137.80000000000001</v>
      </c>
      <c r="L47" s="135"/>
      <c r="M47" s="135"/>
      <c r="N47" s="135"/>
      <c r="O47" s="135"/>
      <c r="P47" s="144">
        <v>77</v>
      </c>
      <c r="Q47" s="144">
        <v>158</v>
      </c>
      <c r="R47" s="144">
        <v>221</v>
      </c>
      <c r="S47" s="144">
        <v>316.2</v>
      </c>
      <c r="T47" s="137">
        <v>9942</v>
      </c>
      <c r="U47" s="137">
        <v>24677</v>
      </c>
      <c r="V47" s="137">
        <v>38740</v>
      </c>
      <c r="W47" s="137">
        <v>52089.8</v>
      </c>
      <c r="X47" s="138"/>
      <c r="Y47" s="138"/>
      <c r="Z47" s="138"/>
      <c r="AA47" s="139"/>
      <c r="AB47" s="94">
        <v>13564</v>
      </c>
      <c r="AC47" s="93">
        <v>28412</v>
      </c>
      <c r="AD47" s="93">
        <v>42570</v>
      </c>
      <c r="AE47" s="136">
        <v>56063.8</v>
      </c>
      <c r="AF47" s="137">
        <v>11391</v>
      </c>
      <c r="AG47" s="137">
        <v>22851</v>
      </c>
      <c r="AH47" s="93">
        <v>33652</v>
      </c>
      <c r="AI47" s="93">
        <v>43137.8</v>
      </c>
      <c r="AJ47" s="135">
        <v>2123</v>
      </c>
      <c r="AK47" s="135">
        <v>5481</v>
      </c>
      <c r="AL47" s="135">
        <v>7778</v>
      </c>
      <c r="AM47" s="135">
        <v>10053.200000000001</v>
      </c>
      <c r="AN47" s="137"/>
      <c r="AO47" s="137"/>
      <c r="AP47" s="137"/>
      <c r="AQ47" s="137"/>
      <c r="AR47" s="137">
        <v>50</v>
      </c>
      <c r="AS47" s="137">
        <v>80</v>
      </c>
      <c r="AT47" s="137">
        <v>1140</v>
      </c>
      <c r="AU47" s="137">
        <v>2872.8</v>
      </c>
    </row>
    <row r="48" spans="1:47" ht="16.5" customHeight="1">
      <c r="A48" s="91">
        <v>28</v>
      </c>
      <c r="B48" s="92" t="s">
        <v>62</v>
      </c>
      <c r="C48" s="127">
        <v>849.9</v>
      </c>
      <c r="D48" s="128">
        <f t="shared" si="1"/>
        <v>11094.800000000001</v>
      </c>
      <c r="E48" s="128">
        <f t="shared" si="2"/>
        <v>26799.8</v>
      </c>
      <c r="F48" s="128">
        <f t="shared" si="3"/>
        <v>41859.799999999996</v>
      </c>
      <c r="G48" s="128">
        <f t="shared" si="4"/>
        <v>55551.799999999996</v>
      </c>
      <c r="H48" s="135">
        <v>267</v>
      </c>
      <c r="I48" s="135">
        <v>608</v>
      </c>
      <c r="J48" s="135">
        <v>949</v>
      </c>
      <c r="K48" s="135">
        <v>1483</v>
      </c>
      <c r="L48" s="135"/>
      <c r="M48" s="135"/>
      <c r="N48" s="135"/>
      <c r="O48" s="135"/>
      <c r="P48" s="144">
        <v>109.1</v>
      </c>
      <c r="Q48" s="144">
        <v>179.1</v>
      </c>
      <c r="R48" s="144">
        <v>233.1</v>
      </c>
      <c r="S48" s="144">
        <v>315.10000000000002</v>
      </c>
      <c r="T48" s="137">
        <v>10318</v>
      </c>
      <c r="U48" s="137">
        <v>25612</v>
      </c>
      <c r="V48" s="137">
        <v>40277</v>
      </c>
      <c r="W48" s="137">
        <v>53353</v>
      </c>
      <c r="X48" s="138">
        <v>400.7</v>
      </c>
      <c r="Y48" s="138">
        <v>400.7</v>
      </c>
      <c r="Z48" s="138">
        <v>400.7</v>
      </c>
      <c r="AA48" s="138">
        <v>400.7</v>
      </c>
      <c r="AB48" s="94">
        <v>11944.7</v>
      </c>
      <c r="AC48" s="93">
        <v>27649.7</v>
      </c>
      <c r="AD48" s="93">
        <v>42709.7</v>
      </c>
      <c r="AE48" s="136">
        <v>56401.7</v>
      </c>
      <c r="AF48" s="137">
        <v>9250</v>
      </c>
      <c r="AG48" s="137">
        <v>23544.7</v>
      </c>
      <c r="AH48" s="93">
        <v>38191.699999999997</v>
      </c>
      <c r="AI48" s="93">
        <v>50850</v>
      </c>
      <c r="AJ48" s="135">
        <v>2594.7000000000007</v>
      </c>
      <c r="AK48" s="135">
        <v>3945</v>
      </c>
      <c r="AL48" s="135">
        <v>4328</v>
      </c>
      <c r="AM48" s="135">
        <v>5251.6999999999971</v>
      </c>
      <c r="AN48" s="137"/>
      <c r="AO48" s="137"/>
      <c r="AP48" s="137"/>
      <c r="AQ48" s="137"/>
      <c r="AR48" s="137">
        <v>100</v>
      </c>
      <c r="AS48" s="137">
        <v>160</v>
      </c>
      <c r="AT48" s="137">
        <v>190</v>
      </c>
      <c r="AU48" s="137">
        <v>300</v>
      </c>
    </row>
    <row r="49" spans="1:47" ht="16.5" customHeight="1">
      <c r="A49" s="91">
        <v>29</v>
      </c>
      <c r="B49" s="92" t="s">
        <v>63</v>
      </c>
      <c r="C49" s="150">
        <v>584.6</v>
      </c>
      <c r="D49" s="128">
        <f t="shared" si="1"/>
        <v>8830.4</v>
      </c>
      <c r="E49" s="128">
        <f t="shared" si="2"/>
        <v>21656.400000000001</v>
      </c>
      <c r="F49" s="128">
        <f t="shared" si="3"/>
        <v>33942.400000000001</v>
      </c>
      <c r="G49" s="128">
        <f t="shared" si="4"/>
        <v>45016.5</v>
      </c>
      <c r="H49" s="135">
        <v>47</v>
      </c>
      <c r="I49" s="135">
        <v>107</v>
      </c>
      <c r="J49" s="135">
        <v>167</v>
      </c>
      <c r="K49" s="135">
        <v>261.10000000000002</v>
      </c>
      <c r="L49" s="135"/>
      <c r="M49" s="135"/>
      <c r="N49" s="135"/>
      <c r="O49" s="135"/>
      <c r="P49" s="144">
        <v>305.39999999999998</v>
      </c>
      <c r="Q49" s="144">
        <v>531.4</v>
      </c>
      <c r="R49" s="144">
        <v>708.4</v>
      </c>
      <c r="S49" s="144">
        <v>973.4</v>
      </c>
      <c r="T49" s="137">
        <v>8478</v>
      </c>
      <c r="U49" s="137">
        <v>21018</v>
      </c>
      <c r="V49" s="137">
        <v>33067</v>
      </c>
      <c r="W49" s="137">
        <v>43782</v>
      </c>
      <c r="X49" s="138"/>
      <c r="Y49" s="138"/>
      <c r="Z49" s="138"/>
      <c r="AA49" s="139"/>
      <c r="AB49" s="94">
        <v>9415</v>
      </c>
      <c r="AC49" s="93">
        <v>22241</v>
      </c>
      <c r="AD49" s="93">
        <v>34527</v>
      </c>
      <c r="AE49" s="136">
        <v>45601.1</v>
      </c>
      <c r="AF49" s="137">
        <v>7741</v>
      </c>
      <c r="AG49" s="137">
        <v>19331</v>
      </c>
      <c r="AH49" s="93">
        <v>30167</v>
      </c>
      <c r="AI49" s="93">
        <v>39761.1</v>
      </c>
      <c r="AJ49" s="135">
        <v>1668</v>
      </c>
      <c r="AK49" s="135">
        <v>2870</v>
      </c>
      <c r="AL49" s="135">
        <v>4310</v>
      </c>
      <c r="AM49" s="135">
        <v>5770</v>
      </c>
      <c r="AN49" s="137"/>
      <c r="AO49" s="137"/>
      <c r="AP49" s="137"/>
      <c r="AQ49" s="137"/>
      <c r="AR49" s="137">
        <v>6</v>
      </c>
      <c r="AS49" s="137">
        <v>40</v>
      </c>
      <c r="AT49" s="137">
        <v>50</v>
      </c>
      <c r="AU49" s="137">
        <v>70</v>
      </c>
    </row>
    <row r="50" spans="1:47" ht="16.5" customHeight="1">
      <c r="A50" s="91">
        <v>30</v>
      </c>
      <c r="B50" s="92" t="s">
        <v>64</v>
      </c>
      <c r="C50" s="150">
        <v>657.5</v>
      </c>
      <c r="D50" s="128">
        <f t="shared" si="1"/>
        <v>6756.2</v>
      </c>
      <c r="E50" s="128">
        <f t="shared" si="2"/>
        <v>16631.2</v>
      </c>
      <c r="F50" s="128">
        <f t="shared" si="3"/>
        <v>26066.2</v>
      </c>
      <c r="G50" s="128">
        <f t="shared" si="4"/>
        <v>34610.76</v>
      </c>
      <c r="H50" s="135">
        <v>91</v>
      </c>
      <c r="I50" s="135">
        <v>233</v>
      </c>
      <c r="J50" s="135">
        <v>341</v>
      </c>
      <c r="K50" s="135">
        <v>521.16</v>
      </c>
      <c r="L50" s="135"/>
      <c r="M50" s="135"/>
      <c r="N50" s="135"/>
      <c r="O50" s="135"/>
      <c r="P50" s="144">
        <v>186.2</v>
      </c>
      <c r="Q50" s="144">
        <v>339.2</v>
      </c>
      <c r="R50" s="144">
        <v>459.2</v>
      </c>
      <c r="S50" s="144">
        <v>638.6</v>
      </c>
      <c r="T50" s="137">
        <v>6479</v>
      </c>
      <c r="U50" s="137">
        <v>16059</v>
      </c>
      <c r="V50" s="137">
        <v>25266</v>
      </c>
      <c r="W50" s="137">
        <v>33451</v>
      </c>
      <c r="X50" s="138"/>
      <c r="Y50" s="138"/>
      <c r="Z50" s="138"/>
      <c r="AA50" s="139"/>
      <c r="AB50" s="94">
        <v>7413.7</v>
      </c>
      <c r="AC50" s="93">
        <v>17288.7</v>
      </c>
      <c r="AD50" s="93">
        <v>26723.7</v>
      </c>
      <c r="AE50" s="136">
        <v>35268.26</v>
      </c>
      <c r="AF50" s="137">
        <v>5786.3</v>
      </c>
      <c r="AG50" s="137">
        <v>15074.8</v>
      </c>
      <c r="AH50" s="93">
        <v>25108.400000000001</v>
      </c>
      <c r="AI50" s="93">
        <v>32030</v>
      </c>
      <c r="AJ50" s="135">
        <v>1612.3999999999996</v>
      </c>
      <c r="AK50" s="135">
        <v>2188.9000000000015</v>
      </c>
      <c r="AL50" s="135">
        <v>1563.2999999999993</v>
      </c>
      <c r="AM50" s="135">
        <v>3186.260000000002</v>
      </c>
      <c r="AN50" s="137"/>
      <c r="AO50" s="137"/>
      <c r="AP50" s="137"/>
      <c r="AQ50" s="137"/>
      <c r="AR50" s="137">
        <v>15</v>
      </c>
      <c r="AS50" s="137">
        <v>25</v>
      </c>
      <c r="AT50" s="137">
        <v>52</v>
      </c>
      <c r="AU50" s="137">
        <v>52</v>
      </c>
    </row>
    <row r="51" spans="1:47" ht="16.5" customHeight="1">
      <c r="A51" s="91">
        <v>31</v>
      </c>
      <c r="B51" s="92" t="s">
        <v>65</v>
      </c>
      <c r="C51" s="150">
        <v>1666.1999999999998</v>
      </c>
      <c r="D51" s="128">
        <f t="shared" si="1"/>
        <v>11504</v>
      </c>
      <c r="E51" s="128">
        <f t="shared" si="2"/>
        <v>28265</v>
      </c>
      <c r="F51" s="128">
        <f t="shared" si="3"/>
        <v>44292</v>
      </c>
      <c r="G51" s="128">
        <f t="shared" si="4"/>
        <v>58799.232400000001</v>
      </c>
      <c r="H51" s="135">
        <v>173</v>
      </c>
      <c r="I51" s="135">
        <v>424</v>
      </c>
      <c r="J51" s="135">
        <v>643</v>
      </c>
      <c r="K51" s="135">
        <v>985.43239999999992</v>
      </c>
      <c r="L51" s="135"/>
      <c r="M51" s="135"/>
      <c r="N51" s="135"/>
      <c r="O51" s="135"/>
      <c r="P51" s="144">
        <v>296</v>
      </c>
      <c r="Q51" s="144">
        <v>454</v>
      </c>
      <c r="R51" s="144">
        <v>578</v>
      </c>
      <c r="S51" s="144">
        <v>763.8</v>
      </c>
      <c r="T51" s="137">
        <v>11035</v>
      </c>
      <c r="U51" s="137">
        <v>27387</v>
      </c>
      <c r="V51" s="137">
        <v>43071</v>
      </c>
      <c r="W51" s="137">
        <v>57050</v>
      </c>
      <c r="X51" s="138"/>
      <c r="Y51" s="138"/>
      <c r="Z51" s="138"/>
      <c r="AA51" s="139"/>
      <c r="AB51" s="94">
        <v>13170.2</v>
      </c>
      <c r="AC51" s="93">
        <v>29931.200000000001</v>
      </c>
      <c r="AD51" s="93">
        <v>45958.2</v>
      </c>
      <c r="AE51" s="136">
        <v>60465.432399999998</v>
      </c>
      <c r="AF51" s="137">
        <v>10148</v>
      </c>
      <c r="AG51" s="137">
        <v>24698.3</v>
      </c>
      <c r="AH51" s="93">
        <v>39568.800000000003</v>
      </c>
      <c r="AI51" s="93">
        <v>52484.5</v>
      </c>
      <c r="AJ51" s="135">
        <v>2922.2000000000007</v>
      </c>
      <c r="AK51" s="135">
        <v>5032.9000000000015</v>
      </c>
      <c r="AL51" s="135">
        <v>6139.3999999999942</v>
      </c>
      <c r="AM51" s="135">
        <v>7680.9323999999979</v>
      </c>
      <c r="AN51" s="137"/>
      <c r="AO51" s="137"/>
      <c r="AP51" s="137"/>
      <c r="AQ51" s="137"/>
      <c r="AR51" s="137">
        <v>100</v>
      </c>
      <c r="AS51" s="137">
        <v>200</v>
      </c>
      <c r="AT51" s="137">
        <v>250</v>
      </c>
      <c r="AU51" s="137">
        <v>300</v>
      </c>
    </row>
    <row r="52" spans="1:47" ht="16.5" customHeight="1">
      <c r="A52" s="91">
        <v>32</v>
      </c>
      <c r="B52" s="92" t="s">
        <v>66</v>
      </c>
      <c r="C52" s="150">
        <v>8925.1</v>
      </c>
      <c r="D52" s="128">
        <f t="shared" si="1"/>
        <v>10472</v>
      </c>
      <c r="E52" s="128">
        <f t="shared" si="2"/>
        <v>25736</v>
      </c>
      <c r="F52" s="128">
        <f t="shared" si="3"/>
        <v>40321</v>
      </c>
      <c r="G52" s="128">
        <f t="shared" si="4"/>
        <v>53522</v>
      </c>
      <c r="H52" s="135"/>
      <c r="I52" s="135"/>
      <c r="J52" s="135"/>
      <c r="K52" s="135"/>
      <c r="L52" s="135"/>
      <c r="M52" s="135"/>
      <c r="N52" s="135"/>
      <c r="O52" s="135"/>
      <c r="P52" s="93">
        <v>492</v>
      </c>
      <c r="Q52" s="93">
        <v>1007</v>
      </c>
      <c r="R52" s="93">
        <v>1409</v>
      </c>
      <c r="S52" s="136">
        <v>2013</v>
      </c>
      <c r="T52" s="137">
        <v>9980</v>
      </c>
      <c r="U52" s="137">
        <v>24729</v>
      </c>
      <c r="V52" s="137">
        <v>38912</v>
      </c>
      <c r="W52" s="137">
        <v>51509</v>
      </c>
      <c r="X52" s="138"/>
      <c r="Y52" s="138"/>
      <c r="Z52" s="138"/>
      <c r="AA52" s="139"/>
      <c r="AB52" s="94">
        <v>19397.099999999999</v>
      </c>
      <c r="AC52" s="93">
        <v>34661.1</v>
      </c>
      <c r="AD52" s="93">
        <v>49246.1</v>
      </c>
      <c r="AE52" s="93">
        <v>62447.1</v>
      </c>
      <c r="AF52" s="137">
        <v>15100</v>
      </c>
      <c r="AG52" s="137">
        <v>28000</v>
      </c>
      <c r="AH52" s="93">
        <v>39300</v>
      </c>
      <c r="AI52" s="93">
        <v>50000</v>
      </c>
      <c r="AJ52" s="135">
        <v>4246.9999999999982</v>
      </c>
      <c r="AK52" s="135">
        <v>6406.9999999999982</v>
      </c>
      <c r="AL52" s="135">
        <v>9323.9999999999982</v>
      </c>
      <c r="AM52" s="135">
        <v>11762.999999999998</v>
      </c>
      <c r="AN52" s="137"/>
      <c r="AO52" s="137"/>
      <c r="AP52" s="137"/>
      <c r="AQ52" s="137"/>
      <c r="AR52" s="137">
        <v>50.1</v>
      </c>
      <c r="AS52" s="137">
        <v>254.1</v>
      </c>
      <c r="AT52" s="137">
        <v>622.1</v>
      </c>
      <c r="AU52" s="137">
        <v>684.1</v>
      </c>
    </row>
    <row r="53" spans="1:47" ht="16.5" customHeight="1">
      <c r="A53" s="91">
        <v>33</v>
      </c>
      <c r="B53" s="92" t="s">
        <v>67</v>
      </c>
      <c r="C53" s="150">
        <v>1946.8</v>
      </c>
      <c r="D53" s="128">
        <f t="shared" si="1"/>
        <v>18490.5</v>
      </c>
      <c r="E53" s="128">
        <f t="shared" si="2"/>
        <v>44093.5</v>
      </c>
      <c r="F53" s="128">
        <f t="shared" si="3"/>
        <v>68427.5</v>
      </c>
      <c r="G53" s="128">
        <f t="shared" si="4"/>
        <v>90907</v>
      </c>
      <c r="H53" s="135">
        <v>97</v>
      </c>
      <c r="I53" s="135">
        <v>221</v>
      </c>
      <c r="J53" s="135">
        <v>345</v>
      </c>
      <c r="K53" s="135">
        <v>540</v>
      </c>
      <c r="L53" s="135"/>
      <c r="M53" s="135"/>
      <c r="N53" s="135"/>
      <c r="O53" s="135"/>
      <c r="P53" s="144">
        <v>469.9</v>
      </c>
      <c r="Q53" s="144">
        <v>469.9</v>
      </c>
      <c r="R53" s="144">
        <v>469.9</v>
      </c>
      <c r="S53" s="144">
        <v>469.9</v>
      </c>
      <c r="T53" s="137">
        <v>17186</v>
      </c>
      <c r="U53" s="137">
        <v>42665</v>
      </c>
      <c r="V53" s="137">
        <v>66875</v>
      </c>
      <c r="W53" s="137">
        <v>89159.5</v>
      </c>
      <c r="X53" s="138">
        <v>737.6</v>
      </c>
      <c r="Y53" s="138">
        <v>737.6</v>
      </c>
      <c r="Z53" s="138">
        <v>737.6</v>
      </c>
      <c r="AA53" s="138">
        <v>737.6</v>
      </c>
      <c r="AB53" s="94">
        <v>20437.3</v>
      </c>
      <c r="AC53" s="93">
        <v>46040.3</v>
      </c>
      <c r="AD53" s="93">
        <v>70374.3</v>
      </c>
      <c r="AE53" s="136">
        <v>92853.8</v>
      </c>
      <c r="AF53" s="137">
        <v>13994.7</v>
      </c>
      <c r="AG53" s="137">
        <v>36544.9</v>
      </c>
      <c r="AH53" s="93">
        <v>58950.7</v>
      </c>
      <c r="AI53" s="93">
        <v>78277</v>
      </c>
      <c r="AJ53" s="135">
        <v>5372.5999999999985</v>
      </c>
      <c r="AK53" s="135">
        <v>7743.4000000000015</v>
      </c>
      <c r="AL53" s="135">
        <v>8973.6000000000058</v>
      </c>
      <c r="AM53" s="135">
        <v>11346.800000000003</v>
      </c>
      <c r="AN53" s="137"/>
      <c r="AO53" s="137"/>
      <c r="AP53" s="137"/>
      <c r="AQ53" s="137"/>
      <c r="AR53" s="137">
        <v>1070</v>
      </c>
      <c r="AS53" s="137">
        <v>1752</v>
      </c>
      <c r="AT53" s="137">
        <v>2450</v>
      </c>
      <c r="AU53" s="137">
        <v>3230</v>
      </c>
    </row>
    <row r="54" spans="1:47" ht="16.5" customHeight="1">
      <c r="A54" s="91">
        <v>34</v>
      </c>
      <c r="B54" s="92" t="s">
        <v>68</v>
      </c>
      <c r="C54" s="150">
        <v>300.7</v>
      </c>
      <c r="D54" s="128">
        <f t="shared" si="1"/>
        <v>13567</v>
      </c>
      <c r="E54" s="128">
        <f t="shared" si="2"/>
        <v>32543</v>
      </c>
      <c r="F54" s="128">
        <f t="shared" si="3"/>
        <v>50538</v>
      </c>
      <c r="G54" s="128">
        <f t="shared" si="4"/>
        <v>67372.545272727264</v>
      </c>
      <c r="H54" s="135">
        <v>313</v>
      </c>
      <c r="I54" s="135">
        <v>741</v>
      </c>
      <c r="J54" s="135">
        <v>1143</v>
      </c>
      <c r="K54" s="135">
        <v>1762.9452727272726</v>
      </c>
      <c r="L54" s="135"/>
      <c r="M54" s="135"/>
      <c r="N54" s="135"/>
      <c r="O54" s="135"/>
      <c r="P54" s="144">
        <v>383</v>
      </c>
      <c r="Q54" s="144">
        <v>688</v>
      </c>
      <c r="R54" s="144">
        <v>926</v>
      </c>
      <c r="S54" s="144">
        <v>1284.4000000000001</v>
      </c>
      <c r="T54" s="137">
        <v>12288</v>
      </c>
      <c r="U54" s="137">
        <v>30531</v>
      </c>
      <c r="V54" s="137">
        <v>47886</v>
      </c>
      <c r="W54" s="137">
        <v>63742.2</v>
      </c>
      <c r="X54" s="138">
        <v>583</v>
      </c>
      <c r="Y54" s="138">
        <v>583</v>
      </c>
      <c r="Z54" s="138">
        <v>583</v>
      </c>
      <c r="AA54" s="138">
        <v>583</v>
      </c>
      <c r="AB54" s="94">
        <v>13867.7</v>
      </c>
      <c r="AC54" s="93">
        <v>32843.699999999997</v>
      </c>
      <c r="AD54" s="93">
        <v>50838.7</v>
      </c>
      <c r="AE54" s="136">
        <v>67673.245272727261</v>
      </c>
      <c r="AF54" s="137">
        <v>10350</v>
      </c>
      <c r="AG54" s="137">
        <v>26592</v>
      </c>
      <c r="AH54" s="93">
        <v>42930.3</v>
      </c>
      <c r="AI54" s="93">
        <v>58835</v>
      </c>
      <c r="AJ54" s="135">
        <v>3180.5000000000009</v>
      </c>
      <c r="AK54" s="135">
        <v>5911.4999999999973</v>
      </c>
      <c r="AL54" s="135">
        <v>7460.1999999999944</v>
      </c>
      <c r="AM54" s="135">
        <v>8390.0452727272605</v>
      </c>
      <c r="AN54" s="137"/>
      <c r="AO54" s="137"/>
      <c r="AP54" s="137"/>
      <c r="AQ54" s="137"/>
      <c r="AR54" s="137">
        <v>337.2</v>
      </c>
      <c r="AS54" s="137">
        <v>340.2</v>
      </c>
      <c r="AT54" s="137">
        <v>448.2</v>
      </c>
      <c r="AU54" s="137">
        <v>448.2</v>
      </c>
    </row>
    <row r="55" spans="1:47" ht="16.5" customHeight="1">
      <c r="A55" s="91">
        <v>35</v>
      </c>
      <c r="B55" s="92" t="s">
        <v>69</v>
      </c>
      <c r="C55" s="150">
        <v>1484.6000000000001</v>
      </c>
      <c r="D55" s="128">
        <f t="shared" si="1"/>
        <v>8163</v>
      </c>
      <c r="E55" s="128">
        <f t="shared" si="2"/>
        <v>20047</v>
      </c>
      <c r="F55" s="128">
        <f t="shared" si="3"/>
        <v>31366</v>
      </c>
      <c r="G55" s="128">
        <f t="shared" si="4"/>
        <v>41628.36363636364</v>
      </c>
      <c r="H55" s="135">
        <v>82</v>
      </c>
      <c r="I55" s="135">
        <v>238</v>
      </c>
      <c r="J55" s="135">
        <v>324</v>
      </c>
      <c r="K55" s="135">
        <v>484.36363636363637</v>
      </c>
      <c r="L55" s="135"/>
      <c r="M55" s="135"/>
      <c r="N55" s="135"/>
      <c r="O55" s="135"/>
      <c r="P55" s="93">
        <v>319</v>
      </c>
      <c r="Q55" s="93">
        <v>576</v>
      </c>
      <c r="R55" s="93">
        <v>777</v>
      </c>
      <c r="S55" s="136">
        <v>1079</v>
      </c>
      <c r="T55" s="137">
        <v>7762</v>
      </c>
      <c r="U55" s="137">
        <v>19233</v>
      </c>
      <c r="V55" s="137">
        <v>30265</v>
      </c>
      <c r="W55" s="137">
        <v>40065</v>
      </c>
      <c r="X55" s="138"/>
      <c r="Y55" s="138"/>
      <c r="Z55" s="138"/>
      <c r="AA55" s="139"/>
      <c r="AB55" s="94">
        <v>9647.6</v>
      </c>
      <c r="AC55" s="93">
        <v>21531.599999999999</v>
      </c>
      <c r="AD55" s="93">
        <v>32850.6</v>
      </c>
      <c r="AE55" s="136">
        <v>43112.963636363638</v>
      </c>
      <c r="AF55" s="137">
        <v>7790</v>
      </c>
      <c r="AG55" s="137">
        <v>18620</v>
      </c>
      <c r="AH55" s="93">
        <v>29000</v>
      </c>
      <c r="AI55" s="93">
        <v>38050</v>
      </c>
      <c r="AJ55" s="135">
        <v>1857.6000000000004</v>
      </c>
      <c r="AK55" s="135">
        <v>2898.5999999999985</v>
      </c>
      <c r="AL55" s="135">
        <v>3809.5999999999985</v>
      </c>
      <c r="AM55" s="135">
        <v>5021.9636363636382</v>
      </c>
      <c r="AN55" s="137"/>
      <c r="AO55" s="137"/>
      <c r="AP55" s="137"/>
      <c r="AQ55" s="137"/>
      <c r="AR55" s="137">
        <v>0</v>
      </c>
      <c r="AS55" s="137">
        <v>13</v>
      </c>
      <c r="AT55" s="137">
        <v>41</v>
      </c>
      <c r="AU55" s="137">
        <v>41</v>
      </c>
    </row>
    <row r="56" spans="1:47" ht="16.5" customHeight="1">
      <c r="A56" s="91">
        <v>36</v>
      </c>
      <c r="B56" s="92" t="s">
        <v>70</v>
      </c>
      <c r="C56" s="150">
        <v>2926.4</v>
      </c>
      <c r="D56" s="128">
        <f t="shared" si="1"/>
        <v>9913.9</v>
      </c>
      <c r="E56" s="128">
        <f t="shared" si="2"/>
        <v>23967.9</v>
      </c>
      <c r="F56" s="128">
        <f t="shared" si="3"/>
        <v>37293.9</v>
      </c>
      <c r="G56" s="128">
        <f t="shared" si="4"/>
        <v>49713.600000000006</v>
      </c>
      <c r="H56" s="135">
        <v>0</v>
      </c>
      <c r="I56" s="135">
        <v>23</v>
      </c>
      <c r="J56" s="135">
        <v>46</v>
      </c>
      <c r="K56" s="135">
        <v>97.9</v>
      </c>
      <c r="L56" s="135"/>
      <c r="M56" s="135"/>
      <c r="N56" s="135"/>
      <c r="O56" s="135"/>
      <c r="P56" s="144">
        <v>287</v>
      </c>
      <c r="Q56" s="144">
        <v>587</v>
      </c>
      <c r="R56" s="144">
        <v>821</v>
      </c>
      <c r="S56" s="144">
        <v>1173</v>
      </c>
      <c r="T56" s="137">
        <v>9281</v>
      </c>
      <c r="U56" s="137">
        <v>23012</v>
      </c>
      <c r="V56" s="137">
        <v>36081</v>
      </c>
      <c r="W56" s="137">
        <v>48096.800000000003</v>
      </c>
      <c r="X56" s="138">
        <v>345.9</v>
      </c>
      <c r="Y56" s="138">
        <v>345.9</v>
      </c>
      <c r="Z56" s="138">
        <v>345.9</v>
      </c>
      <c r="AA56" s="138">
        <v>345.9</v>
      </c>
      <c r="AB56" s="94">
        <v>12840.3</v>
      </c>
      <c r="AC56" s="93">
        <v>26894.300000000003</v>
      </c>
      <c r="AD56" s="93">
        <v>40220.300000000003</v>
      </c>
      <c r="AE56" s="136">
        <v>52640.000000000007</v>
      </c>
      <c r="AF56" s="137">
        <v>9496.1</v>
      </c>
      <c r="AG56" s="137">
        <v>21528.9</v>
      </c>
      <c r="AH56" s="93">
        <v>34267.9</v>
      </c>
      <c r="AI56" s="93">
        <v>44545.7</v>
      </c>
      <c r="AJ56" s="135">
        <v>3134.1999999999989</v>
      </c>
      <c r="AK56" s="135">
        <v>5125.4000000000015</v>
      </c>
      <c r="AL56" s="135">
        <v>5702.4000000000015</v>
      </c>
      <c r="AM56" s="135">
        <v>7814.3000000000102</v>
      </c>
      <c r="AN56" s="137"/>
      <c r="AO56" s="137"/>
      <c r="AP56" s="137"/>
      <c r="AQ56" s="137"/>
      <c r="AR56" s="137">
        <v>210</v>
      </c>
      <c r="AS56" s="137">
        <v>240</v>
      </c>
      <c r="AT56" s="137">
        <v>250</v>
      </c>
      <c r="AU56" s="137">
        <v>280</v>
      </c>
    </row>
    <row r="57" spans="1:47" ht="16.5" customHeight="1">
      <c r="A57" s="91">
        <v>37</v>
      </c>
      <c r="B57" s="92" t="s">
        <v>71</v>
      </c>
      <c r="C57" s="150">
        <v>241</v>
      </c>
      <c r="D57" s="128">
        <f t="shared" si="1"/>
        <v>4486</v>
      </c>
      <c r="E57" s="128">
        <f t="shared" si="2"/>
        <v>11063</v>
      </c>
      <c r="F57" s="128">
        <f t="shared" si="3"/>
        <v>17375</v>
      </c>
      <c r="G57" s="128">
        <f t="shared" si="4"/>
        <v>23267</v>
      </c>
      <c r="H57" s="135"/>
      <c r="I57" s="135"/>
      <c r="J57" s="135"/>
      <c r="K57" s="135"/>
      <c r="L57" s="135"/>
      <c r="M57" s="135"/>
      <c r="N57" s="135"/>
      <c r="O57" s="135"/>
      <c r="P57" s="93">
        <v>46</v>
      </c>
      <c r="Q57" s="93">
        <v>46</v>
      </c>
      <c r="R57" s="93">
        <v>46</v>
      </c>
      <c r="S57" s="136">
        <v>46</v>
      </c>
      <c r="T57" s="137">
        <v>4440</v>
      </c>
      <c r="U57" s="137">
        <v>11010</v>
      </c>
      <c r="V57" s="137">
        <v>17322</v>
      </c>
      <c r="W57" s="137">
        <v>23214</v>
      </c>
      <c r="X57" s="138"/>
      <c r="Y57" s="138">
        <v>7</v>
      </c>
      <c r="Z57" s="138">
        <v>7</v>
      </c>
      <c r="AA57" s="139">
        <v>7</v>
      </c>
      <c r="AB57" s="94">
        <v>4727</v>
      </c>
      <c r="AC57" s="93">
        <v>11304</v>
      </c>
      <c r="AD57" s="93">
        <v>17616</v>
      </c>
      <c r="AE57" s="136">
        <v>23508</v>
      </c>
      <c r="AF57" s="137">
        <v>3554</v>
      </c>
      <c r="AG57" s="137">
        <v>9604</v>
      </c>
      <c r="AH57" s="93">
        <v>15729</v>
      </c>
      <c r="AI57" s="93">
        <v>21331</v>
      </c>
      <c r="AJ57" s="135">
        <v>819</v>
      </c>
      <c r="AK57" s="135">
        <v>1236</v>
      </c>
      <c r="AL57" s="135">
        <v>1423</v>
      </c>
      <c r="AM57" s="135">
        <v>1713</v>
      </c>
      <c r="AN57" s="137"/>
      <c r="AO57" s="137"/>
      <c r="AP57" s="137"/>
      <c r="AQ57" s="137"/>
      <c r="AR57" s="137">
        <v>354</v>
      </c>
      <c r="AS57" s="137">
        <v>464</v>
      </c>
      <c r="AT57" s="137">
        <v>464</v>
      </c>
      <c r="AU57" s="137">
        <v>464</v>
      </c>
    </row>
    <row r="58" spans="1:47" ht="16.5" customHeight="1">
      <c r="A58" s="91">
        <v>38</v>
      </c>
      <c r="B58" s="92" t="s">
        <v>72</v>
      </c>
      <c r="C58" s="150">
        <v>5096.2</v>
      </c>
      <c r="D58" s="128">
        <f t="shared" si="1"/>
        <v>4324</v>
      </c>
      <c r="E58" s="128">
        <f t="shared" si="2"/>
        <v>10718</v>
      </c>
      <c r="F58" s="128">
        <f t="shared" si="3"/>
        <v>16866</v>
      </c>
      <c r="G58" s="128">
        <f t="shared" si="4"/>
        <v>22605</v>
      </c>
      <c r="H58" s="135"/>
      <c r="I58" s="135"/>
      <c r="J58" s="135"/>
      <c r="K58" s="135"/>
      <c r="L58" s="135"/>
      <c r="M58" s="135"/>
      <c r="N58" s="135"/>
      <c r="O58" s="135"/>
      <c r="P58" s="93">
        <v>0</v>
      </c>
      <c r="Q58" s="93">
        <v>0</v>
      </c>
      <c r="R58" s="93">
        <v>0</v>
      </c>
      <c r="S58" s="93">
        <v>0</v>
      </c>
      <c r="T58" s="137">
        <v>4324</v>
      </c>
      <c r="U58" s="137">
        <v>10718</v>
      </c>
      <c r="V58" s="137">
        <v>16866</v>
      </c>
      <c r="W58" s="137">
        <v>22605</v>
      </c>
      <c r="X58" s="138"/>
      <c r="Y58" s="138"/>
      <c r="Z58" s="138"/>
      <c r="AA58" s="139"/>
      <c r="AB58" s="94">
        <v>9420.2000000000007</v>
      </c>
      <c r="AC58" s="93">
        <v>15814.2</v>
      </c>
      <c r="AD58" s="93">
        <v>21962.2</v>
      </c>
      <c r="AE58" s="136">
        <v>27701.200000000001</v>
      </c>
      <c r="AF58" s="137">
        <v>6754</v>
      </c>
      <c r="AG58" s="137">
        <v>11398</v>
      </c>
      <c r="AH58" s="137">
        <v>16466</v>
      </c>
      <c r="AI58" s="137">
        <v>21255</v>
      </c>
      <c r="AJ58" s="135">
        <v>1416.2000000000007</v>
      </c>
      <c r="AK58" s="135">
        <v>2066.2000000000007</v>
      </c>
      <c r="AL58" s="135">
        <v>2596.2000000000007</v>
      </c>
      <c r="AM58" s="135">
        <v>3446.2000000000007</v>
      </c>
      <c r="AN58" s="137"/>
      <c r="AO58" s="137"/>
      <c r="AP58" s="137"/>
      <c r="AQ58" s="137"/>
      <c r="AR58" s="137">
        <v>1250</v>
      </c>
      <c r="AS58" s="137">
        <v>2350</v>
      </c>
      <c r="AT58" s="137">
        <v>2900</v>
      </c>
      <c r="AU58" s="137">
        <v>3000</v>
      </c>
    </row>
    <row r="59" spans="1:47" ht="16.5" customHeight="1">
      <c r="A59" s="91">
        <v>39</v>
      </c>
      <c r="B59" s="92" t="s">
        <v>73</v>
      </c>
      <c r="C59" s="150">
        <v>2040.3</v>
      </c>
      <c r="D59" s="128">
        <f t="shared" si="1"/>
        <v>6378</v>
      </c>
      <c r="E59" s="128">
        <f t="shared" si="2"/>
        <v>16482</v>
      </c>
      <c r="F59" s="128">
        <f t="shared" si="3"/>
        <v>25035</v>
      </c>
      <c r="G59" s="128">
        <f t="shared" si="4"/>
        <v>33130.400000000001</v>
      </c>
      <c r="H59" s="135"/>
      <c r="I59" s="135"/>
      <c r="J59" s="135"/>
      <c r="K59" s="135"/>
      <c r="L59" s="135"/>
      <c r="M59" s="135"/>
      <c r="N59" s="135"/>
      <c r="O59" s="135"/>
      <c r="P59" s="93">
        <v>250.4</v>
      </c>
      <c r="Q59" s="93">
        <v>502.4</v>
      </c>
      <c r="R59" s="93">
        <v>699.4</v>
      </c>
      <c r="S59" s="136">
        <v>994.8</v>
      </c>
      <c r="T59" s="137">
        <v>5878</v>
      </c>
      <c r="U59" s="137">
        <v>15330</v>
      </c>
      <c r="V59" s="137">
        <v>23686</v>
      </c>
      <c r="W59" s="137">
        <v>31486</v>
      </c>
      <c r="X59" s="138">
        <v>249.6</v>
      </c>
      <c r="Y59" s="138">
        <v>649.6</v>
      </c>
      <c r="Z59" s="138">
        <v>649.6</v>
      </c>
      <c r="AA59" s="138">
        <v>649.6</v>
      </c>
      <c r="AB59" s="94">
        <v>8418.2999999999993</v>
      </c>
      <c r="AC59" s="93">
        <v>18522.3</v>
      </c>
      <c r="AD59" s="93">
        <v>27075.3</v>
      </c>
      <c r="AE59" s="136">
        <v>35170.700000000004</v>
      </c>
      <c r="AF59" s="137">
        <v>7453.9</v>
      </c>
      <c r="AG59" s="137">
        <v>15585.5</v>
      </c>
      <c r="AH59" s="137">
        <v>23575.9</v>
      </c>
      <c r="AI59" s="137">
        <v>29665.7</v>
      </c>
      <c r="AJ59" s="135">
        <v>964.39999999999964</v>
      </c>
      <c r="AK59" s="135">
        <v>2923.7999999999993</v>
      </c>
      <c r="AL59" s="135">
        <v>3479.3999999999978</v>
      </c>
      <c r="AM59" s="135">
        <v>5475.0000000000036</v>
      </c>
      <c r="AN59" s="137"/>
      <c r="AO59" s="137"/>
      <c r="AP59" s="137"/>
      <c r="AQ59" s="137"/>
      <c r="AR59" s="137">
        <v>0</v>
      </c>
      <c r="AS59" s="137">
        <v>13</v>
      </c>
      <c r="AT59" s="137">
        <v>20</v>
      </c>
      <c r="AU59" s="137">
        <v>30</v>
      </c>
    </row>
    <row r="60" spans="1:47" ht="16.5" customHeight="1">
      <c r="A60" s="91">
        <v>40</v>
      </c>
      <c r="B60" s="92" t="s">
        <v>74</v>
      </c>
      <c r="C60" s="150">
        <v>1782.5</v>
      </c>
      <c r="D60" s="128">
        <f t="shared" si="1"/>
        <v>5286</v>
      </c>
      <c r="E60" s="128">
        <f t="shared" si="2"/>
        <v>13036.4</v>
      </c>
      <c r="F60" s="128">
        <f t="shared" si="3"/>
        <v>20439.400000000001</v>
      </c>
      <c r="G60" s="128">
        <f t="shared" si="4"/>
        <v>27451.100000000002</v>
      </c>
      <c r="H60" s="135">
        <v>25</v>
      </c>
      <c r="I60" s="135">
        <v>57</v>
      </c>
      <c r="J60" s="135">
        <v>89</v>
      </c>
      <c r="K60" s="135">
        <v>137.30000000000001</v>
      </c>
      <c r="L60" s="135"/>
      <c r="M60" s="135"/>
      <c r="N60" s="135"/>
      <c r="O60" s="135"/>
      <c r="P60" s="144">
        <v>179</v>
      </c>
      <c r="Q60" s="144">
        <v>367</v>
      </c>
      <c r="R60" s="144">
        <v>514</v>
      </c>
      <c r="S60" s="144">
        <v>734.4</v>
      </c>
      <c r="T60" s="137">
        <v>5082</v>
      </c>
      <c r="U60" s="137">
        <v>12605</v>
      </c>
      <c r="V60" s="137">
        <v>19829</v>
      </c>
      <c r="W60" s="137">
        <v>26572</v>
      </c>
      <c r="X60" s="138"/>
      <c r="Y60" s="138">
        <v>7.4</v>
      </c>
      <c r="Z60" s="138">
        <v>7.4</v>
      </c>
      <c r="AA60" s="139">
        <v>7.4</v>
      </c>
      <c r="AB60" s="94">
        <v>7068.5</v>
      </c>
      <c r="AC60" s="93">
        <v>14818.9</v>
      </c>
      <c r="AD60" s="93">
        <v>22221.9</v>
      </c>
      <c r="AE60" s="136">
        <v>29233.600000000002</v>
      </c>
      <c r="AF60" s="137">
        <v>5800</v>
      </c>
      <c r="AG60" s="137">
        <v>12619.5</v>
      </c>
      <c r="AH60" s="137">
        <v>19266.7</v>
      </c>
      <c r="AI60" s="137">
        <v>25321.599999999999</v>
      </c>
      <c r="AJ60" s="135">
        <v>1238.5</v>
      </c>
      <c r="AK60" s="135">
        <v>2159.3999999999996</v>
      </c>
      <c r="AL60" s="135">
        <v>2905.2000000000007</v>
      </c>
      <c r="AM60" s="135">
        <v>3852.0000000000036</v>
      </c>
      <c r="AN60" s="137"/>
      <c r="AO60" s="137"/>
      <c r="AP60" s="137"/>
      <c r="AQ60" s="137"/>
      <c r="AR60" s="137">
        <v>30</v>
      </c>
      <c r="AS60" s="137">
        <v>40</v>
      </c>
      <c r="AT60" s="137">
        <v>50</v>
      </c>
      <c r="AU60" s="137">
        <v>60</v>
      </c>
    </row>
    <row r="61" spans="1:47" ht="16.5" customHeight="1">
      <c r="A61" s="91">
        <v>41</v>
      </c>
      <c r="B61" s="92" t="s">
        <v>75</v>
      </c>
      <c r="C61" s="150">
        <v>357.9</v>
      </c>
      <c r="D61" s="128">
        <f t="shared" si="1"/>
        <v>5424</v>
      </c>
      <c r="E61" s="128">
        <f t="shared" si="2"/>
        <v>13418</v>
      </c>
      <c r="F61" s="128">
        <f t="shared" si="3"/>
        <v>21058</v>
      </c>
      <c r="G61" s="128">
        <f t="shared" si="4"/>
        <v>28255.5</v>
      </c>
      <c r="H61" s="135">
        <v>27</v>
      </c>
      <c r="I61" s="135">
        <v>61</v>
      </c>
      <c r="J61" s="135">
        <v>95</v>
      </c>
      <c r="K61" s="135">
        <v>148.5</v>
      </c>
      <c r="L61" s="135"/>
      <c r="M61" s="135"/>
      <c r="N61" s="135"/>
      <c r="O61" s="135"/>
      <c r="P61" s="144">
        <v>110</v>
      </c>
      <c r="Q61" s="144">
        <v>224</v>
      </c>
      <c r="R61" s="144">
        <v>314</v>
      </c>
      <c r="S61" s="144">
        <v>449</v>
      </c>
      <c r="T61" s="137">
        <v>5287</v>
      </c>
      <c r="U61" s="137">
        <v>13133</v>
      </c>
      <c r="V61" s="137">
        <v>20649</v>
      </c>
      <c r="W61" s="137">
        <v>27658</v>
      </c>
      <c r="X61" s="138"/>
      <c r="Y61" s="138"/>
      <c r="Z61" s="138"/>
      <c r="AA61" s="139"/>
      <c r="AB61" s="94">
        <v>5781.9</v>
      </c>
      <c r="AC61" s="93">
        <v>13775.9</v>
      </c>
      <c r="AD61" s="93">
        <v>21415.9</v>
      </c>
      <c r="AE61" s="93">
        <v>28613.4</v>
      </c>
      <c r="AF61" s="137">
        <v>4930.8999999999996</v>
      </c>
      <c r="AG61" s="137">
        <v>12505.9</v>
      </c>
      <c r="AH61" s="137">
        <v>19512.900000000001</v>
      </c>
      <c r="AI61" s="137">
        <v>25911.4</v>
      </c>
      <c r="AJ61" s="135">
        <v>826</v>
      </c>
      <c r="AK61" s="135">
        <v>1170</v>
      </c>
      <c r="AL61" s="135">
        <v>1763</v>
      </c>
      <c r="AM61" s="135">
        <v>2532</v>
      </c>
      <c r="AN61" s="137"/>
      <c r="AO61" s="137"/>
      <c r="AP61" s="137"/>
      <c r="AQ61" s="137"/>
      <c r="AR61" s="137">
        <v>25</v>
      </c>
      <c r="AS61" s="137">
        <v>100</v>
      </c>
      <c r="AT61" s="137">
        <v>140</v>
      </c>
      <c r="AU61" s="137">
        <v>170</v>
      </c>
    </row>
    <row r="62" spans="1:47" ht="16.5" customHeight="1">
      <c r="A62" s="91">
        <v>42</v>
      </c>
      <c r="B62" s="92" t="s">
        <v>76</v>
      </c>
      <c r="C62" s="150">
        <v>2302.6999999999998</v>
      </c>
      <c r="D62" s="128">
        <f t="shared" si="1"/>
        <v>7968</v>
      </c>
      <c r="E62" s="128">
        <f t="shared" si="2"/>
        <v>19740</v>
      </c>
      <c r="F62" s="128">
        <f t="shared" si="3"/>
        <v>30999</v>
      </c>
      <c r="G62" s="128">
        <f t="shared" si="4"/>
        <v>41694.400000000001</v>
      </c>
      <c r="H62" s="135">
        <v>71</v>
      </c>
      <c r="I62" s="135">
        <v>162</v>
      </c>
      <c r="J62" s="135">
        <v>253</v>
      </c>
      <c r="K62" s="135">
        <v>394</v>
      </c>
      <c r="L62" s="135"/>
      <c r="M62" s="135"/>
      <c r="N62" s="135"/>
      <c r="O62" s="135"/>
      <c r="P62" s="93">
        <v>37</v>
      </c>
      <c r="Q62" s="93">
        <v>77</v>
      </c>
      <c r="R62" s="93">
        <v>107</v>
      </c>
      <c r="S62" s="93">
        <v>153</v>
      </c>
      <c r="T62" s="137">
        <v>7860</v>
      </c>
      <c r="U62" s="137">
        <v>19501</v>
      </c>
      <c r="V62" s="137">
        <v>30639</v>
      </c>
      <c r="W62" s="137">
        <v>41147.4</v>
      </c>
      <c r="X62" s="138"/>
      <c r="Y62" s="138"/>
      <c r="Z62" s="139"/>
      <c r="AA62" s="139"/>
      <c r="AB62" s="94">
        <v>10270.700000000001</v>
      </c>
      <c r="AC62" s="93">
        <v>22042.7</v>
      </c>
      <c r="AD62" s="93">
        <v>33301.699999999997</v>
      </c>
      <c r="AE62" s="136">
        <v>43997.1</v>
      </c>
      <c r="AF62" s="137">
        <v>6731.6</v>
      </c>
      <c r="AG62" s="137">
        <v>16750.599999999999</v>
      </c>
      <c r="AH62" s="137">
        <v>27767.599999999999</v>
      </c>
      <c r="AI62" s="137">
        <v>36920</v>
      </c>
      <c r="AJ62" s="135">
        <v>3119.1000000000004</v>
      </c>
      <c r="AK62" s="135">
        <v>4742.1000000000022</v>
      </c>
      <c r="AL62" s="135">
        <v>4959.0999999999985</v>
      </c>
      <c r="AM62" s="135">
        <v>6277.0999999999985</v>
      </c>
      <c r="AN62" s="137"/>
      <c r="AO62" s="137"/>
      <c r="AP62" s="137"/>
      <c r="AQ62" s="137"/>
      <c r="AR62" s="137">
        <v>420</v>
      </c>
      <c r="AS62" s="137">
        <v>550</v>
      </c>
      <c r="AT62" s="137">
        <v>575</v>
      </c>
      <c r="AU62" s="137">
        <v>800</v>
      </c>
    </row>
    <row r="63" spans="1:47" ht="16.5" customHeight="1">
      <c r="A63" s="91">
        <v>43</v>
      </c>
      <c r="B63" s="92" t="s">
        <v>77</v>
      </c>
      <c r="C63" s="150">
        <v>2590.9</v>
      </c>
      <c r="D63" s="128">
        <f t="shared" si="1"/>
        <v>15325</v>
      </c>
      <c r="E63" s="128">
        <f t="shared" si="2"/>
        <v>37985</v>
      </c>
      <c r="F63" s="128">
        <f t="shared" si="3"/>
        <v>59735</v>
      </c>
      <c r="G63" s="128">
        <f t="shared" si="4"/>
        <v>80172.5</v>
      </c>
      <c r="H63" s="135">
        <v>167</v>
      </c>
      <c r="I63" s="135">
        <v>392</v>
      </c>
      <c r="J63" s="135">
        <v>609</v>
      </c>
      <c r="K63" s="135">
        <v>938.5</v>
      </c>
      <c r="L63" s="135"/>
      <c r="M63" s="135"/>
      <c r="N63" s="135"/>
      <c r="O63" s="135"/>
      <c r="P63" s="93">
        <v>25</v>
      </c>
      <c r="Q63" s="93">
        <v>51</v>
      </c>
      <c r="R63" s="93">
        <v>71</v>
      </c>
      <c r="S63" s="93">
        <v>102</v>
      </c>
      <c r="T63" s="137">
        <v>15133</v>
      </c>
      <c r="U63" s="137">
        <v>37542</v>
      </c>
      <c r="V63" s="137">
        <v>59055</v>
      </c>
      <c r="W63" s="137">
        <v>79132</v>
      </c>
      <c r="X63" s="138"/>
      <c r="Y63" s="138"/>
      <c r="Z63" s="139"/>
      <c r="AA63" s="139"/>
      <c r="AB63" s="94">
        <v>17915.900000000001</v>
      </c>
      <c r="AC63" s="93">
        <v>40575.9</v>
      </c>
      <c r="AD63" s="93">
        <v>62325.9</v>
      </c>
      <c r="AE63" s="136">
        <v>82763.399999999994</v>
      </c>
      <c r="AF63" s="137">
        <v>15036.9</v>
      </c>
      <c r="AG63" s="137">
        <v>36154</v>
      </c>
      <c r="AH63" s="137">
        <v>55182.9</v>
      </c>
      <c r="AI63" s="137">
        <v>72081.3</v>
      </c>
      <c r="AJ63" s="135">
        <v>2679.0000000000018</v>
      </c>
      <c r="AK63" s="135">
        <v>4021.9000000000015</v>
      </c>
      <c r="AL63" s="135">
        <v>6543</v>
      </c>
      <c r="AM63" s="135">
        <v>9782.0999999999913</v>
      </c>
      <c r="AN63" s="137"/>
      <c r="AO63" s="137"/>
      <c r="AP63" s="137"/>
      <c r="AQ63" s="137"/>
      <c r="AR63" s="137">
        <v>200</v>
      </c>
      <c r="AS63" s="137">
        <v>400</v>
      </c>
      <c r="AT63" s="137">
        <v>600</v>
      </c>
      <c r="AU63" s="137">
        <v>900</v>
      </c>
    </row>
    <row r="64" spans="1:47" ht="16.5" customHeight="1">
      <c r="A64" s="91">
        <v>44</v>
      </c>
      <c r="B64" s="92" t="s">
        <v>78</v>
      </c>
      <c r="C64" s="150">
        <v>3341.9</v>
      </c>
      <c r="D64" s="128">
        <f t="shared" si="1"/>
        <v>7906.2</v>
      </c>
      <c r="E64" s="128">
        <f t="shared" si="2"/>
        <v>19456.2</v>
      </c>
      <c r="F64" s="128">
        <f t="shared" si="3"/>
        <v>30496.2</v>
      </c>
      <c r="G64" s="128">
        <f t="shared" si="4"/>
        <v>40871</v>
      </c>
      <c r="H64" s="135">
        <v>85</v>
      </c>
      <c r="I64" s="135">
        <v>236</v>
      </c>
      <c r="J64" s="135">
        <v>335</v>
      </c>
      <c r="K64" s="135">
        <v>499.8</v>
      </c>
      <c r="L64" s="135"/>
      <c r="M64" s="135"/>
      <c r="N64" s="135"/>
      <c r="O64" s="135"/>
      <c r="P64" s="93">
        <v>125.2</v>
      </c>
      <c r="Q64" s="93">
        <v>125.2</v>
      </c>
      <c r="R64" s="93">
        <v>125.2</v>
      </c>
      <c r="S64" s="136">
        <v>125.2</v>
      </c>
      <c r="T64" s="137">
        <v>7696</v>
      </c>
      <c r="U64" s="137">
        <v>19095</v>
      </c>
      <c r="V64" s="137">
        <v>30036</v>
      </c>
      <c r="W64" s="137">
        <v>40246</v>
      </c>
      <c r="X64" s="138"/>
      <c r="Y64" s="138"/>
      <c r="Z64" s="138"/>
      <c r="AA64" s="138"/>
      <c r="AB64" s="94">
        <v>11248.1</v>
      </c>
      <c r="AC64" s="93">
        <v>22798.100000000002</v>
      </c>
      <c r="AD64" s="93">
        <v>33838.1</v>
      </c>
      <c r="AE64" s="136">
        <v>44212.9</v>
      </c>
      <c r="AF64" s="137">
        <v>6900</v>
      </c>
      <c r="AG64" s="137">
        <v>16534</v>
      </c>
      <c r="AH64" s="137">
        <v>26465</v>
      </c>
      <c r="AI64" s="137">
        <v>36000</v>
      </c>
      <c r="AJ64" s="135">
        <v>4218.1000000000004</v>
      </c>
      <c r="AK64" s="135">
        <v>6004.1000000000022</v>
      </c>
      <c r="AL64" s="135">
        <v>7053.0999999999985</v>
      </c>
      <c r="AM64" s="135">
        <v>7892.9000000000015</v>
      </c>
      <c r="AN64" s="137"/>
      <c r="AO64" s="137"/>
      <c r="AP64" s="137"/>
      <c r="AQ64" s="137"/>
      <c r="AR64" s="137">
        <v>130</v>
      </c>
      <c r="AS64" s="137">
        <v>260</v>
      </c>
      <c r="AT64" s="137">
        <v>320</v>
      </c>
      <c r="AU64" s="137">
        <v>320</v>
      </c>
    </row>
    <row r="65" spans="1:47" ht="16.5" customHeight="1">
      <c r="A65" s="91">
        <v>45</v>
      </c>
      <c r="B65" s="92" t="s">
        <v>79</v>
      </c>
      <c r="C65" s="150">
        <v>1303.5</v>
      </c>
      <c r="D65" s="128">
        <f t="shared" si="1"/>
        <v>8647.4</v>
      </c>
      <c r="E65" s="128">
        <f t="shared" si="2"/>
        <v>21256.400000000001</v>
      </c>
      <c r="F65" s="128">
        <f t="shared" si="3"/>
        <v>33371.4</v>
      </c>
      <c r="G65" s="128">
        <f t="shared" si="4"/>
        <v>44155.4</v>
      </c>
      <c r="H65" s="135"/>
      <c r="I65" s="135"/>
      <c r="J65" s="135"/>
      <c r="K65" s="135"/>
      <c r="L65" s="135"/>
      <c r="M65" s="135"/>
      <c r="N65" s="135"/>
      <c r="O65" s="135"/>
      <c r="P65" s="93">
        <v>142.4</v>
      </c>
      <c r="Q65" s="93">
        <v>177.4</v>
      </c>
      <c r="R65" s="93">
        <v>204.4</v>
      </c>
      <c r="S65" s="136">
        <v>245.4</v>
      </c>
      <c r="T65" s="137">
        <v>8505</v>
      </c>
      <c r="U65" s="137">
        <v>21079</v>
      </c>
      <c r="V65" s="137">
        <v>33167</v>
      </c>
      <c r="W65" s="137">
        <v>43910</v>
      </c>
      <c r="X65" s="138"/>
      <c r="Y65" s="138"/>
      <c r="Z65" s="139"/>
      <c r="AA65" s="139"/>
      <c r="AB65" s="94">
        <v>9950.9</v>
      </c>
      <c r="AC65" s="93">
        <v>22559.9</v>
      </c>
      <c r="AD65" s="93">
        <v>34674.9</v>
      </c>
      <c r="AE65" s="136">
        <v>45458.9</v>
      </c>
      <c r="AF65" s="137">
        <v>6862.9</v>
      </c>
      <c r="AG65" s="137">
        <v>18070.8</v>
      </c>
      <c r="AH65" s="140">
        <v>29810.7</v>
      </c>
      <c r="AI65" s="141">
        <v>40660.699999999997</v>
      </c>
      <c r="AJ65" s="135">
        <v>3075</v>
      </c>
      <c r="AK65" s="135">
        <v>4319.1000000000022</v>
      </c>
      <c r="AL65" s="135">
        <v>4639.2000000000007</v>
      </c>
      <c r="AM65" s="135">
        <v>4568.2000000000044</v>
      </c>
      <c r="AN65" s="137"/>
      <c r="AO65" s="137"/>
      <c r="AP65" s="137"/>
      <c r="AQ65" s="137"/>
      <c r="AR65" s="137">
        <v>13</v>
      </c>
      <c r="AS65" s="137">
        <v>170</v>
      </c>
      <c r="AT65" s="137">
        <v>225</v>
      </c>
      <c r="AU65" s="137">
        <v>230</v>
      </c>
    </row>
    <row r="66" spans="1:47" ht="16.5" customHeight="1">
      <c r="A66" s="91">
        <v>46</v>
      </c>
      <c r="B66" s="92" t="s">
        <v>80</v>
      </c>
      <c r="C66" s="150">
        <v>1782.9</v>
      </c>
      <c r="D66" s="128">
        <f t="shared" si="1"/>
        <v>7441.2</v>
      </c>
      <c r="E66" s="128">
        <f t="shared" si="2"/>
        <v>18345.2</v>
      </c>
      <c r="F66" s="128">
        <f t="shared" si="3"/>
        <v>28829.200000000001</v>
      </c>
      <c r="G66" s="128">
        <f t="shared" si="4"/>
        <v>38145.199999999997</v>
      </c>
      <c r="H66" s="135"/>
      <c r="I66" s="135"/>
      <c r="J66" s="135"/>
      <c r="K66" s="135"/>
      <c r="L66" s="135"/>
      <c r="M66" s="135"/>
      <c r="N66" s="135"/>
      <c r="O66" s="135"/>
      <c r="P66" s="93">
        <v>65.2</v>
      </c>
      <c r="Q66" s="93">
        <v>65.2</v>
      </c>
      <c r="R66" s="93">
        <v>65.2</v>
      </c>
      <c r="S66" s="136">
        <v>65.2</v>
      </c>
      <c r="T66" s="137">
        <v>7376</v>
      </c>
      <c r="U66" s="137">
        <v>18280</v>
      </c>
      <c r="V66" s="137">
        <v>28764</v>
      </c>
      <c r="W66" s="137">
        <v>38080</v>
      </c>
      <c r="X66" s="138"/>
      <c r="Y66" s="138"/>
      <c r="Z66" s="139"/>
      <c r="AA66" s="139"/>
      <c r="AB66" s="94">
        <v>9224.1</v>
      </c>
      <c r="AC66" s="93">
        <v>20128.100000000002</v>
      </c>
      <c r="AD66" s="93">
        <v>30612.100000000002</v>
      </c>
      <c r="AE66" s="136">
        <v>39928.1</v>
      </c>
      <c r="AF66" s="137">
        <v>7770</v>
      </c>
      <c r="AG66" s="137">
        <v>17967.900000000001</v>
      </c>
      <c r="AH66" s="140">
        <v>29964.9</v>
      </c>
      <c r="AI66" s="141">
        <v>35642.5</v>
      </c>
      <c r="AJ66" s="135">
        <v>1419.1000000000004</v>
      </c>
      <c r="AK66" s="135">
        <v>2086.2000000000007</v>
      </c>
      <c r="AL66" s="135">
        <v>534.20000000000073</v>
      </c>
      <c r="AM66" s="135">
        <v>4135.5999999999985</v>
      </c>
      <c r="AN66" s="137"/>
      <c r="AO66" s="137"/>
      <c r="AP66" s="137"/>
      <c r="AQ66" s="137"/>
      <c r="AR66" s="137">
        <v>35</v>
      </c>
      <c r="AS66" s="137">
        <v>74</v>
      </c>
      <c r="AT66" s="137">
        <v>113</v>
      </c>
      <c r="AU66" s="137">
        <v>150</v>
      </c>
    </row>
    <row r="67" spans="1:47" ht="16.5" customHeight="1">
      <c r="A67" s="91">
        <v>47</v>
      </c>
      <c r="B67" s="92" t="s">
        <v>81</v>
      </c>
      <c r="C67" s="150">
        <v>4547.8999999999996</v>
      </c>
      <c r="D67" s="128">
        <f t="shared" si="1"/>
        <v>7199.9</v>
      </c>
      <c r="E67" s="128">
        <f t="shared" si="2"/>
        <v>17637.900000000001</v>
      </c>
      <c r="F67" s="128">
        <f t="shared" si="3"/>
        <v>27643.9</v>
      </c>
      <c r="G67" s="128">
        <f t="shared" si="4"/>
        <v>37038.9</v>
      </c>
      <c r="H67" s="135"/>
      <c r="I67" s="135"/>
      <c r="J67" s="135"/>
      <c r="K67" s="135"/>
      <c r="L67" s="135"/>
      <c r="M67" s="135"/>
      <c r="N67" s="135"/>
      <c r="O67" s="135"/>
      <c r="P67" s="93">
        <v>229.9</v>
      </c>
      <c r="Q67" s="93">
        <v>353.9</v>
      </c>
      <c r="R67" s="93">
        <v>450.9</v>
      </c>
      <c r="S67" s="136">
        <v>596.9</v>
      </c>
      <c r="T67" s="137">
        <v>6970</v>
      </c>
      <c r="U67" s="137">
        <v>17284</v>
      </c>
      <c r="V67" s="137">
        <v>27193</v>
      </c>
      <c r="W67" s="137">
        <v>36442</v>
      </c>
      <c r="X67" s="138"/>
      <c r="Y67" s="138"/>
      <c r="Z67" s="139"/>
      <c r="AA67" s="139"/>
      <c r="AB67" s="94">
        <v>11747.8</v>
      </c>
      <c r="AC67" s="93">
        <v>22185.800000000003</v>
      </c>
      <c r="AD67" s="93">
        <v>32191.800000000003</v>
      </c>
      <c r="AE67" s="136">
        <v>41586.800000000003</v>
      </c>
      <c r="AF67" s="137">
        <v>9946.4</v>
      </c>
      <c r="AG67" s="137">
        <v>18370.3</v>
      </c>
      <c r="AH67" s="140">
        <v>26528.1</v>
      </c>
      <c r="AI67" s="141">
        <v>33986</v>
      </c>
      <c r="AJ67" s="135">
        <v>1582.3999999999996</v>
      </c>
      <c r="AK67" s="135">
        <v>3274.5000000000036</v>
      </c>
      <c r="AL67" s="135">
        <v>4808.7000000000044</v>
      </c>
      <c r="AM67" s="135">
        <v>6450.8000000000029</v>
      </c>
      <c r="AN67" s="137"/>
      <c r="AO67" s="137"/>
      <c r="AP67" s="137"/>
      <c r="AQ67" s="137"/>
      <c r="AR67" s="137">
        <v>219</v>
      </c>
      <c r="AS67" s="137">
        <v>541</v>
      </c>
      <c r="AT67" s="137">
        <v>855</v>
      </c>
      <c r="AU67" s="137">
        <v>1150</v>
      </c>
    </row>
    <row r="68" spans="1:47" ht="16.5" customHeight="1">
      <c r="A68" s="91">
        <v>48</v>
      </c>
      <c r="B68" s="92" t="s">
        <v>82</v>
      </c>
      <c r="C68" s="150">
        <v>2128.5</v>
      </c>
      <c r="D68" s="128">
        <f t="shared" si="1"/>
        <v>7175.6</v>
      </c>
      <c r="E68" s="128">
        <f t="shared" si="2"/>
        <v>17651.599999999999</v>
      </c>
      <c r="F68" s="128">
        <f t="shared" si="3"/>
        <v>27690.6</v>
      </c>
      <c r="G68" s="128">
        <f t="shared" si="4"/>
        <v>36713.4</v>
      </c>
      <c r="H68" s="135"/>
      <c r="I68" s="135"/>
      <c r="J68" s="135"/>
      <c r="K68" s="135"/>
      <c r="L68" s="135"/>
      <c r="M68" s="135"/>
      <c r="N68" s="135"/>
      <c r="O68" s="135"/>
      <c r="P68" s="93">
        <v>134.6</v>
      </c>
      <c r="Q68" s="93">
        <v>204.6</v>
      </c>
      <c r="R68" s="93">
        <v>258.60000000000002</v>
      </c>
      <c r="S68" s="136">
        <v>340.6</v>
      </c>
      <c r="T68" s="137">
        <v>7041</v>
      </c>
      <c r="U68" s="137">
        <v>17447</v>
      </c>
      <c r="V68" s="137">
        <v>27432</v>
      </c>
      <c r="W68" s="137">
        <v>36372.800000000003</v>
      </c>
      <c r="X68" s="138"/>
      <c r="Y68" s="138"/>
      <c r="Z68" s="139"/>
      <c r="AA68" s="139"/>
      <c r="AB68" s="94">
        <v>9304.1</v>
      </c>
      <c r="AC68" s="93">
        <v>19780.099999999999</v>
      </c>
      <c r="AD68" s="93">
        <v>29819.1</v>
      </c>
      <c r="AE68" s="136">
        <v>38841.9</v>
      </c>
      <c r="AF68" s="137">
        <v>7278.5</v>
      </c>
      <c r="AG68" s="137">
        <v>14462.5</v>
      </c>
      <c r="AH68" s="141">
        <v>24581.5</v>
      </c>
      <c r="AI68" s="141">
        <v>32200.3</v>
      </c>
      <c r="AJ68" s="135">
        <v>1825.6000000000004</v>
      </c>
      <c r="AK68" s="135">
        <v>5042.5999999999985</v>
      </c>
      <c r="AL68" s="135">
        <v>4897.5999999999985</v>
      </c>
      <c r="AM68" s="135">
        <v>6261.6000000000022</v>
      </c>
      <c r="AN68" s="137"/>
      <c r="AO68" s="137"/>
      <c r="AP68" s="137"/>
      <c r="AQ68" s="137"/>
      <c r="AR68" s="137">
        <v>200</v>
      </c>
      <c r="AS68" s="137">
        <v>275</v>
      </c>
      <c r="AT68" s="137">
        <v>340</v>
      </c>
      <c r="AU68" s="137">
        <v>380</v>
      </c>
    </row>
    <row r="69" spans="1:47" ht="16.5" customHeight="1">
      <c r="A69" s="91">
        <v>49</v>
      </c>
      <c r="B69" s="92" t="s">
        <v>83</v>
      </c>
      <c r="C69" s="150">
        <v>12679.4</v>
      </c>
      <c r="D69" s="128">
        <f t="shared" si="1"/>
        <v>25408.6</v>
      </c>
      <c r="E69" s="128">
        <f t="shared" si="2"/>
        <v>62103.6</v>
      </c>
      <c r="F69" s="128">
        <f t="shared" si="3"/>
        <v>97315.6</v>
      </c>
      <c r="G69" s="128">
        <f t="shared" si="4"/>
        <v>130182.6</v>
      </c>
      <c r="H69" s="135"/>
      <c r="I69" s="135"/>
      <c r="J69" s="135"/>
      <c r="K69" s="135"/>
      <c r="L69" s="135"/>
      <c r="M69" s="135"/>
      <c r="N69" s="135"/>
      <c r="O69" s="135"/>
      <c r="P69" s="93">
        <v>648.6</v>
      </c>
      <c r="Q69" s="93">
        <v>665.6</v>
      </c>
      <c r="R69" s="93">
        <v>679.6</v>
      </c>
      <c r="S69" s="136">
        <v>699.6</v>
      </c>
      <c r="T69" s="137">
        <v>24760</v>
      </c>
      <c r="U69" s="137">
        <v>61438</v>
      </c>
      <c r="V69" s="137">
        <v>96636</v>
      </c>
      <c r="W69" s="137">
        <v>129483</v>
      </c>
      <c r="X69" s="138"/>
      <c r="Y69" s="138"/>
      <c r="Z69" s="139"/>
      <c r="AA69" s="139"/>
      <c r="AB69" s="94">
        <v>38088</v>
      </c>
      <c r="AC69" s="93">
        <v>74783</v>
      </c>
      <c r="AD69" s="93">
        <v>109995</v>
      </c>
      <c r="AE69" s="136">
        <v>142862</v>
      </c>
      <c r="AF69" s="137">
        <v>24450</v>
      </c>
      <c r="AG69" s="137">
        <v>56300.3</v>
      </c>
      <c r="AH69" s="137">
        <v>85500</v>
      </c>
      <c r="AI69" s="137">
        <v>112000</v>
      </c>
      <c r="AJ69" s="135">
        <v>13488</v>
      </c>
      <c r="AK69" s="135">
        <v>18202.699999999997</v>
      </c>
      <c r="AL69" s="135">
        <v>23095</v>
      </c>
      <c r="AM69" s="135">
        <v>29262</v>
      </c>
      <c r="AN69" s="137"/>
      <c r="AO69" s="137"/>
      <c r="AP69" s="137"/>
      <c r="AQ69" s="137"/>
      <c r="AR69" s="137">
        <v>150</v>
      </c>
      <c r="AS69" s="137">
        <v>280</v>
      </c>
      <c r="AT69" s="137">
        <v>1400</v>
      </c>
      <c r="AU69" s="137">
        <v>1600</v>
      </c>
    </row>
    <row r="70" spans="1:47" ht="16.5" customHeight="1">
      <c r="A70" s="91">
        <v>50</v>
      </c>
      <c r="B70" s="92" t="s">
        <v>84</v>
      </c>
      <c r="C70" s="150">
        <v>2470.1</v>
      </c>
      <c r="D70" s="128">
        <f t="shared" si="1"/>
        <v>9619.6</v>
      </c>
      <c r="E70" s="128">
        <f t="shared" si="2"/>
        <v>23567.599999999999</v>
      </c>
      <c r="F70" s="128">
        <f t="shared" si="3"/>
        <v>36920.6</v>
      </c>
      <c r="G70" s="128">
        <f t="shared" si="4"/>
        <v>48914.8</v>
      </c>
      <c r="H70" s="135">
        <v>77</v>
      </c>
      <c r="I70" s="135">
        <v>204</v>
      </c>
      <c r="J70" s="135">
        <v>293</v>
      </c>
      <c r="K70" s="135">
        <v>445.2</v>
      </c>
      <c r="L70" s="135"/>
      <c r="M70" s="135"/>
      <c r="N70" s="135"/>
      <c r="O70" s="135"/>
      <c r="P70" s="93">
        <v>268.60000000000002</v>
      </c>
      <c r="Q70" s="93">
        <v>374.6</v>
      </c>
      <c r="R70" s="93">
        <v>457.6</v>
      </c>
      <c r="S70" s="136">
        <v>582.6</v>
      </c>
      <c r="T70" s="137">
        <v>9274</v>
      </c>
      <c r="U70" s="137">
        <v>22989</v>
      </c>
      <c r="V70" s="137">
        <v>36170</v>
      </c>
      <c r="W70" s="137">
        <v>47887</v>
      </c>
      <c r="X70" s="138"/>
      <c r="Y70" s="138"/>
      <c r="Z70" s="139"/>
      <c r="AA70" s="139"/>
      <c r="AB70" s="94">
        <v>12089.7</v>
      </c>
      <c r="AC70" s="93">
        <v>26037.699999999997</v>
      </c>
      <c r="AD70" s="93">
        <v>39390.699999999997</v>
      </c>
      <c r="AE70" s="136">
        <v>51384.899999999994</v>
      </c>
      <c r="AF70" s="137">
        <v>9007.1</v>
      </c>
      <c r="AG70" s="137">
        <v>21427.599999999999</v>
      </c>
      <c r="AH70" s="137">
        <v>33049.599999999999</v>
      </c>
      <c r="AI70" s="137">
        <v>42450.7</v>
      </c>
      <c r="AJ70" s="135">
        <v>2620.6000000000004</v>
      </c>
      <c r="AK70" s="135">
        <v>4123.0999999999985</v>
      </c>
      <c r="AL70" s="135">
        <v>5269.0999999999985</v>
      </c>
      <c r="AM70" s="135">
        <v>7647.1999999999971</v>
      </c>
      <c r="AN70" s="137"/>
      <c r="AO70" s="137"/>
      <c r="AP70" s="137"/>
      <c r="AQ70" s="137"/>
      <c r="AR70" s="137">
        <v>462</v>
      </c>
      <c r="AS70" s="137">
        <v>487</v>
      </c>
      <c r="AT70" s="137">
        <v>1072</v>
      </c>
      <c r="AU70" s="137">
        <v>1287</v>
      </c>
    </row>
    <row r="71" spans="1:47" ht="16.5" customHeight="1">
      <c r="A71" s="91">
        <v>51</v>
      </c>
      <c r="B71" s="92" t="s">
        <v>85</v>
      </c>
      <c r="C71" s="150">
        <v>6210.5</v>
      </c>
      <c r="D71" s="128">
        <f t="shared" si="1"/>
        <v>9197.5</v>
      </c>
      <c r="E71" s="128">
        <f t="shared" si="2"/>
        <v>22575.5</v>
      </c>
      <c r="F71" s="128">
        <f t="shared" si="3"/>
        <v>35421.5</v>
      </c>
      <c r="G71" s="128">
        <f t="shared" si="4"/>
        <v>46876.5</v>
      </c>
      <c r="H71" s="135"/>
      <c r="I71" s="135"/>
      <c r="J71" s="135"/>
      <c r="K71" s="135"/>
      <c r="L71" s="135"/>
      <c r="M71" s="135"/>
      <c r="N71" s="135"/>
      <c r="O71" s="135"/>
      <c r="P71" s="93">
        <v>201.5</v>
      </c>
      <c r="Q71" s="93">
        <v>279.5</v>
      </c>
      <c r="R71" s="93">
        <v>340.5</v>
      </c>
      <c r="S71" s="136">
        <v>432.5</v>
      </c>
      <c r="T71" s="137">
        <v>8996</v>
      </c>
      <c r="U71" s="137">
        <v>22296</v>
      </c>
      <c r="V71" s="137">
        <v>35081</v>
      </c>
      <c r="W71" s="137">
        <v>46444</v>
      </c>
      <c r="X71" s="138"/>
      <c r="Y71" s="138"/>
      <c r="Z71" s="139"/>
      <c r="AA71" s="139"/>
      <c r="AB71" s="94">
        <v>15408</v>
      </c>
      <c r="AC71" s="93">
        <v>28786</v>
      </c>
      <c r="AD71" s="93">
        <v>41632</v>
      </c>
      <c r="AE71" s="136">
        <v>53087</v>
      </c>
      <c r="AF71" s="137">
        <v>8041.7</v>
      </c>
      <c r="AG71" s="137">
        <v>20000.099999999999</v>
      </c>
      <c r="AH71" s="141">
        <v>31458.6</v>
      </c>
      <c r="AI71" s="141">
        <v>41667</v>
      </c>
      <c r="AJ71" s="135">
        <v>7002.9000000000005</v>
      </c>
      <c r="AK71" s="135">
        <v>7735.9000000000015</v>
      </c>
      <c r="AL71" s="135">
        <v>8751.5000000000018</v>
      </c>
      <c r="AM71" s="135">
        <v>9536.7000000000007</v>
      </c>
      <c r="AN71" s="137"/>
      <c r="AO71" s="137"/>
      <c r="AP71" s="137"/>
      <c r="AQ71" s="137"/>
      <c r="AR71" s="137">
        <v>363.4</v>
      </c>
      <c r="AS71" s="137">
        <v>1050</v>
      </c>
      <c r="AT71" s="137">
        <v>1421.9</v>
      </c>
      <c r="AU71" s="137">
        <v>1883.3</v>
      </c>
    </row>
    <row r="72" spans="1:47" ht="16.5" customHeight="1">
      <c r="A72" s="91">
        <v>52</v>
      </c>
      <c r="B72" s="92" t="s">
        <v>86</v>
      </c>
      <c r="C72" s="150">
        <v>1355.2</v>
      </c>
      <c r="D72" s="128">
        <f t="shared" si="1"/>
        <v>9679</v>
      </c>
      <c r="E72" s="128">
        <f t="shared" si="2"/>
        <v>23711</v>
      </c>
      <c r="F72" s="128">
        <f t="shared" si="3"/>
        <v>37174</v>
      </c>
      <c r="G72" s="128">
        <f t="shared" si="4"/>
        <v>49206</v>
      </c>
      <c r="H72" s="135"/>
      <c r="I72" s="135"/>
      <c r="J72" s="135"/>
      <c r="K72" s="135"/>
      <c r="L72" s="135"/>
      <c r="M72" s="135"/>
      <c r="N72" s="135"/>
      <c r="O72" s="135"/>
      <c r="P72" s="137">
        <v>280</v>
      </c>
      <c r="Q72" s="137">
        <v>415</v>
      </c>
      <c r="R72" s="137">
        <v>521</v>
      </c>
      <c r="S72" s="137">
        <v>680</v>
      </c>
      <c r="T72" s="137">
        <v>9399</v>
      </c>
      <c r="U72" s="137">
        <v>23296</v>
      </c>
      <c r="V72" s="137">
        <v>36653</v>
      </c>
      <c r="W72" s="137">
        <v>48526</v>
      </c>
      <c r="X72" s="138"/>
      <c r="Y72" s="138"/>
      <c r="Z72" s="139"/>
      <c r="AA72" s="139"/>
      <c r="AB72" s="94">
        <v>11034.2</v>
      </c>
      <c r="AC72" s="93">
        <v>25066.2</v>
      </c>
      <c r="AD72" s="93">
        <v>38529.199999999997</v>
      </c>
      <c r="AE72" s="136">
        <v>50561.2</v>
      </c>
      <c r="AF72" s="137">
        <v>8716.2999999999993</v>
      </c>
      <c r="AG72" s="137">
        <v>20666.3</v>
      </c>
      <c r="AH72" s="137">
        <v>31878.3</v>
      </c>
      <c r="AI72" s="137">
        <v>41570</v>
      </c>
      <c r="AJ72" s="135">
        <v>2214.9000000000015</v>
      </c>
      <c r="AK72" s="135">
        <v>3949.9000000000015</v>
      </c>
      <c r="AL72" s="135">
        <v>5670.8999999999978</v>
      </c>
      <c r="AM72" s="135">
        <v>7891.1999999999971</v>
      </c>
      <c r="AN72" s="137"/>
      <c r="AO72" s="137"/>
      <c r="AP72" s="137"/>
      <c r="AQ72" s="137"/>
      <c r="AR72" s="137">
        <v>103</v>
      </c>
      <c r="AS72" s="137">
        <v>450</v>
      </c>
      <c r="AT72" s="137">
        <v>980</v>
      </c>
      <c r="AU72" s="137">
        <v>1100</v>
      </c>
    </row>
    <row r="73" spans="1:47" ht="16.5" customHeight="1">
      <c r="A73" s="91">
        <v>53</v>
      </c>
      <c r="B73" s="92" t="s">
        <v>87</v>
      </c>
      <c r="C73" s="150">
        <v>2753.1</v>
      </c>
      <c r="D73" s="128">
        <f t="shared" si="1"/>
        <v>9847.2999999999993</v>
      </c>
      <c r="E73" s="128">
        <f t="shared" si="2"/>
        <v>24032.3</v>
      </c>
      <c r="F73" s="128">
        <f t="shared" si="3"/>
        <v>37579.300000000003</v>
      </c>
      <c r="G73" s="128">
        <f t="shared" si="4"/>
        <v>49867.9</v>
      </c>
      <c r="H73" s="135"/>
      <c r="I73" s="135"/>
      <c r="J73" s="135"/>
      <c r="K73" s="135"/>
      <c r="L73" s="135"/>
      <c r="M73" s="135"/>
      <c r="N73" s="135"/>
      <c r="O73" s="135"/>
      <c r="P73" s="137">
        <v>540.29999999999995</v>
      </c>
      <c r="Q73" s="137">
        <v>967.3</v>
      </c>
      <c r="R73" s="137">
        <v>1302.3</v>
      </c>
      <c r="S73" s="137">
        <v>1803.3</v>
      </c>
      <c r="T73" s="137">
        <v>9307</v>
      </c>
      <c r="U73" s="137">
        <v>23065</v>
      </c>
      <c r="V73" s="137">
        <v>36277</v>
      </c>
      <c r="W73" s="137">
        <v>48064.6</v>
      </c>
      <c r="X73" s="138"/>
      <c r="Y73" s="138"/>
      <c r="Z73" s="139"/>
      <c r="AA73" s="139"/>
      <c r="AB73" s="94">
        <v>12600.4</v>
      </c>
      <c r="AC73" s="93">
        <v>26785.399999999998</v>
      </c>
      <c r="AD73" s="93">
        <v>40332.400000000001</v>
      </c>
      <c r="AE73" s="136">
        <v>52621</v>
      </c>
      <c r="AF73" s="137">
        <v>10324.5</v>
      </c>
      <c r="AG73" s="137">
        <v>21557.5</v>
      </c>
      <c r="AH73" s="140">
        <v>32403.5</v>
      </c>
      <c r="AI73" s="141">
        <v>42000</v>
      </c>
      <c r="AJ73" s="135">
        <v>2247.8999999999996</v>
      </c>
      <c r="AK73" s="135">
        <v>4566.4999999999982</v>
      </c>
      <c r="AL73" s="135">
        <v>7226.5000000000018</v>
      </c>
      <c r="AM73" s="135">
        <v>9881.6</v>
      </c>
      <c r="AN73" s="137"/>
      <c r="AO73" s="137"/>
      <c r="AP73" s="137"/>
      <c r="AQ73" s="137"/>
      <c r="AR73" s="137">
        <v>28</v>
      </c>
      <c r="AS73" s="137">
        <v>661.4</v>
      </c>
      <c r="AT73" s="137">
        <v>702.4</v>
      </c>
      <c r="AU73" s="137">
        <v>739.4</v>
      </c>
    </row>
    <row r="74" spans="1:47" ht="16.5" customHeight="1">
      <c r="A74" s="91">
        <v>54</v>
      </c>
      <c r="B74" s="92" t="s">
        <v>88</v>
      </c>
      <c r="C74" s="150">
        <v>782.1</v>
      </c>
      <c r="D74" s="128">
        <f t="shared" si="1"/>
        <v>9438.8000000000011</v>
      </c>
      <c r="E74" s="128">
        <f t="shared" si="2"/>
        <v>22935</v>
      </c>
      <c r="F74" s="128">
        <f t="shared" si="3"/>
        <v>35874</v>
      </c>
      <c r="G74" s="128">
        <f t="shared" si="4"/>
        <v>47422.700000000004</v>
      </c>
      <c r="H74" s="135">
        <v>25</v>
      </c>
      <c r="I74" s="135">
        <v>56</v>
      </c>
      <c r="J74" s="135">
        <v>87</v>
      </c>
      <c r="K74" s="135">
        <v>136.69999999999999</v>
      </c>
      <c r="L74" s="135"/>
      <c r="M74" s="135"/>
      <c r="N74" s="135"/>
      <c r="O74" s="135"/>
      <c r="P74" s="137">
        <v>171.6</v>
      </c>
      <c r="Q74" s="137">
        <v>232.6</v>
      </c>
      <c r="R74" s="137">
        <v>280.60000000000002</v>
      </c>
      <c r="S74" s="137">
        <v>351.6</v>
      </c>
      <c r="T74" s="137">
        <v>9048</v>
      </c>
      <c r="U74" s="137">
        <v>22425</v>
      </c>
      <c r="V74" s="137">
        <v>35285</v>
      </c>
      <c r="W74" s="137">
        <v>46713</v>
      </c>
      <c r="X74" s="138">
        <v>194.2</v>
      </c>
      <c r="Y74" s="138">
        <v>221.4</v>
      </c>
      <c r="Z74" s="138">
        <v>221.4</v>
      </c>
      <c r="AA74" s="138">
        <v>221.4</v>
      </c>
      <c r="AB74" s="94">
        <v>10220.900000000001</v>
      </c>
      <c r="AC74" s="93">
        <v>23717.1</v>
      </c>
      <c r="AD74" s="93">
        <v>36656.1</v>
      </c>
      <c r="AE74" s="136">
        <v>48204.799999999996</v>
      </c>
      <c r="AF74" s="137">
        <v>7440</v>
      </c>
      <c r="AG74" s="137">
        <v>19465</v>
      </c>
      <c r="AH74" s="137">
        <v>30460</v>
      </c>
      <c r="AI74" s="137">
        <v>40488</v>
      </c>
      <c r="AJ74" s="135">
        <v>2770.9000000000015</v>
      </c>
      <c r="AK74" s="135">
        <v>4222.0999999999985</v>
      </c>
      <c r="AL74" s="135">
        <v>6146.0999999999985</v>
      </c>
      <c r="AM74" s="135">
        <v>7656.7999999999956</v>
      </c>
      <c r="AN74" s="137"/>
      <c r="AO74" s="137"/>
      <c r="AP74" s="137"/>
      <c r="AQ74" s="137"/>
      <c r="AR74" s="137">
        <v>10</v>
      </c>
      <c r="AS74" s="137">
        <v>30</v>
      </c>
      <c r="AT74" s="137">
        <v>50</v>
      </c>
      <c r="AU74" s="137">
        <v>60</v>
      </c>
    </row>
    <row r="75" spans="1:47" ht="16.5" customHeight="1">
      <c r="A75" s="91">
        <v>55</v>
      </c>
      <c r="B75" s="92" t="s">
        <v>89</v>
      </c>
      <c r="C75" s="150">
        <v>7903.2</v>
      </c>
      <c r="D75" s="128">
        <f t="shared" si="1"/>
        <v>12595</v>
      </c>
      <c r="E75" s="128">
        <f t="shared" si="2"/>
        <v>31189</v>
      </c>
      <c r="F75" s="128">
        <f t="shared" si="3"/>
        <v>49011</v>
      </c>
      <c r="G75" s="128">
        <f t="shared" si="4"/>
        <v>64987.9</v>
      </c>
      <c r="H75" s="135">
        <v>93</v>
      </c>
      <c r="I75" s="135">
        <v>246</v>
      </c>
      <c r="J75" s="135">
        <v>367</v>
      </c>
      <c r="K75" s="135">
        <v>549.9</v>
      </c>
      <c r="L75" s="135"/>
      <c r="M75" s="135"/>
      <c r="N75" s="135"/>
      <c r="O75" s="135"/>
      <c r="P75" s="93">
        <v>111</v>
      </c>
      <c r="Q75" s="93">
        <v>227</v>
      </c>
      <c r="R75" s="93">
        <v>318</v>
      </c>
      <c r="S75" s="93">
        <v>454</v>
      </c>
      <c r="T75" s="137">
        <v>12391</v>
      </c>
      <c r="U75" s="141">
        <v>30716</v>
      </c>
      <c r="V75" s="140">
        <v>48326</v>
      </c>
      <c r="W75" s="140">
        <v>63984</v>
      </c>
      <c r="X75" s="138"/>
      <c r="Y75" s="138"/>
      <c r="Z75" s="139"/>
      <c r="AA75" s="139"/>
      <c r="AB75" s="94">
        <v>20498.2</v>
      </c>
      <c r="AC75" s="93">
        <v>39092.199999999997</v>
      </c>
      <c r="AD75" s="93">
        <v>56914.2</v>
      </c>
      <c r="AE75" s="136">
        <v>72891.100000000006</v>
      </c>
      <c r="AF75" s="137">
        <v>10201</v>
      </c>
      <c r="AG75" s="137">
        <v>26966</v>
      </c>
      <c r="AH75" s="140">
        <v>42811</v>
      </c>
      <c r="AI75" s="140">
        <v>54966.8</v>
      </c>
      <c r="AJ75" s="135">
        <v>9787.2000000000007</v>
      </c>
      <c r="AK75" s="135">
        <v>8176.1999999999971</v>
      </c>
      <c r="AL75" s="135">
        <v>10093.199999999997</v>
      </c>
      <c r="AM75" s="135">
        <v>13864.300000000003</v>
      </c>
      <c r="AN75" s="137"/>
      <c r="AO75" s="137"/>
      <c r="AP75" s="137"/>
      <c r="AQ75" s="137"/>
      <c r="AR75" s="137">
        <v>510</v>
      </c>
      <c r="AS75" s="137">
        <v>3950</v>
      </c>
      <c r="AT75" s="137">
        <v>4010</v>
      </c>
      <c r="AU75" s="137">
        <v>4060</v>
      </c>
    </row>
    <row r="76" spans="1:47" ht="16.5" customHeight="1">
      <c r="A76" s="91">
        <v>56</v>
      </c>
      <c r="B76" s="92" t="s">
        <v>90</v>
      </c>
      <c r="C76" s="150">
        <v>1761.1999999999998</v>
      </c>
      <c r="D76" s="128">
        <f t="shared" si="1"/>
        <v>11761.2</v>
      </c>
      <c r="E76" s="128">
        <f t="shared" si="2"/>
        <v>28357.200000000001</v>
      </c>
      <c r="F76" s="128">
        <f t="shared" si="3"/>
        <v>44097.2</v>
      </c>
      <c r="G76" s="128">
        <f t="shared" si="4"/>
        <v>58285.1</v>
      </c>
      <c r="H76" s="135">
        <v>83</v>
      </c>
      <c r="I76" s="135">
        <v>279</v>
      </c>
      <c r="J76" s="135">
        <v>295</v>
      </c>
      <c r="K76" s="135">
        <v>460.9</v>
      </c>
      <c r="L76" s="135"/>
      <c r="M76" s="135"/>
      <c r="N76" s="135"/>
      <c r="O76" s="135"/>
      <c r="P76" s="93">
        <v>196.5</v>
      </c>
      <c r="Q76" s="93">
        <v>196.5</v>
      </c>
      <c r="R76" s="93">
        <v>196.5</v>
      </c>
      <c r="S76" s="93">
        <v>196.5</v>
      </c>
      <c r="T76" s="137">
        <v>11063</v>
      </c>
      <c r="U76" s="137">
        <v>27463</v>
      </c>
      <c r="V76" s="137">
        <v>43187</v>
      </c>
      <c r="W76" s="137">
        <v>57209</v>
      </c>
      <c r="X76" s="138">
        <v>418.7</v>
      </c>
      <c r="Y76" s="138">
        <v>418.7</v>
      </c>
      <c r="Z76" s="138">
        <v>418.7</v>
      </c>
      <c r="AA76" s="138">
        <v>418.7</v>
      </c>
      <c r="AB76" s="94">
        <v>13522.400000000001</v>
      </c>
      <c r="AC76" s="93">
        <v>30118.400000000001</v>
      </c>
      <c r="AD76" s="93">
        <v>45858.399999999994</v>
      </c>
      <c r="AE76" s="136">
        <v>60046.299999999996</v>
      </c>
      <c r="AF76" s="137">
        <v>10926</v>
      </c>
      <c r="AG76" s="137">
        <v>25984</v>
      </c>
      <c r="AH76" s="137">
        <v>40370</v>
      </c>
      <c r="AI76" s="137">
        <v>52884.1</v>
      </c>
      <c r="AJ76" s="135">
        <v>2586.4000000000015</v>
      </c>
      <c r="AK76" s="135">
        <v>4114.4000000000015</v>
      </c>
      <c r="AL76" s="135">
        <v>5458.3999999999942</v>
      </c>
      <c r="AM76" s="135">
        <v>7122.1999999999971</v>
      </c>
      <c r="AN76" s="137"/>
      <c r="AO76" s="137"/>
      <c r="AP76" s="137"/>
      <c r="AQ76" s="137"/>
      <c r="AR76" s="137">
        <v>10</v>
      </c>
      <c r="AS76" s="137">
        <v>20</v>
      </c>
      <c r="AT76" s="137">
        <v>30</v>
      </c>
      <c r="AU76" s="137">
        <v>40</v>
      </c>
    </row>
    <row r="77" spans="1:47" ht="16.5" customHeight="1">
      <c r="A77" s="91">
        <v>57</v>
      </c>
      <c r="B77" s="92" t="s">
        <v>91</v>
      </c>
      <c r="C77" s="150">
        <v>31.400000000000002</v>
      </c>
      <c r="D77" s="128">
        <f t="shared" si="1"/>
        <v>8939.6</v>
      </c>
      <c r="E77" s="128">
        <f t="shared" si="2"/>
        <v>21937.599999999999</v>
      </c>
      <c r="F77" s="128">
        <f t="shared" si="3"/>
        <v>34425.599999999999</v>
      </c>
      <c r="G77" s="128">
        <f t="shared" si="4"/>
        <v>45555.3</v>
      </c>
      <c r="H77" s="135">
        <v>11</v>
      </c>
      <c r="I77" s="135">
        <v>25</v>
      </c>
      <c r="J77" s="135">
        <v>39</v>
      </c>
      <c r="K77" s="135">
        <v>60.7</v>
      </c>
      <c r="L77" s="135"/>
      <c r="M77" s="135"/>
      <c r="N77" s="135"/>
      <c r="O77" s="135"/>
      <c r="P77" s="93">
        <v>180.6</v>
      </c>
      <c r="Q77" s="93">
        <v>232.6</v>
      </c>
      <c r="R77" s="93">
        <v>273.60000000000002</v>
      </c>
      <c r="S77" s="93">
        <v>334.6</v>
      </c>
      <c r="T77" s="137">
        <v>8748</v>
      </c>
      <c r="U77" s="93">
        <v>21680</v>
      </c>
      <c r="V77" s="137">
        <v>34113</v>
      </c>
      <c r="W77" s="137">
        <v>45160</v>
      </c>
      <c r="X77" s="138"/>
      <c r="Y77" s="138"/>
      <c r="Z77" s="139"/>
      <c r="AA77" s="139"/>
      <c r="AB77" s="94">
        <v>8971</v>
      </c>
      <c r="AC77" s="93">
        <v>21969</v>
      </c>
      <c r="AD77" s="93">
        <v>34457</v>
      </c>
      <c r="AE77" s="136">
        <v>45586.7</v>
      </c>
      <c r="AF77" s="137">
        <v>6568.1</v>
      </c>
      <c r="AG77" s="137">
        <v>17798.2</v>
      </c>
      <c r="AH77" s="137">
        <v>28642.2</v>
      </c>
      <c r="AI77" s="137">
        <v>37886.800000000003</v>
      </c>
      <c r="AJ77" s="135">
        <v>2357.7999999999997</v>
      </c>
      <c r="AK77" s="135">
        <v>3792.7999999999993</v>
      </c>
      <c r="AL77" s="135">
        <v>5424.7999999999993</v>
      </c>
      <c r="AM77" s="135">
        <v>7279.8999999999942</v>
      </c>
      <c r="AN77" s="137"/>
      <c r="AO77" s="137"/>
      <c r="AP77" s="137"/>
      <c r="AQ77" s="137"/>
      <c r="AR77" s="137">
        <v>45.1</v>
      </c>
      <c r="AS77" s="137">
        <v>378</v>
      </c>
      <c r="AT77" s="137">
        <v>390</v>
      </c>
      <c r="AU77" s="137">
        <v>420</v>
      </c>
    </row>
    <row r="78" spans="1:47" ht="16.5" customHeight="1">
      <c r="A78" s="91">
        <v>58</v>
      </c>
      <c r="B78" s="92" t="s">
        <v>92</v>
      </c>
      <c r="C78" s="150">
        <v>157.69999999999999</v>
      </c>
      <c r="D78" s="128">
        <f t="shared" si="1"/>
        <v>7905</v>
      </c>
      <c r="E78" s="128">
        <f t="shared" si="2"/>
        <v>19567</v>
      </c>
      <c r="F78" s="128">
        <f t="shared" si="3"/>
        <v>30737</v>
      </c>
      <c r="G78" s="128">
        <f t="shared" si="4"/>
        <v>40738</v>
      </c>
      <c r="H78" s="135"/>
      <c r="I78" s="135"/>
      <c r="J78" s="135"/>
      <c r="K78" s="135"/>
      <c r="L78" s="135"/>
      <c r="M78" s="135"/>
      <c r="N78" s="135"/>
      <c r="O78" s="135"/>
      <c r="P78" s="93">
        <v>121</v>
      </c>
      <c r="Q78" s="93">
        <v>248</v>
      </c>
      <c r="R78" s="93">
        <v>347</v>
      </c>
      <c r="S78" s="93">
        <v>496</v>
      </c>
      <c r="T78" s="151">
        <v>7784</v>
      </c>
      <c r="U78" s="141">
        <v>19319</v>
      </c>
      <c r="V78" s="140">
        <v>30390</v>
      </c>
      <c r="W78" s="141">
        <v>40242</v>
      </c>
      <c r="X78" s="138"/>
      <c r="Y78" s="138"/>
      <c r="Z78" s="139"/>
      <c r="AA78" s="139"/>
      <c r="AB78" s="94">
        <v>8062.7</v>
      </c>
      <c r="AC78" s="93">
        <v>19724.7</v>
      </c>
      <c r="AD78" s="93">
        <v>30894.7</v>
      </c>
      <c r="AE78" s="136">
        <v>40895.699999999997</v>
      </c>
      <c r="AF78" s="137">
        <v>6499</v>
      </c>
      <c r="AG78" s="137">
        <v>16954.5</v>
      </c>
      <c r="AH78" s="140">
        <v>28146</v>
      </c>
      <c r="AI78" s="141">
        <v>36697.5</v>
      </c>
      <c r="AJ78" s="135">
        <v>1543.6999999999998</v>
      </c>
      <c r="AK78" s="135">
        <v>2542.2000000000007</v>
      </c>
      <c r="AL78" s="135">
        <v>2500.7000000000007</v>
      </c>
      <c r="AM78" s="135">
        <v>3950.1999999999971</v>
      </c>
      <c r="AN78" s="137"/>
      <c r="AO78" s="137"/>
      <c r="AP78" s="137"/>
      <c r="AQ78" s="137"/>
      <c r="AR78" s="137">
        <v>20</v>
      </c>
      <c r="AS78" s="137">
        <v>228</v>
      </c>
      <c r="AT78" s="137">
        <v>248</v>
      </c>
      <c r="AU78" s="137">
        <v>248</v>
      </c>
    </row>
    <row r="79" spans="1:47" ht="16.5" customHeight="1">
      <c r="A79" s="91">
        <v>59</v>
      </c>
      <c r="B79" s="92" t="s">
        <v>93</v>
      </c>
      <c r="C79" s="150">
        <v>84.899999999999991</v>
      </c>
      <c r="D79" s="128">
        <f t="shared" si="1"/>
        <v>9006.2000000000007</v>
      </c>
      <c r="E79" s="128">
        <f t="shared" si="2"/>
        <v>22215.200000000001</v>
      </c>
      <c r="F79" s="128">
        <f t="shared" si="3"/>
        <v>34804.199999999997</v>
      </c>
      <c r="G79" s="128">
        <f t="shared" si="4"/>
        <v>46100.2</v>
      </c>
      <c r="H79" s="135">
        <v>67</v>
      </c>
      <c r="I79" s="135">
        <v>191</v>
      </c>
      <c r="J79" s="135">
        <v>265</v>
      </c>
      <c r="K79" s="135">
        <v>395</v>
      </c>
      <c r="L79" s="135"/>
      <c r="M79" s="135"/>
      <c r="N79" s="135"/>
      <c r="O79" s="135"/>
      <c r="P79" s="93">
        <v>184.2</v>
      </c>
      <c r="Q79" s="93">
        <v>278.2</v>
      </c>
      <c r="R79" s="93">
        <v>351.2</v>
      </c>
      <c r="S79" s="93">
        <v>461.2</v>
      </c>
      <c r="T79" s="151">
        <v>8755</v>
      </c>
      <c r="U79" s="141">
        <v>21696</v>
      </c>
      <c r="V79" s="140">
        <v>34138</v>
      </c>
      <c r="W79" s="141">
        <v>45194</v>
      </c>
      <c r="X79" s="138"/>
      <c r="Y79" s="138">
        <v>50</v>
      </c>
      <c r="Z79" s="139">
        <v>50</v>
      </c>
      <c r="AA79" s="139">
        <v>50</v>
      </c>
      <c r="AB79" s="94">
        <v>9091.1</v>
      </c>
      <c r="AC79" s="93">
        <v>22300.100000000002</v>
      </c>
      <c r="AD79" s="93">
        <v>34889.1</v>
      </c>
      <c r="AE79" s="136">
        <v>46185.1</v>
      </c>
      <c r="AF79" s="137">
        <v>7443.9</v>
      </c>
      <c r="AG79" s="137">
        <v>18450.2</v>
      </c>
      <c r="AH79" s="140">
        <v>31501.3</v>
      </c>
      <c r="AI79" s="141">
        <v>38700.800000000003</v>
      </c>
      <c r="AJ79" s="135">
        <v>1557.2000000000007</v>
      </c>
      <c r="AK79" s="135">
        <v>3264.5000000000014</v>
      </c>
      <c r="AL79" s="135">
        <v>2769.3999999999992</v>
      </c>
      <c r="AM79" s="135">
        <v>6619.1999999999953</v>
      </c>
      <c r="AN79" s="137"/>
      <c r="AO79" s="137"/>
      <c r="AP79" s="137"/>
      <c r="AQ79" s="137"/>
      <c r="AR79" s="137">
        <v>90</v>
      </c>
      <c r="AS79" s="137">
        <v>585.4</v>
      </c>
      <c r="AT79" s="137">
        <v>618.4</v>
      </c>
      <c r="AU79" s="137">
        <v>865.1</v>
      </c>
    </row>
    <row r="80" spans="1:47" ht="16.5" customHeight="1">
      <c r="A80" s="91">
        <v>60</v>
      </c>
      <c r="B80" s="92" t="s">
        <v>94</v>
      </c>
      <c r="C80" s="150">
        <v>1451.2</v>
      </c>
      <c r="D80" s="128">
        <f t="shared" si="1"/>
        <v>10562.2</v>
      </c>
      <c r="E80" s="128">
        <f t="shared" si="2"/>
        <v>26386.400000000001</v>
      </c>
      <c r="F80" s="128">
        <f t="shared" si="3"/>
        <v>41011.399999999994</v>
      </c>
      <c r="G80" s="128">
        <f t="shared" si="4"/>
        <v>54022.399999999994</v>
      </c>
      <c r="H80" s="135"/>
      <c r="I80" s="135"/>
      <c r="J80" s="135"/>
      <c r="K80" s="135"/>
      <c r="L80" s="135"/>
      <c r="M80" s="135"/>
      <c r="N80" s="135"/>
      <c r="O80" s="135"/>
      <c r="P80" s="93">
        <v>279.2</v>
      </c>
      <c r="Q80" s="93">
        <v>290.2</v>
      </c>
      <c r="R80" s="93">
        <v>299.2</v>
      </c>
      <c r="S80" s="136">
        <v>312.2</v>
      </c>
      <c r="T80" s="151">
        <v>10283</v>
      </c>
      <c r="U80" s="151">
        <v>25495</v>
      </c>
      <c r="V80" s="151">
        <v>40111</v>
      </c>
      <c r="W80" s="151">
        <v>53109</v>
      </c>
      <c r="X80" s="138"/>
      <c r="Y80" s="138">
        <v>601.20000000000005</v>
      </c>
      <c r="Z80" s="139">
        <v>601.20000000000005</v>
      </c>
      <c r="AA80" s="139">
        <v>601.20000000000005</v>
      </c>
      <c r="AB80" s="94">
        <v>12013.400000000001</v>
      </c>
      <c r="AC80" s="93">
        <v>27837.600000000002</v>
      </c>
      <c r="AD80" s="93">
        <v>42462.599999999991</v>
      </c>
      <c r="AE80" s="136">
        <v>55473.599999999991</v>
      </c>
      <c r="AF80" s="137">
        <v>9694.2000000000007</v>
      </c>
      <c r="AG80" s="137">
        <v>23406.2</v>
      </c>
      <c r="AH80" s="137">
        <v>36482.199999999997</v>
      </c>
      <c r="AI80" s="137">
        <v>47440.2</v>
      </c>
      <c r="AJ80" s="135">
        <v>2289.2000000000007</v>
      </c>
      <c r="AK80" s="135">
        <v>4361.4000000000015</v>
      </c>
      <c r="AL80" s="135">
        <v>5870.3999999999942</v>
      </c>
      <c r="AM80" s="135">
        <v>7883.3999999999942</v>
      </c>
      <c r="AN80" s="137"/>
      <c r="AO80" s="137"/>
      <c r="AP80" s="137"/>
      <c r="AQ80" s="137"/>
      <c r="AR80" s="137">
        <v>30</v>
      </c>
      <c r="AS80" s="137">
        <v>70</v>
      </c>
      <c r="AT80" s="137">
        <v>110</v>
      </c>
      <c r="AU80" s="137">
        <v>150</v>
      </c>
    </row>
    <row r="81" spans="1:47" ht="16.5" customHeight="1">
      <c r="A81" s="91">
        <v>61</v>
      </c>
      <c r="B81" s="92" t="s">
        <v>95</v>
      </c>
      <c r="C81" s="150">
        <v>3217.5</v>
      </c>
      <c r="D81" s="128">
        <f t="shared" si="1"/>
        <v>6444.5</v>
      </c>
      <c r="E81" s="128">
        <f t="shared" si="2"/>
        <v>15894.5</v>
      </c>
      <c r="F81" s="128">
        <f t="shared" si="3"/>
        <v>24968.5</v>
      </c>
      <c r="G81" s="128">
        <f t="shared" si="4"/>
        <v>33091</v>
      </c>
      <c r="H81" s="135">
        <v>27</v>
      </c>
      <c r="I81" s="135">
        <v>61</v>
      </c>
      <c r="J81" s="135">
        <v>95</v>
      </c>
      <c r="K81" s="135">
        <v>148.5</v>
      </c>
      <c r="L81" s="135"/>
      <c r="M81" s="135"/>
      <c r="N81" s="135"/>
      <c r="O81" s="135"/>
      <c r="P81" s="93">
        <v>103.5</v>
      </c>
      <c r="Q81" s="93">
        <v>187.5</v>
      </c>
      <c r="R81" s="93">
        <v>253.5</v>
      </c>
      <c r="S81" s="136">
        <v>351.5</v>
      </c>
      <c r="T81" s="151">
        <v>6314</v>
      </c>
      <c r="U81" s="141">
        <v>15646</v>
      </c>
      <c r="V81" s="140">
        <v>24620</v>
      </c>
      <c r="W81" s="141">
        <v>32591</v>
      </c>
      <c r="X81" s="138"/>
      <c r="Y81" s="138"/>
      <c r="Z81" s="139"/>
      <c r="AA81" s="139"/>
      <c r="AB81" s="94">
        <v>9662</v>
      </c>
      <c r="AC81" s="93">
        <v>19112</v>
      </c>
      <c r="AD81" s="93">
        <v>28186</v>
      </c>
      <c r="AE81" s="136">
        <v>36308.5</v>
      </c>
      <c r="AF81" s="137">
        <v>8477.2000000000007</v>
      </c>
      <c r="AG81" s="137">
        <v>16200.7</v>
      </c>
      <c r="AH81" s="140">
        <v>24095</v>
      </c>
      <c r="AI81" s="141">
        <v>31201.5</v>
      </c>
      <c r="AJ81" s="135">
        <v>1179.7999999999993</v>
      </c>
      <c r="AK81" s="135">
        <v>2885.2999999999993</v>
      </c>
      <c r="AL81" s="135">
        <v>4026</v>
      </c>
      <c r="AM81" s="135">
        <v>5007</v>
      </c>
      <c r="AN81" s="137"/>
      <c r="AO81" s="137"/>
      <c r="AP81" s="137"/>
      <c r="AQ81" s="137"/>
      <c r="AR81" s="137">
        <v>5</v>
      </c>
      <c r="AS81" s="137">
        <v>26</v>
      </c>
      <c r="AT81" s="137">
        <v>65</v>
      </c>
      <c r="AU81" s="137">
        <v>100</v>
      </c>
    </row>
    <row r="82" spans="1:47" ht="16.5" customHeight="1">
      <c r="A82" s="91">
        <v>62</v>
      </c>
      <c r="B82" s="92" t="s">
        <v>96</v>
      </c>
      <c r="C82" s="150">
        <v>7236.5</v>
      </c>
      <c r="D82" s="128">
        <f t="shared" si="1"/>
        <v>9684.2000000000007</v>
      </c>
      <c r="E82" s="128">
        <f t="shared" si="2"/>
        <v>23767.200000000001</v>
      </c>
      <c r="F82" s="128">
        <f t="shared" si="3"/>
        <v>37276.199999999997</v>
      </c>
      <c r="G82" s="128">
        <f t="shared" si="4"/>
        <v>49388.4</v>
      </c>
      <c r="H82" s="135">
        <v>23</v>
      </c>
      <c r="I82" s="135">
        <v>52</v>
      </c>
      <c r="J82" s="135">
        <v>81</v>
      </c>
      <c r="K82" s="135">
        <v>125.2</v>
      </c>
      <c r="L82" s="135"/>
      <c r="M82" s="135"/>
      <c r="N82" s="135"/>
      <c r="O82" s="135"/>
      <c r="P82" s="93">
        <v>286.2</v>
      </c>
      <c r="Q82" s="93">
        <v>483.2</v>
      </c>
      <c r="R82" s="93">
        <v>637.20000000000005</v>
      </c>
      <c r="S82" s="136">
        <v>869.2</v>
      </c>
      <c r="T82" s="151">
        <v>9375</v>
      </c>
      <c r="U82" s="141">
        <v>23232</v>
      </c>
      <c r="V82" s="140">
        <v>36558</v>
      </c>
      <c r="W82" s="141">
        <v>48394</v>
      </c>
      <c r="X82" s="138"/>
      <c r="Y82" s="138"/>
      <c r="Z82" s="139"/>
      <c r="AA82" s="139"/>
      <c r="AB82" s="94">
        <v>16920.7</v>
      </c>
      <c r="AC82" s="93">
        <v>31003.7</v>
      </c>
      <c r="AD82" s="93">
        <v>44512.7</v>
      </c>
      <c r="AE82" s="136">
        <v>56624.899999999994</v>
      </c>
      <c r="AF82" s="137">
        <v>10876.1</v>
      </c>
      <c r="AG82" s="137">
        <v>22210</v>
      </c>
      <c r="AH82" s="140">
        <v>34686</v>
      </c>
      <c r="AI82" s="141">
        <v>45572</v>
      </c>
      <c r="AJ82" s="135">
        <v>4782.8</v>
      </c>
      <c r="AK82" s="135">
        <v>6998.9000000000005</v>
      </c>
      <c r="AL82" s="135">
        <v>7831.8999999999978</v>
      </c>
      <c r="AM82" s="135">
        <v>9058.0999999999949</v>
      </c>
      <c r="AN82" s="137"/>
      <c r="AO82" s="137"/>
      <c r="AP82" s="137"/>
      <c r="AQ82" s="137"/>
      <c r="AR82" s="137">
        <v>1261.8</v>
      </c>
      <c r="AS82" s="137">
        <v>1794.8</v>
      </c>
      <c r="AT82" s="137">
        <v>1994.8</v>
      </c>
      <c r="AU82" s="137">
        <v>1994.8</v>
      </c>
    </row>
    <row r="83" spans="1:47" ht="16.5" customHeight="1">
      <c r="A83" s="91">
        <v>63</v>
      </c>
      <c r="B83" s="92" t="s">
        <v>97</v>
      </c>
      <c r="C83" s="150">
        <v>1073.8000000000002</v>
      </c>
      <c r="D83" s="128">
        <f t="shared" si="1"/>
        <v>15184</v>
      </c>
      <c r="E83" s="128">
        <f t="shared" si="2"/>
        <v>37715.199999999997</v>
      </c>
      <c r="F83" s="128">
        <f t="shared" si="3"/>
        <v>59137.2</v>
      </c>
      <c r="G83" s="128">
        <f t="shared" si="4"/>
        <v>78322.700000000012</v>
      </c>
      <c r="H83" s="135">
        <v>66</v>
      </c>
      <c r="I83" s="135">
        <v>227</v>
      </c>
      <c r="J83" s="135">
        <v>262</v>
      </c>
      <c r="K83" s="135">
        <v>390.5</v>
      </c>
      <c r="L83" s="135"/>
      <c r="M83" s="135"/>
      <c r="N83" s="135"/>
      <c r="O83" s="135"/>
      <c r="P83" s="93">
        <v>22</v>
      </c>
      <c r="Q83" s="93">
        <v>8.6000000000000014</v>
      </c>
      <c r="R83" s="93">
        <v>26.6</v>
      </c>
      <c r="S83" s="93">
        <v>53.6</v>
      </c>
      <c r="T83" s="151">
        <v>15036</v>
      </c>
      <c r="U83" s="151">
        <v>37300</v>
      </c>
      <c r="V83" s="151">
        <v>58669</v>
      </c>
      <c r="W83" s="151">
        <v>77699</v>
      </c>
      <c r="X83" s="138">
        <v>60</v>
      </c>
      <c r="Y83" s="138">
        <v>179.6</v>
      </c>
      <c r="Z83" s="138">
        <v>179.6</v>
      </c>
      <c r="AA83" s="138">
        <v>179.6</v>
      </c>
      <c r="AB83" s="94">
        <v>16257.8</v>
      </c>
      <c r="AC83" s="93">
        <v>38789</v>
      </c>
      <c r="AD83" s="93">
        <v>60211</v>
      </c>
      <c r="AE83" s="136">
        <v>79396.500000000015</v>
      </c>
      <c r="AF83" s="137">
        <v>12000</v>
      </c>
      <c r="AG83" s="137">
        <v>31656.7</v>
      </c>
      <c r="AH83" s="137">
        <v>49650</v>
      </c>
      <c r="AI83" s="137">
        <v>66966</v>
      </c>
      <c r="AJ83" s="135">
        <v>4217.7999999999993</v>
      </c>
      <c r="AK83" s="135">
        <v>7022.2999999999993</v>
      </c>
      <c r="AL83" s="135">
        <v>10281</v>
      </c>
      <c r="AM83" s="135">
        <v>12050.500000000015</v>
      </c>
      <c r="AN83" s="137"/>
      <c r="AO83" s="137"/>
      <c r="AP83" s="137"/>
      <c r="AQ83" s="137"/>
      <c r="AR83" s="137">
        <v>40</v>
      </c>
      <c r="AS83" s="137">
        <v>110</v>
      </c>
      <c r="AT83" s="137">
        <v>280</v>
      </c>
      <c r="AU83" s="137">
        <v>380</v>
      </c>
    </row>
    <row r="84" spans="1:47" ht="16.5" customHeight="1">
      <c r="A84" s="91">
        <v>64</v>
      </c>
      <c r="B84" s="92" t="s">
        <v>98</v>
      </c>
      <c r="C84" s="150">
        <v>13940.1</v>
      </c>
      <c r="D84" s="128">
        <f t="shared" si="1"/>
        <v>4455</v>
      </c>
      <c r="E84" s="128">
        <f t="shared" si="2"/>
        <v>11038</v>
      </c>
      <c r="F84" s="128">
        <f t="shared" si="3"/>
        <v>17368</v>
      </c>
      <c r="G84" s="128">
        <f t="shared" si="4"/>
        <v>22992</v>
      </c>
      <c r="H84" s="135"/>
      <c r="I84" s="135"/>
      <c r="J84" s="135"/>
      <c r="K84" s="135"/>
      <c r="L84" s="135"/>
      <c r="M84" s="135"/>
      <c r="N84" s="135"/>
      <c r="O84" s="135"/>
      <c r="P84" s="93">
        <v>0</v>
      </c>
      <c r="Q84" s="93">
        <v>0</v>
      </c>
      <c r="R84" s="93">
        <v>0</v>
      </c>
      <c r="S84" s="136">
        <v>0</v>
      </c>
      <c r="T84" s="151">
        <v>4455</v>
      </c>
      <c r="U84" s="141">
        <v>11038</v>
      </c>
      <c r="V84" s="140">
        <v>17368</v>
      </c>
      <c r="W84" s="140">
        <v>22992</v>
      </c>
      <c r="X84" s="138"/>
      <c r="Y84" s="138"/>
      <c r="Z84" s="139"/>
      <c r="AA84" s="139"/>
      <c r="AB84" s="94">
        <v>18395.099999999999</v>
      </c>
      <c r="AC84" s="93">
        <v>24978.1</v>
      </c>
      <c r="AD84" s="93">
        <v>31308.1</v>
      </c>
      <c r="AE84" s="136">
        <v>36932.1</v>
      </c>
      <c r="AF84" s="137">
        <v>9225.1</v>
      </c>
      <c r="AG84" s="137">
        <v>15068.1</v>
      </c>
      <c r="AH84" s="140">
        <v>20658.099999999999</v>
      </c>
      <c r="AI84" s="140">
        <v>23802.1</v>
      </c>
      <c r="AJ84" s="135">
        <v>6729.9999999999982</v>
      </c>
      <c r="AK84" s="135">
        <v>7229.9999999999982</v>
      </c>
      <c r="AL84" s="135">
        <v>7730</v>
      </c>
      <c r="AM84" s="135">
        <v>8430</v>
      </c>
      <c r="AN84" s="137"/>
      <c r="AO84" s="137"/>
      <c r="AP84" s="137"/>
      <c r="AQ84" s="137"/>
      <c r="AR84" s="137">
        <v>2440</v>
      </c>
      <c r="AS84" s="137">
        <v>2680</v>
      </c>
      <c r="AT84" s="137">
        <v>2920</v>
      </c>
      <c r="AU84" s="137">
        <v>4700</v>
      </c>
    </row>
    <row r="85" spans="1:47" ht="16.5" customHeight="1">
      <c r="A85" s="91">
        <v>65</v>
      </c>
      <c r="B85" s="92" t="s">
        <v>99</v>
      </c>
      <c r="C85" s="150">
        <v>3712.5</v>
      </c>
      <c r="D85" s="128">
        <f t="shared" si="1"/>
        <v>7136.1</v>
      </c>
      <c r="E85" s="128">
        <f t="shared" si="2"/>
        <v>17532.399999999998</v>
      </c>
      <c r="F85" s="128">
        <f t="shared" si="3"/>
        <v>27541.399999999998</v>
      </c>
      <c r="G85" s="128">
        <f t="shared" si="4"/>
        <v>36440.9</v>
      </c>
      <c r="H85" s="135">
        <v>27</v>
      </c>
      <c r="I85" s="135">
        <v>61</v>
      </c>
      <c r="J85" s="135">
        <v>95</v>
      </c>
      <c r="K85" s="135">
        <v>148.5</v>
      </c>
      <c r="L85" s="135"/>
      <c r="M85" s="135"/>
      <c r="N85" s="135"/>
      <c r="O85" s="135"/>
      <c r="P85" s="93">
        <v>91.1</v>
      </c>
      <c r="Q85" s="93">
        <v>91.1</v>
      </c>
      <c r="R85" s="93">
        <v>91.1</v>
      </c>
      <c r="S85" s="136">
        <v>91.1</v>
      </c>
      <c r="T85" s="151">
        <v>7018</v>
      </c>
      <c r="U85" s="151">
        <v>17378</v>
      </c>
      <c r="V85" s="151">
        <v>27353</v>
      </c>
      <c r="W85" s="151">
        <v>36199</v>
      </c>
      <c r="X85" s="138"/>
      <c r="Y85" s="138">
        <v>2.2999999999999998</v>
      </c>
      <c r="Z85" s="139">
        <v>2.2999999999999998</v>
      </c>
      <c r="AA85" s="139">
        <v>2.2999999999999998</v>
      </c>
      <c r="AB85" s="94">
        <v>10848.6</v>
      </c>
      <c r="AC85" s="93">
        <v>21244.899999999998</v>
      </c>
      <c r="AD85" s="93">
        <v>31253.899999999998</v>
      </c>
      <c r="AE85" s="136">
        <v>40153.4</v>
      </c>
      <c r="AF85" s="137">
        <v>7730.3</v>
      </c>
      <c r="AG85" s="137">
        <v>16670.3</v>
      </c>
      <c r="AH85" s="137">
        <v>25230.3</v>
      </c>
      <c r="AI85" s="137">
        <v>31476.799999999999</v>
      </c>
      <c r="AJ85" s="135">
        <v>2307.3000000000002</v>
      </c>
      <c r="AK85" s="135">
        <v>3760.5999999999985</v>
      </c>
      <c r="AL85" s="135">
        <v>5171.5999999999985</v>
      </c>
      <c r="AM85" s="135">
        <v>7706.6000000000022</v>
      </c>
      <c r="AN85" s="137"/>
      <c r="AO85" s="137"/>
      <c r="AP85" s="137"/>
      <c r="AQ85" s="137"/>
      <c r="AR85" s="137">
        <v>811</v>
      </c>
      <c r="AS85" s="137">
        <v>814</v>
      </c>
      <c r="AT85" s="137">
        <v>852</v>
      </c>
      <c r="AU85" s="137">
        <v>970</v>
      </c>
    </row>
    <row r="86" spans="1:47" ht="16.5" customHeight="1">
      <c r="A86" s="91">
        <v>66</v>
      </c>
      <c r="B86" s="92" t="s">
        <v>100</v>
      </c>
      <c r="C86" s="150">
        <v>3681.4</v>
      </c>
      <c r="D86" s="128">
        <f t="shared" ref="D86:D149" si="5">+H86+L86+P86+T86+X86</f>
        <v>6290</v>
      </c>
      <c r="E86" s="128">
        <f t="shared" ref="E86:E149" si="6">+I86+M86+Q86+U86+Y86</f>
        <v>15557</v>
      </c>
      <c r="F86" s="128">
        <f t="shared" ref="F86:F149" si="7">+J86+N86+R86+V86+Z86</f>
        <v>24459</v>
      </c>
      <c r="G86" s="128">
        <f t="shared" ref="G86:G149" si="8">+K86+O86+S86+W86+AA86</f>
        <v>32396</v>
      </c>
      <c r="H86" s="135"/>
      <c r="I86" s="135"/>
      <c r="J86" s="135"/>
      <c r="K86" s="135"/>
      <c r="L86" s="135"/>
      <c r="M86" s="135"/>
      <c r="N86" s="135"/>
      <c r="O86" s="135"/>
      <c r="P86" s="93">
        <v>65</v>
      </c>
      <c r="Q86" s="93">
        <v>133</v>
      </c>
      <c r="R86" s="93">
        <v>186</v>
      </c>
      <c r="S86" s="136">
        <v>265</v>
      </c>
      <c r="T86" s="151">
        <v>6225</v>
      </c>
      <c r="U86" s="141">
        <v>15424</v>
      </c>
      <c r="V86" s="140">
        <v>24273</v>
      </c>
      <c r="W86" s="141">
        <v>32131</v>
      </c>
      <c r="X86" s="138"/>
      <c r="Y86" s="138"/>
      <c r="Z86" s="139"/>
      <c r="AA86" s="139"/>
      <c r="AB86" s="94">
        <v>9971.4</v>
      </c>
      <c r="AC86" s="93">
        <v>19238.400000000001</v>
      </c>
      <c r="AD86" s="93">
        <v>28140.400000000001</v>
      </c>
      <c r="AE86" s="136">
        <v>36077.4</v>
      </c>
      <c r="AF86" s="137">
        <v>7812.4</v>
      </c>
      <c r="AG86" s="137">
        <v>15585.4</v>
      </c>
      <c r="AH86" s="140">
        <v>23020.400000000001</v>
      </c>
      <c r="AI86" s="141">
        <v>29278.400000000001</v>
      </c>
      <c r="AJ86" s="135">
        <v>1839</v>
      </c>
      <c r="AK86" s="135">
        <v>3113.0000000000018</v>
      </c>
      <c r="AL86" s="135">
        <v>4360</v>
      </c>
      <c r="AM86" s="135">
        <v>5719</v>
      </c>
      <c r="AN86" s="137"/>
      <c r="AO86" s="137"/>
      <c r="AP86" s="137"/>
      <c r="AQ86" s="137"/>
      <c r="AR86" s="137">
        <v>320</v>
      </c>
      <c r="AS86" s="137">
        <v>540</v>
      </c>
      <c r="AT86" s="137">
        <v>760</v>
      </c>
      <c r="AU86" s="137">
        <v>1080</v>
      </c>
    </row>
    <row r="87" spans="1:47" ht="16.5" customHeight="1">
      <c r="A87" s="91">
        <v>67</v>
      </c>
      <c r="B87" s="92" t="s">
        <v>101</v>
      </c>
      <c r="C87" s="150">
        <v>12644.3</v>
      </c>
      <c r="D87" s="128">
        <f t="shared" si="5"/>
        <v>12417.3</v>
      </c>
      <c r="E87" s="128">
        <f t="shared" si="6"/>
        <v>30688.3</v>
      </c>
      <c r="F87" s="128">
        <f t="shared" si="7"/>
        <v>48232.3</v>
      </c>
      <c r="G87" s="128">
        <f t="shared" si="8"/>
        <v>63871.3</v>
      </c>
      <c r="H87" s="135"/>
      <c r="I87" s="135"/>
      <c r="J87" s="135"/>
      <c r="K87" s="135"/>
      <c r="L87" s="135"/>
      <c r="M87" s="135"/>
      <c r="N87" s="135"/>
      <c r="O87" s="135"/>
      <c r="P87" s="93">
        <v>127.3</v>
      </c>
      <c r="Q87" s="93">
        <v>225.3</v>
      </c>
      <c r="R87" s="93">
        <v>302.3</v>
      </c>
      <c r="S87" s="136">
        <v>416.3</v>
      </c>
      <c r="T87" s="151">
        <v>12290</v>
      </c>
      <c r="U87" s="141">
        <v>30463</v>
      </c>
      <c r="V87" s="140">
        <v>47930</v>
      </c>
      <c r="W87" s="141">
        <v>63455</v>
      </c>
      <c r="X87" s="138"/>
      <c r="Y87" s="138"/>
      <c r="Z87" s="139"/>
      <c r="AA87" s="139"/>
      <c r="AB87" s="94">
        <v>25061.599999999999</v>
      </c>
      <c r="AC87" s="93">
        <v>43332.6</v>
      </c>
      <c r="AD87" s="93">
        <v>60876.600000000006</v>
      </c>
      <c r="AE87" s="136">
        <v>76515.600000000006</v>
      </c>
      <c r="AF87" s="137">
        <v>12548.6</v>
      </c>
      <c r="AG87" s="137">
        <v>26848.6</v>
      </c>
      <c r="AH87" s="140">
        <v>43288.6</v>
      </c>
      <c r="AI87" s="141">
        <v>58813.599999999999</v>
      </c>
      <c r="AJ87" s="135">
        <v>10812.999999999998</v>
      </c>
      <c r="AK87" s="135">
        <v>14784</v>
      </c>
      <c r="AL87" s="135">
        <v>15888.000000000007</v>
      </c>
      <c r="AM87" s="135">
        <v>16002.000000000007</v>
      </c>
      <c r="AN87" s="137"/>
      <c r="AO87" s="137"/>
      <c r="AP87" s="137"/>
      <c r="AQ87" s="137"/>
      <c r="AR87" s="137">
        <v>1700</v>
      </c>
      <c r="AS87" s="137">
        <v>1700</v>
      </c>
      <c r="AT87" s="137">
        <v>1700</v>
      </c>
      <c r="AU87" s="137">
        <v>1700</v>
      </c>
    </row>
    <row r="88" spans="1:47" ht="16.5" customHeight="1">
      <c r="A88" s="91">
        <v>68</v>
      </c>
      <c r="B88" s="92" t="s">
        <v>102</v>
      </c>
      <c r="C88" s="150">
        <v>11198.6</v>
      </c>
      <c r="D88" s="128">
        <f t="shared" si="5"/>
        <v>12318.8</v>
      </c>
      <c r="E88" s="128">
        <f t="shared" si="6"/>
        <v>29864.799999999999</v>
      </c>
      <c r="F88" s="128">
        <f t="shared" si="7"/>
        <v>46696.800000000003</v>
      </c>
      <c r="G88" s="128">
        <f t="shared" si="8"/>
        <v>61769.700000000004</v>
      </c>
      <c r="H88" s="135">
        <v>28</v>
      </c>
      <c r="I88" s="135">
        <v>64</v>
      </c>
      <c r="J88" s="135">
        <v>100</v>
      </c>
      <c r="K88" s="135">
        <v>155.9</v>
      </c>
      <c r="L88" s="135"/>
      <c r="M88" s="135"/>
      <c r="N88" s="135"/>
      <c r="O88" s="135"/>
      <c r="P88" s="93">
        <v>169</v>
      </c>
      <c r="Q88" s="93">
        <v>346</v>
      </c>
      <c r="R88" s="93">
        <v>484</v>
      </c>
      <c r="S88" s="136">
        <v>691</v>
      </c>
      <c r="T88" s="151">
        <v>11721</v>
      </c>
      <c r="U88" s="136">
        <v>29054</v>
      </c>
      <c r="V88" s="136">
        <v>45712</v>
      </c>
      <c r="W88" s="136">
        <v>60522</v>
      </c>
      <c r="X88" s="138">
        <v>400.8</v>
      </c>
      <c r="Y88" s="138">
        <v>400.8</v>
      </c>
      <c r="Z88" s="138">
        <v>400.8</v>
      </c>
      <c r="AA88" s="138">
        <v>400.8</v>
      </c>
      <c r="AB88" s="94">
        <v>23517.4</v>
      </c>
      <c r="AC88" s="93">
        <v>41063.4</v>
      </c>
      <c r="AD88" s="93">
        <v>57895.4</v>
      </c>
      <c r="AE88" s="136">
        <v>72968.3</v>
      </c>
      <c r="AF88" s="137">
        <v>14187.5</v>
      </c>
      <c r="AG88" s="137">
        <v>27886.5</v>
      </c>
      <c r="AH88" s="93">
        <v>40830.5</v>
      </c>
      <c r="AI88" s="93">
        <v>52601.4</v>
      </c>
      <c r="AJ88" s="135">
        <v>4779.1000000000013</v>
      </c>
      <c r="AK88" s="135">
        <v>8126.1000000000013</v>
      </c>
      <c r="AL88" s="135">
        <v>11464.100000000002</v>
      </c>
      <c r="AM88" s="135">
        <v>14746.100000000002</v>
      </c>
      <c r="AN88" s="137"/>
      <c r="AO88" s="137"/>
      <c r="AP88" s="137"/>
      <c r="AQ88" s="137"/>
      <c r="AR88" s="137">
        <v>4550.8</v>
      </c>
      <c r="AS88" s="137">
        <v>5050.8</v>
      </c>
      <c r="AT88" s="137">
        <v>5600.8</v>
      </c>
      <c r="AU88" s="137">
        <v>5620.8</v>
      </c>
    </row>
    <row r="89" spans="1:47" ht="16.5" customHeight="1">
      <c r="A89" s="91">
        <v>69</v>
      </c>
      <c r="B89" s="92" t="s">
        <v>103</v>
      </c>
      <c r="C89" s="150">
        <v>9375</v>
      </c>
      <c r="D89" s="128">
        <f t="shared" si="5"/>
        <v>5021.8999999999996</v>
      </c>
      <c r="E89" s="128">
        <f t="shared" si="6"/>
        <v>12366.9</v>
      </c>
      <c r="F89" s="128">
        <f t="shared" si="7"/>
        <v>19411.900000000001</v>
      </c>
      <c r="G89" s="128">
        <f t="shared" si="8"/>
        <v>26013.9</v>
      </c>
      <c r="H89" s="135">
        <v>43.9</v>
      </c>
      <c r="I89" s="135">
        <v>43.9</v>
      </c>
      <c r="J89" s="135">
        <v>43.9</v>
      </c>
      <c r="K89" s="135">
        <v>43.9</v>
      </c>
      <c r="L89" s="135"/>
      <c r="M89" s="135"/>
      <c r="N89" s="135"/>
      <c r="O89" s="135"/>
      <c r="P89" s="93">
        <v>53</v>
      </c>
      <c r="Q89" s="93">
        <v>109</v>
      </c>
      <c r="R89" s="93">
        <v>152</v>
      </c>
      <c r="S89" s="93">
        <v>218</v>
      </c>
      <c r="T89" s="151">
        <v>4925</v>
      </c>
      <c r="U89" s="141">
        <v>12214</v>
      </c>
      <c r="V89" s="140">
        <v>19216</v>
      </c>
      <c r="W89" s="141">
        <v>25752</v>
      </c>
      <c r="X89" s="138"/>
      <c r="Y89" s="138"/>
      <c r="Z89" s="139"/>
      <c r="AA89" s="139"/>
      <c r="AB89" s="94">
        <v>14396.9</v>
      </c>
      <c r="AC89" s="93">
        <v>21741.9</v>
      </c>
      <c r="AD89" s="93">
        <v>28786.9</v>
      </c>
      <c r="AE89" s="136">
        <v>35388.9</v>
      </c>
      <c r="AF89" s="137">
        <v>9988.5</v>
      </c>
      <c r="AG89" s="137">
        <v>15397.5</v>
      </c>
      <c r="AH89" s="140">
        <v>20609.5</v>
      </c>
      <c r="AI89" s="141">
        <v>24255.5</v>
      </c>
      <c r="AJ89" s="135">
        <v>4208.3999999999996</v>
      </c>
      <c r="AK89" s="135">
        <v>5944.4000000000015</v>
      </c>
      <c r="AL89" s="135">
        <v>7677.4000000000015</v>
      </c>
      <c r="AM89" s="135">
        <v>10533.400000000001</v>
      </c>
      <c r="AN89" s="137"/>
      <c r="AO89" s="137"/>
      <c r="AP89" s="137"/>
      <c r="AQ89" s="137"/>
      <c r="AR89" s="137">
        <v>200</v>
      </c>
      <c r="AS89" s="137">
        <v>400</v>
      </c>
      <c r="AT89" s="137">
        <v>500</v>
      </c>
      <c r="AU89" s="137">
        <v>600</v>
      </c>
    </row>
    <row r="90" spans="1:47" ht="16.5" customHeight="1">
      <c r="A90" s="91">
        <v>70</v>
      </c>
      <c r="B90" s="92" t="s">
        <v>104</v>
      </c>
      <c r="C90" s="150">
        <v>2102.1</v>
      </c>
      <c r="D90" s="128">
        <f t="shared" si="5"/>
        <v>4758</v>
      </c>
      <c r="E90" s="128">
        <f t="shared" si="6"/>
        <v>11754</v>
      </c>
      <c r="F90" s="128">
        <f t="shared" si="7"/>
        <v>18464</v>
      </c>
      <c r="G90" s="128">
        <f t="shared" si="8"/>
        <v>24769</v>
      </c>
      <c r="H90" s="135"/>
      <c r="I90" s="135"/>
      <c r="J90" s="135"/>
      <c r="K90" s="135"/>
      <c r="L90" s="135"/>
      <c r="M90" s="135"/>
      <c r="N90" s="135"/>
      <c r="O90" s="135"/>
      <c r="P90" s="93">
        <v>89</v>
      </c>
      <c r="Q90" s="93">
        <v>182</v>
      </c>
      <c r="R90" s="93">
        <v>255</v>
      </c>
      <c r="S90" s="136">
        <v>364</v>
      </c>
      <c r="T90" s="151">
        <v>4669</v>
      </c>
      <c r="U90" s="141">
        <v>11572</v>
      </c>
      <c r="V90" s="140">
        <v>18209</v>
      </c>
      <c r="W90" s="141">
        <v>24405</v>
      </c>
      <c r="X90" s="138"/>
      <c r="Y90" s="138"/>
      <c r="Z90" s="139"/>
      <c r="AA90" s="139"/>
      <c r="AB90" s="94">
        <v>6860.1</v>
      </c>
      <c r="AC90" s="93">
        <v>13856.1</v>
      </c>
      <c r="AD90" s="93">
        <v>20566.099999999999</v>
      </c>
      <c r="AE90" s="136">
        <v>26871.1</v>
      </c>
      <c r="AF90" s="137">
        <v>6010</v>
      </c>
      <c r="AG90" s="137">
        <v>10920</v>
      </c>
      <c r="AH90" s="140">
        <v>18300</v>
      </c>
      <c r="AI90" s="141">
        <v>24480</v>
      </c>
      <c r="AJ90" s="135">
        <v>414.10000000000036</v>
      </c>
      <c r="AK90" s="135">
        <v>2175.1000000000004</v>
      </c>
      <c r="AL90" s="135">
        <v>1480.0999999999985</v>
      </c>
      <c r="AM90" s="135">
        <v>1580.0999999999985</v>
      </c>
      <c r="AN90" s="137"/>
      <c r="AO90" s="137"/>
      <c r="AP90" s="137"/>
      <c r="AQ90" s="137"/>
      <c r="AR90" s="137">
        <v>436</v>
      </c>
      <c r="AS90" s="137">
        <v>761</v>
      </c>
      <c r="AT90" s="137">
        <v>786</v>
      </c>
      <c r="AU90" s="137">
        <v>811</v>
      </c>
    </row>
    <row r="91" spans="1:47" ht="16.5" customHeight="1">
      <c r="A91" s="91">
        <v>71</v>
      </c>
      <c r="B91" s="92" t="s">
        <v>105</v>
      </c>
      <c r="C91" s="150">
        <v>2600.6</v>
      </c>
      <c r="D91" s="128">
        <f t="shared" si="5"/>
        <v>4548.8</v>
      </c>
      <c r="E91" s="128">
        <f t="shared" si="6"/>
        <v>11222.8</v>
      </c>
      <c r="F91" s="128">
        <f t="shared" si="7"/>
        <v>17630.8</v>
      </c>
      <c r="G91" s="128">
        <f t="shared" si="8"/>
        <v>23616.799999999999</v>
      </c>
      <c r="H91" s="135"/>
      <c r="I91" s="135"/>
      <c r="J91" s="135"/>
      <c r="K91" s="135"/>
      <c r="L91" s="135"/>
      <c r="M91" s="135"/>
      <c r="N91" s="135"/>
      <c r="O91" s="135"/>
      <c r="P91" s="93">
        <v>45.8</v>
      </c>
      <c r="Q91" s="93">
        <v>54.8</v>
      </c>
      <c r="R91" s="93">
        <v>61.8</v>
      </c>
      <c r="S91" s="136">
        <v>71.8</v>
      </c>
      <c r="T91" s="151">
        <v>4503</v>
      </c>
      <c r="U91" s="141">
        <v>11168</v>
      </c>
      <c r="V91" s="140">
        <v>17569</v>
      </c>
      <c r="W91" s="141">
        <v>23545</v>
      </c>
      <c r="X91" s="138"/>
      <c r="Y91" s="138"/>
      <c r="Z91" s="139"/>
      <c r="AA91" s="139"/>
      <c r="AB91" s="94">
        <v>7149.4</v>
      </c>
      <c r="AC91" s="93">
        <v>13823.4</v>
      </c>
      <c r="AD91" s="93">
        <v>20231.399999999998</v>
      </c>
      <c r="AE91" s="136">
        <v>26217.399999999998</v>
      </c>
      <c r="AF91" s="137">
        <v>6250</v>
      </c>
      <c r="AG91" s="137">
        <v>12522</v>
      </c>
      <c r="AH91" s="140">
        <v>17996</v>
      </c>
      <c r="AI91" s="141">
        <v>23200</v>
      </c>
      <c r="AJ91" s="135">
        <v>879.39999999999964</v>
      </c>
      <c r="AK91" s="135">
        <v>1251.3999999999996</v>
      </c>
      <c r="AL91" s="135">
        <v>2175.3999999999978</v>
      </c>
      <c r="AM91" s="135">
        <v>2917.3999999999978</v>
      </c>
      <c r="AN91" s="137"/>
      <c r="AO91" s="137"/>
      <c r="AP91" s="137"/>
      <c r="AQ91" s="137"/>
      <c r="AR91" s="137">
        <v>20</v>
      </c>
      <c r="AS91" s="137">
        <v>50</v>
      </c>
      <c r="AT91" s="137">
        <v>60</v>
      </c>
      <c r="AU91" s="137">
        <v>100</v>
      </c>
    </row>
    <row r="92" spans="1:47" ht="16.5" customHeight="1">
      <c r="A92" s="91">
        <v>72</v>
      </c>
      <c r="B92" s="92" t="s">
        <v>106</v>
      </c>
      <c r="C92" s="150">
        <v>2310</v>
      </c>
      <c r="D92" s="128">
        <f t="shared" si="5"/>
        <v>4667</v>
      </c>
      <c r="E92" s="128">
        <f t="shared" si="6"/>
        <v>11506</v>
      </c>
      <c r="F92" s="128">
        <f t="shared" si="7"/>
        <v>18047</v>
      </c>
      <c r="G92" s="128">
        <f t="shared" si="8"/>
        <v>24226</v>
      </c>
      <c r="H92" s="135"/>
      <c r="I92" s="135"/>
      <c r="J92" s="135"/>
      <c r="K92" s="135"/>
      <c r="L92" s="135"/>
      <c r="M92" s="135"/>
      <c r="N92" s="135"/>
      <c r="O92" s="135"/>
      <c r="P92" s="93">
        <v>155</v>
      </c>
      <c r="Q92" s="93">
        <v>318</v>
      </c>
      <c r="R92" s="93">
        <v>445</v>
      </c>
      <c r="S92" s="136">
        <v>636</v>
      </c>
      <c r="T92" s="151">
        <v>4512</v>
      </c>
      <c r="U92" s="141">
        <v>11188</v>
      </c>
      <c r="V92" s="140">
        <v>17602</v>
      </c>
      <c r="W92" s="140">
        <v>23590</v>
      </c>
      <c r="X92" s="138"/>
      <c r="Y92" s="138"/>
      <c r="Z92" s="139"/>
      <c r="AA92" s="139"/>
      <c r="AB92" s="94">
        <v>6977</v>
      </c>
      <c r="AC92" s="93">
        <v>13816</v>
      </c>
      <c r="AD92" s="93">
        <v>20357</v>
      </c>
      <c r="AE92" s="136">
        <v>26536</v>
      </c>
      <c r="AF92" s="137">
        <v>5512.9</v>
      </c>
      <c r="AG92" s="137">
        <v>11522.2</v>
      </c>
      <c r="AH92" s="140">
        <v>17350.400000000001</v>
      </c>
      <c r="AI92" s="140">
        <v>22130.400000000001</v>
      </c>
      <c r="AJ92" s="135">
        <v>1231.1000000000004</v>
      </c>
      <c r="AK92" s="135">
        <v>1960.7999999999993</v>
      </c>
      <c r="AL92" s="135">
        <v>2466.5999999999985</v>
      </c>
      <c r="AM92" s="135">
        <v>3655.5999999999985</v>
      </c>
      <c r="AN92" s="137"/>
      <c r="AO92" s="137"/>
      <c r="AP92" s="137"/>
      <c r="AQ92" s="137"/>
      <c r="AR92" s="137">
        <v>233</v>
      </c>
      <c r="AS92" s="137">
        <v>333</v>
      </c>
      <c r="AT92" s="137">
        <v>540</v>
      </c>
      <c r="AU92" s="137">
        <v>750</v>
      </c>
    </row>
    <row r="93" spans="1:47" ht="16.5" customHeight="1">
      <c r="A93" s="91">
        <v>73</v>
      </c>
      <c r="B93" s="92" t="s">
        <v>107</v>
      </c>
      <c r="C93" s="150">
        <v>2242.5</v>
      </c>
      <c r="D93" s="128">
        <f t="shared" si="5"/>
        <v>5203.3999999999996</v>
      </c>
      <c r="E93" s="128">
        <f t="shared" si="6"/>
        <v>12783.4</v>
      </c>
      <c r="F93" s="128">
        <f t="shared" si="7"/>
        <v>20061.400000000001</v>
      </c>
      <c r="G93" s="128">
        <f t="shared" si="8"/>
        <v>26861.4</v>
      </c>
      <c r="H93" s="135"/>
      <c r="I93" s="135"/>
      <c r="J93" s="135"/>
      <c r="K93" s="135"/>
      <c r="L93" s="135"/>
      <c r="M93" s="135"/>
      <c r="N93" s="135"/>
      <c r="O93" s="135"/>
      <c r="P93" s="93">
        <v>93.4</v>
      </c>
      <c r="Q93" s="93">
        <v>110.4</v>
      </c>
      <c r="R93" s="93">
        <v>124.4</v>
      </c>
      <c r="S93" s="136">
        <v>144.4</v>
      </c>
      <c r="T93" s="151">
        <v>5110</v>
      </c>
      <c r="U93" s="141">
        <v>12673</v>
      </c>
      <c r="V93" s="140">
        <v>19937</v>
      </c>
      <c r="W93" s="141">
        <v>26717</v>
      </c>
      <c r="X93" s="138"/>
      <c r="Y93" s="138"/>
      <c r="Z93" s="139"/>
      <c r="AA93" s="139"/>
      <c r="AB93" s="94">
        <v>7445.9</v>
      </c>
      <c r="AC93" s="93">
        <v>15025.9</v>
      </c>
      <c r="AD93" s="93">
        <v>22303.9</v>
      </c>
      <c r="AE93" s="136">
        <v>29103.9</v>
      </c>
      <c r="AF93" s="137">
        <v>5371.1</v>
      </c>
      <c r="AG93" s="137">
        <v>12311.1</v>
      </c>
      <c r="AH93" s="140">
        <v>18652.099999999999</v>
      </c>
      <c r="AI93" s="141">
        <v>24310</v>
      </c>
      <c r="AJ93" s="135">
        <v>1790.7999999999993</v>
      </c>
      <c r="AK93" s="135">
        <v>2410.7999999999993</v>
      </c>
      <c r="AL93" s="135">
        <v>3317.8000000000029</v>
      </c>
      <c r="AM93" s="135">
        <v>4423.9000000000015</v>
      </c>
      <c r="AN93" s="137"/>
      <c r="AO93" s="137"/>
      <c r="AP93" s="137"/>
      <c r="AQ93" s="137"/>
      <c r="AR93" s="137">
        <v>284</v>
      </c>
      <c r="AS93" s="137">
        <v>304</v>
      </c>
      <c r="AT93" s="137">
        <v>334</v>
      </c>
      <c r="AU93" s="137">
        <v>370</v>
      </c>
    </row>
    <row r="94" spans="1:47" ht="16.5" customHeight="1">
      <c r="A94" s="91">
        <v>74</v>
      </c>
      <c r="B94" s="92" t="s">
        <v>108</v>
      </c>
      <c r="C94" s="150">
        <v>4944.3999999999996</v>
      </c>
      <c r="D94" s="128">
        <f t="shared" si="5"/>
        <v>4591.6000000000004</v>
      </c>
      <c r="E94" s="128">
        <f t="shared" si="6"/>
        <v>11324.6</v>
      </c>
      <c r="F94" s="128">
        <f t="shared" si="7"/>
        <v>17748.599999999999</v>
      </c>
      <c r="G94" s="128">
        <f t="shared" si="8"/>
        <v>23790.6</v>
      </c>
      <c r="H94" s="135"/>
      <c r="I94" s="135">
        <v>28</v>
      </c>
      <c r="J94" s="135">
        <v>28</v>
      </c>
      <c r="K94" s="135">
        <v>28</v>
      </c>
      <c r="L94" s="135"/>
      <c r="M94" s="135"/>
      <c r="N94" s="135"/>
      <c r="O94" s="135"/>
      <c r="P94" s="93">
        <v>129.6</v>
      </c>
      <c r="Q94" s="93">
        <v>232.6</v>
      </c>
      <c r="R94" s="93">
        <v>313.60000000000002</v>
      </c>
      <c r="S94" s="136">
        <v>434.6</v>
      </c>
      <c r="T94" s="151">
        <v>4462</v>
      </c>
      <c r="U94" s="141">
        <v>11064</v>
      </c>
      <c r="V94" s="140">
        <v>17407</v>
      </c>
      <c r="W94" s="141">
        <v>23328</v>
      </c>
      <c r="X94" s="138"/>
      <c r="Y94" s="138"/>
      <c r="Z94" s="139"/>
      <c r="AA94" s="139"/>
      <c r="AB94" s="94">
        <v>9536</v>
      </c>
      <c r="AC94" s="93">
        <v>16269</v>
      </c>
      <c r="AD94" s="93">
        <v>22693</v>
      </c>
      <c r="AE94" s="136">
        <v>28735</v>
      </c>
      <c r="AF94" s="137">
        <v>7000</v>
      </c>
      <c r="AG94" s="137">
        <v>12000</v>
      </c>
      <c r="AH94" s="140">
        <v>17000</v>
      </c>
      <c r="AI94" s="141">
        <v>22000</v>
      </c>
      <c r="AJ94" s="135">
        <v>2366</v>
      </c>
      <c r="AK94" s="135">
        <v>4089</v>
      </c>
      <c r="AL94" s="135">
        <v>5493</v>
      </c>
      <c r="AM94" s="135">
        <v>6535</v>
      </c>
      <c r="AN94" s="137"/>
      <c r="AO94" s="137"/>
      <c r="AP94" s="137"/>
      <c r="AQ94" s="137"/>
      <c r="AR94" s="137">
        <v>170</v>
      </c>
      <c r="AS94" s="137">
        <v>180</v>
      </c>
      <c r="AT94" s="137">
        <v>200</v>
      </c>
      <c r="AU94" s="137">
        <v>200</v>
      </c>
    </row>
    <row r="95" spans="1:47" ht="16.5" customHeight="1">
      <c r="A95" s="91">
        <v>75</v>
      </c>
      <c r="B95" s="92" t="s">
        <v>110</v>
      </c>
      <c r="C95" s="150">
        <v>3048.2</v>
      </c>
      <c r="D95" s="128">
        <f t="shared" si="5"/>
        <v>5116.8999999999996</v>
      </c>
      <c r="E95" s="128">
        <f t="shared" si="6"/>
        <v>12621.9</v>
      </c>
      <c r="F95" s="128">
        <f t="shared" si="7"/>
        <v>19798.900000000001</v>
      </c>
      <c r="G95" s="128">
        <f t="shared" si="8"/>
        <v>26586.6</v>
      </c>
      <c r="H95" s="135">
        <v>90</v>
      </c>
      <c r="I95" s="135">
        <v>237</v>
      </c>
      <c r="J95" s="135">
        <v>354</v>
      </c>
      <c r="K95" s="135">
        <v>529.70000000000005</v>
      </c>
      <c r="L95" s="135"/>
      <c r="M95" s="135"/>
      <c r="N95" s="135"/>
      <c r="O95" s="135"/>
      <c r="P95" s="93">
        <v>89.9</v>
      </c>
      <c r="Q95" s="93">
        <v>142.9</v>
      </c>
      <c r="R95" s="93">
        <v>184.9</v>
      </c>
      <c r="S95" s="136">
        <v>246.9</v>
      </c>
      <c r="T95" s="151">
        <v>4937</v>
      </c>
      <c r="U95" s="141">
        <v>12242</v>
      </c>
      <c r="V95" s="141">
        <v>19260</v>
      </c>
      <c r="W95" s="141">
        <v>25810</v>
      </c>
      <c r="X95" s="138"/>
      <c r="Y95" s="138"/>
      <c r="Z95" s="139"/>
      <c r="AA95" s="139"/>
      <c r="AB95" s="94">
        <v>8165.0999999999995</v>
      </c>
      <c r="AC95" s="93">
        <v>15670.099999999999</v>
      </c>
      <c r="AD95" s="93">
        <v>22847.100000000002</v>
      </c>
      <c r="AE95" s="136">
        <v>29634.800000000003</v>
      </c>
      <c r="AF95" s="137">
        <v>4836</v>
      </c>
      <c r="AG95" s="137">
        <v>11749.9</v>
      </c>
      <c r="AH95" s="140">
        <v>18423.8</v>
      </c>
      <c r="AI95" s="141">
        <v>24533.7</v>
      </c>
      <c r="AJ95" s="135">
        <v>2310.1999999999994</v>
      </c>
      <c r="AK95" s="135">
        <v>2841.2999999999988</v>
      </c>
      <c r="AL95" s="135">
        <v>3341.4000000000028</v>
      </c>
      <c r="AM95" s="135">
        <v>4019.2000000000021</v>
      </c>
      <c r="AN95" s="137"/>
      <c r="AO95" s="137"/>
      <c r="AP95" s="137"/>
      <c r="AQ95" s="137"/>
      <c r="AR95" s="137">
        <v>1018.9</v>
      </c>
      <c r="AS95" s="137">
        <v>1078.9000000000001</v>
      </c>
      <c r="AT95" s="137">
        <v>1081.9000000000001</v>
      </c>
      <c r="AU95" s="137">
        <v>1081.9000000000001</v>
      </c>
    </row>
    <row r="96" spans="1:47" ht="16.5" customHeight="1">
      <c r="A96" s="91">
        <v>76</v>
      </c>
      <c r="B96" s="92" t="s">
        <v>109</v>
      </c>
      <c r="C96" s="150">
        <v>2398</v>
      </c>
      <c r="D96" s="128">
        <f t="shared" si="5"/>
        <v>5031</v>
      </c>
      <c r="E96" s="128">
        <f t="shared" si="6"/>
        <v>12305</v>
      </c>
      <c r="F96" s="128">
        <f t="shared" si="7"/>
        <v>19257</v>
      </c>
      <c r="G96" s="128">
        <f t="shared" si="8"/>
        <v>25891</v>
      </c>
      <c r="H96" s="135">
        <v>53</v>
      </c>
      <c r="I96" s="135">
        <v>121</v>
      </c>
      <c r="J96" s="135">
        <v>189</v>
      </c>
      <c r="K96" s="135">
        <v>297</v>
      </c>
      <c r="L96" s="135"/>
      <c r="M96" s="135"/>
      <c r="N96" s="135"/>
      <c r="O96" s="135"/>
      <c r="P96" s="93">
        <v>262</v>
      </c>
      <c r="Q96" s="93">
        <v>491</v>
      </c>
      <c r="R96" s="93">
        <v>670</v>
      </c>
      <c r="S96" s="136">
        <v>938</v>
      </c>
      <c r="T96" s="151">
        <v>4716</v>
      </c>
      <c r="U96" s="141">
        <v>11693</v>
      </c>
      <c r="V96" s="140">
        <v>18398</v>
      </c>
      <c r="W96" s="141">
        <v>24656</v>
      </c>
      <c r="X96" s="138"/>
      <c r="Y96" s="138"/>
      <c r="Z96" s="139"/>
      <c r="AA96" s="139"/>
      <c r="AB96" s="94">
        <v>7429</v>
      </c>
      <c r="AC96" s="93">
        <v>14703</v>
      </c>
      <c r="AD96" s="93">
        <v>21655</v>
      </c>
      <c r="AE96" s="136">
        <v>28289</v>
      </c>
      <c r="AF96" s="137">
        <v>4434</v>
      </c>
      <c r="AG96" s="137">
        <v>10374</v>
      </c>
      <c r="AH96" s="140">
        <v>16457</v>
      </c>
      <c r="AI96" s="141">
        <v>21600</v>
      </c>
      <c r="AJ96" s="135">
        <v>2995</v>
      </c>
      <c r="AK96" s="135">
        <v>4095</v>
      </c>
      <c r="AL96" s="135">
        <v>4954</v>
      </c>
      <c r="AM96" s="135">
        <v>6435</v>
      </c>
      <c r="AN96" s="137"/>
      <c r="AO96" s="137"/>
      <c r="AP96" s="137"/>
      <c r="AQ96" s="137"/>
      <c r="AR96" s="137">
        <v>0</v>
      </c>
      <c r="AS96" s="137">
        <v>234</v>
      </c>
      <c r="AT96" s="137">
        <v>244</v>
      </c>
      <c r="AU96" s="137">
        <v>254</v>
      </c>
    </row>
    <row r="97" spans="1:47" ht="16.5" customHeight="1">
      <c r="A97" s="91">
        <v>77</v>
      </c>
      <c r="B97" s="92" t="s">
        <v>111</v>
      </c>
      <c r="C97" s="150">
        <v>3466.9</v>
      </c>
      <c r="D97" s="128">
        <f t="shared" si="5"/>
        <v>5535.1</v>
      </c>
      <c r="E97" s="128">
        <f t="shared" si="6"/>
        <v>13605.1</v>
      </c>
      <c r="F97" s="128">
        <f t="shared" si="7"/>
        <v>21336.1</v>
      </c>
      <c r="G97" s="128">
        <f t="shared" si="8"/>
        <v>28595.1</v>
      </c>
      <c r="H97" s="135"/>
      <c r="I97" s="135"/>
      <c r="J97" s="135"/>
      <c r="K97" s="135"/>
      <c r="L97" s="135"/>
      <c r="M97" s="135"/>
      <c r="N97" s="135"/>
      <c r="O97" s="135"/>
      <c r="P97" s="93">
        <v>149.1</v>
      </c>
      <c r="Q97" s="93">
        <v>246.1</v>
      </c>
      <c r="R97" s="93">
        <v>321.10000000000002</v>
      </c>
      <c r="S97" s="136">
        <v>434.1</v>
      </c>
      <c r="T97" s="151">
        <v>5386</v>
      </c>
      <c r="U97" s="141">
        <v>13359</v>
      </c>
      <c r="V97" s="140">
        <v>21015</v>
      </c>
      <c r="W97" s="141">
        <v>28161</v>
      </c>
      <c r="X97" s="138"/>
      <c r="Y97" s="138"/>
      <c r="Z97" s="139"/>
      <c r="AA97" s="139"/>
      <c r="AB97" s="94">
        <v>9002</v>
      </c>
      <c r="AC97" s="93">
        <v>17072</v>
      </c>
      <c r="AD97" s="93">
        <v>24803</v>
      </c>
      <c r="AE97" s="136">
        <v>32062</v>
      </c>
      <c r="AF97" s="137">
        <v>7712</v>
      </c>
      <c r="AG97" s="137">
        <v>14353</v>
      </c>
      <c r="AH97" s="140">
        <v>20676</v>
      </c>
      <c r="AI97" s="141">
        <v>26630.5</v>
      </c>
      <c r="AJ97" s="135">
        <v>1250</v>
      </c>
      <c r="AK97" s="135">
        <v>2621</v>
      </c>
      <c r="AL97" s="135">
        <v>3971</v>
      </c>
      <c r="AM97" s="135">
        <v>5231.5</v>
      </c>
      <c r="AN97" s="137"/>
      <c r="AO97" s="137"/>
      <c r="AP97" s="137"/>
      <c r="AQ97" s="137"/>
      <c r="AR97" s="137">
        <v>40</v>
      </c>
      <c r="AS97" s="137">
        <v>98</v>
      </c>
      <c r="AT97" s="137">
        <v>156</v>
      </c>
      <c r="AU97" s="137">
        <v>200</v>
      </c>
    </row>
    <row r="98" spans="1:47" ht="16.5" customHeight="1">
      <c r="A98" s="91">
        <v>78</v>
      </c>
      <c r="B98" s="92" t="s">
        <v>112</v>
      </c>
      <c r="C98" s="150">
        <v>1266.0999999999999</v>
      </c>
      <c r="D98" s="128">
        <f t="shared" si="5"/>
        <v>5073.1000000000004</v>
      </c>
      <c r="E98" s="128">
        <f t="shared" si="6"/>
        <v>12462.1</v>
      </c>
      <c r="F98" s="128">
        <f t="shared" si="7"/>
        <v>19547.099999999999</v>
      </c>
      <c r="G98" s="128">
        <f t="shared" si="8"/>
        <v>26174.1</v>
      </c>
      <c r="H98" s="135"/>
      <c r="I98" s="135"/>
      <c r="J98" s="135"/>
      <c r="K98" s="135"/>
      <c r="L98" s="135"/>
      <c r="M98" s="135"/>
      <c r="N98" s="135"/>
      <c r="O98" s="135"/>
      <c r="P98" s="93">
        <v>111.1</v>
      </c>
      <c r="Q98" s="93">
        <v>148.1</v>
      </c>
      <c r="R98" s="93">
        <v>177.1</v>
      </c>
      <c r="S98" s="136">
        <v>221.1</v>
      </c>
      <c r="T98" s="151">
        <v>4962</v>
      </c>
      <c r="U98" s="141">
        <v>12314</v>
      </c>
      <c r="V98" s="140">
        <v>19370</v>
      </c>
      <c r="W98" s="140">
        <v>25953</v>
      </c>
      <c r="X98" s="138"/>
      <c r="Y98" s="138"/>
      <c r="Z98" s="139"/>
      <c r="AA98" s="139"/>
      <c r="AB98" s="94">
        <v>6339.2000000000007</v>
      </c>
      <c r="AC98" s="93">
        <v>13728.2</v>
      </c>
      <c r="AD98" s="93">
        <v>20813.199999999997</v>
      </c>
      <c r="AE98" s="136">
        <v>27440.199999999997</v>
      </c>
      <c r="AF98" s="137">
        <v>4889</v>
      </c>
      <c r="AG98" s="137">
        <v>11332</v>
      </c>
      <c r="AH98" s="140">
        <v>18161</v>
      </c>
      <c r="AI98" s="141">
        <v>24589</v>
      </c>
      <c r="AJ98" s="135">
        <v>1420.2000000000007</v>
      </c>
      <c r="AK98" s="135">
        <v>2336.1000000000008</v>
      </c>
      <c r="AL98" s="135">
        <v>2592.0999999999972</v>
      </c>
      <c r="AM98" s="135">
        <v>2791.0999999999972</v>
      </c>
      <c r="AN98" s="137"/>
      <c r="AO98" s="137"/>
      <c r="AP98" s="137"/>
      <c r="AQ98" s="137"/>
      <c r="AR98" s="137">
        <v>30</v>
      </c>
      <c r="AS98" s="137">
        <v>60.1</v>
      </c>
      <c r="AT98" s="137">
        <v>60.1</v>
      </c>
      <c r="AU98" s="137">
        <v>60.1</v>
      </c>
    </row>
    <row r="99" spans="1:47" ht="16.5" customHeight="1">
      <c r="A99" s="91">
        <v>79</v>
      </c>
      <c r="B99" s="92" t="s">
        <v>113</v>
      </c>
      <c r="C99" s="150">
        <v>538.70000000000005</v>
      </c>
      <c r="D99" s="128">
        <f t="shared" si="5"/>
        <v>6793</v>
      </c>
      <c r="E99" s="128">
        <f t="shared" si="6"/>
        <v>16708.5</v>
      </c>
      <c r="F99" s="128">
        <f t="shared" si="7"/>
        <v>26103.5</v>
      </c>
      <c r="G99" s="128">
        <f t="shared" si="8"/>
        <v>35199.9</v>
      </c>
      <c r="H99" s="135"/>
      <c r="I99" s="135"/>
      <c r="J99" s="135"/>
      <c r="K99" s="135"/>
      <c r="L99" s="135"/>
      <c r="M99" s="135"/>
      <c r="N99" s="135"/>
      <c r="O99" s="135"/>
      <c r="P99" s="93">
        <v>192</v>
      </c>
      <c r="Q99" s="93">
        <v>317</v>
      </c>
      <c r="R99" s="93">
        <v>415</v>
      </c>
      <c r="S99" s="93">
        <v>562</v>
      </c>
      <c r="T99" s="151">
        <v>6601</v>
      </c>
      <c r="U99" s="141">
        <v>16378</v>
      </c>
      <c r="V99" s="141">
        <v>25675</v>
      </c>
      <c r="W99" s="141">
        <v>34624.400000000001</v>
      </c>
      <c r="X99" s="138"/>
      <c r="Y99" s="138">
        <v>13.5</v>
      </c>
      <c r="Z99" s="139">
        <v>13.5</v>
      </c>
      <c r="AA99" s="139">
        <v>13.5</v>
      </c>
      <c r="AB99" s="94">
        <v>7331.7</v>
      </c>
      <c r="AC99" s="93">
        <v>17247.2</v>
      </c>
      <c r="AD99" s="93">
        <v>26642.2</v>
      </c>
      <c r="AE99" s="136">
        <v>35738.6</v>
      </c>
      <c r="AF99" s="137">
        <v>5533.5</v>
      </c>
      <c r="AG99" s="137">
        <v>13701.5</v>
      </c>
      <c r="AH99" s="141">
        <v>21657</v>
      </c>
      <c r="AI99" s="141">
        <v>28491.9</v>
      </c>
      <c r="AJ99" s="135">
        <v>1728.1999999999998</v>
      </c>
      <c r="AK99" s="135">
        <v>3345.7000000000007</v>
      </c>
      <c r="AL99" s="135">
        <v>4705.2000000000007</v>
      </c>
      <c r="AM99" s="135">
        <v>6831.6999999999971</v>
      </c>
      <c r="AN99" s="137"/>
      <c r="AO99" s="137"/>
      <c r="AP99" s="137"/>
      <c r="AQ99" s="137"/>
      <c r="AR99" s="137">
        <v>70</v>
      </c>
      <c r="AS99" s="137">
        <v>200</v>
      </c>
      <c r="AT99" s="137">
        <v>280</v>
      </c>
      <c r="AU99" s="137">
        <v>415</v>
      </c>
    </row>
    <row r="100" spans="1:47" ht="16.5" customHeight="1">
      <c r="A100" s="91">
        <v>80</v>
      </c>
      <c r="B100" s="92" t="s">
        <v>114</v>
      </c>
      <c r="C100" s="150">
        <v>56.7</v>
      </c>
      <c r="D100" s="128">
        <f t="shared" si="5"/>
        <v>4911</v>
      </c>
      <c r="E100" s="128">
        <f t="shared" si="6"/>
        <v>12145</v>
      </c>
      <c r="F100" s="128">
        <f t="shared" si="7"/>
        <v>19108</v>
      </c>
      <c r="G100" s="128">
        <f t="shared" si="8"/>
        <v>25620</v>
      </c>
      <c r="H100" s="135"/>
      <c r="I100" s="135"/>
      <c r="J100" s="135"/>
      <c r="K100" s="135"/>
      <c r="L100" s="135"/>
      <c r="M100" s="135"/>
      <c r="N100" s="135"/>
      <c r="O100" s="135"/>
      <c r="P100" s="93">
        <v>31</v>
      </c>
      <c r="Q100" s="93">
        <v>44</v>
      </c>
      <c r="R100" s="93">
        <v>70</v>
      </c>
      <c r="S100" s="136">
        <v>108</v>
      </c>
      <c r="T100" s="151">
        <v>4880</v>
      </c>
      <c r="U100" s="151">
        <v>12101</v>
      </c>
      <c r="V100" s="151">
        <v>19038</v>
      </c>
      <c r="W100" s="151">
        <v>25512</v>
      </c>
      <c r="X100" s="138"/>
      <c r="Y100" s="138"/>
      <c r="Z100" s="139"/>
      <c r="AA100" s="139"/>
      <c r="AB100" s="94">
        <v>4967.7</v>
      </c>
      <c r="AC100" s="93">
        <v>12201.7</v>
      </c>
      <c r="AD100" s="93">
        <v>19164.7</v>
      </c>
      <c r="AE100" s="136">
        <v>25676.7</v>
      </c>
      <c r="AF100" s="137">
        <v>4180</v>
      </c>
      <c r="AG100" s="137">
        <v>10950</v>
      </c>
      <c r="AH100" s="137">
        <v>17549.7</v>
      </c>
      <c r="AI100" s="137">
        <v>22955</v>
      </c>
      <c r="AJ100" s="135">
        <v>777.69999999999982</v>
      </c>
      <c r="AK100" s="135">
        <v>1226.7000000000007</v>
      </c>
      <c r="AL100" s="135">
        <v>1580</v>
      </c>
      <c r="AM100" s="135">
        <v>2681.7000000000007</v>
      </c>
      <c r="AN100" s="137"/>
      <c r="AO100" s="137"/>
      <c r="AP100" s="137"/>
      <c r="AQ100" s="137"/>
      <c r="AR100" s="137">
        <v>10</v>
      </c>
      <c r="AS100" s="137">
        <v>25</v>
      </c>
      <c r="AT100" s="137">
        <v>35</v>
      </c>
      <c r="AU100" s="137">
        <v>40</v>
      </c>
    </row>
    <row r="101" spans="1:47" ht="16.5" customHeight="1">
      <c r="A101" s="91">
        <v>81</v>
      </c>
      <c r="B101" s="92" t="s">
        <v>115</v>
      </c>
      <c r="C101" s="150">
        <v>6836.9</v>
      </c>
      <c r="D101" s="128">
        <f t="shared" si="5"/>
        <v>4336</v>
      </c>
      <c r="E101" s="128">
        <f t="shared" si="6"/>
        <v>10698</v>
      </c>
      <c r="F101" s="128">
        <f t="shared" si="7"/>
        <v>16796</v>
      </c>
      <c r="G101" s="128">
        <f t="shared" si="8"/>
        <v>22539</v>
      </c>
      <c r="H101" s="135"/>
      <c r="I101" s="135"/>
      <c r="J101" s="135"/>
      <c r="K101" s="135"/>
      <c r="L101" s="135"/>
      <c r="M101" s="135"/>
      <c r="N101" s="135"/>
      <c r="O101" s="135"/>
      <c r="P101" s="93">
        <v>112</v>
      </c>
      <c r="Q101" s="93">
        <v>229</v>
      </c>
      <c r="R101" s="93">
        <v>321</v>
      </c>
      <c r="S101" s="93">
        <v>458</v>
      </c>
      <c r="T101" s="151">
        <v>4224</v>
      </c>
      <c r="U101" s="151">
        <v>10469</v>
      </c>
      <c r="V101" s="151">
        <v>16475</v>
      </c>
      <c r="W101" s="151">
        <v>22081</v>
      </c>
      <c r="X101" s="138"/>
      <c r="Y101" s="138"/>
      <c r="Z101" s="139"/>
      <c r="AA101" s="139"/>
      <c r="AB101" s="94">
        <v>11172.9</v>
      </c>
      <c r="AC101" s="93">
        <v>17534.900000000001</v>
      </c>
      <c r="AD101" s="93">
        <v>23632.9</v>
      </c>
      <c r="AE101" s="136">
        <v>29375.9</v>
      </c>
      <c r="AF101" s="137">
        <v>5500</v>
      </c>
      <c r="AG101" s="137">
        <v>11210</v>
      </c>
      <c r="AH101" s="137">
        <v>14706</v>
      </c>
      <c r="AI101" s="137">
        <v>19000</v>
      </c>
      <c r="AJ101" s="135">
        <v>5292.2999999999993</v>
      </c>
      <c r="AK101" s="135">
        <v>5392.4000000000015</v>
      </c>
      <c r="AL101" s="135">
        <v>7453.9000000000015</v>
      </c>
      <c r="AM101" s="135">
        <v>8472.8000000000011</v>
      </c>
      <c r="AN101" s="137"/>
      <c r="AO101" s="137"/>
      <c r="AP101" s="137"/>
      <c r="AQ101" s="137"/>
      <c r="AR101" s="137">
        <v>380.6</v>
      </c>
      <c r="AS101" s="137">
        <v>932.5</v>
      </c>
      <c r="AT101" s="137">
        <v>1473</v>
      </c>
      <c r="AU101" s="137">
        <v>1903.1</v>
      </c>
    </row>
    <row r="102" spans="1:47" ht="16.5" customHeight="1">
      <c r="A102" s="91">
        <v>82</v>
      </c>
      <c r="B102" s="92" t="s">
        <v>116</v>
      </c>
      <c r="C102" s="150">
        <v>2968.2</v>
      </c>
      <c r="D102" s="128">
        <f t="shared" si="5"/>
        <v>16948.3</v>
      </c>
      <c r="E102" s="128">
        <f t="shared" si="6"/>
        <v>43666.3</v>
      </c>
      <c r="F102" s="128">
        <f t="shared" si="7"/>
        <v>66842.3</v>
      </c>
      <c r="G102" s="128">
        <f t="shared" si="8"/>
        <v>88679.9</v>
      </c>
      <c r="H102" s="135">
        <v>139</v>
      </c>
      <c r="I102" s="135">
        <v>431</v>
      </c>
      <c r="J102" s="135">
        <v>515</v>
      </c>
      <c r="K102" s="135">
        <v>791.6</v>
      </c>
      <c r="L102" s="135"/>
      <c r="M102" s="135"/>
      <c r="N102" s="135"/>
      <c r="O102" s="135"/>
      <c r="P102" s="144">
        <v>578.29999999999995</v>
      </c>
      <c r="Q102" s="144">
        <v>604.29999999999995</v>
      </c>
      <c r="R102" s="144">
        <v>624.29999999999995</v>
      </c>
      <c r="S102" s="144">
        <v>655.29999999999995</v>
      </c>
      <c r="T102" s="137">
        <v>16231</v>
      </c>
      <c r="U102" s="137">
        <v>42625</v>
      </c>
      <c r="V102" s="137">
        <v>65697</v>
      </c>
      <c r="W102" s="137">
        <v>87227</v>
      </c>
      <c r="X102" s="138"/>
      <c r="Y102" s="138">
        <v>6</v>
      </c>
      <c r="Z102" s="138">
        <v>6</v>
      </c>
      <c r="AA102" s="138">
        <v>6</v>
      </c>
      <c r="AB102" s="148">
        <v>19916.5</v>
      </c>
      <c r="AC102" s="149">
        <v>46634.5</v>
      </c>
      <c r="AD102" s="149">
        <v>69810.5</v>
      </c>
      <c r="AE102" s="149">
        <v>91648.1</v>
      </c>
      <c r="AF102" s="137">
        <v>14491.2</v>
      </c>
      <c r="AG102" s="137">
        <v>36017.199999999997</v>
      </c>
      <c r="AH102" s="140">
        <v>57440.2</v>
      </c>
      <c r="AI102" s="140">
        <v>76964.3</v>
      </c>
      <c r="AJ102" s="135">
        <v>5275.2999999999993</v>
      </c>
      <c r="AK102" s="135">
        <v>7617.3000000000029</v>
      </c>
      <c r="AL102" s="135">
        <v>9020.3000000000029</v>
      </c>
      <c r="AM102" s="135">
        <v>11183.800000000003</v>
      </c>
      <c r="AN102" s="152"/>
      <c r="AO102" s="152"/>
      <c r="AP102" s="152"/>
      <c r="AQ102" s="152"/>
      <c r="AR102" s="137">
        <v>150</v>
      </c>
      <c r="AS102" s="137">
        <v>3000</v>
      </c>
      <c r="AT102" s="137">
        <v>3350</v>
      </c>
      <c r="AU102" s="137">
        <v>3500</v>
      </c>
    </row>
    <row r="103" spans="1:47" ht="16.5" customHeight="1">
      <c r="A103" s="91">
        <v>83</v>
      </c>
      <c r="B103" s="92" t="s">
        <v>117</v>
      </c>
      <c r="C103" s="150">
        <v>1564.1</v>
      </c>
      <c r="D103" s="128">
        <f t="shared" si="5"/>
        <v>17632.5</v>
      </c>
      <c r="E103" s="128">
        <f t="shared" si="6"/>
        <v>43911.6</v>
      </c>
      <c r="F103" s="128">
        <f t="shared" si="7"/>
        <v>68810.600000000006</v>
      </c>
      <c r="G103" s="128">
        <f t="shared" si="8"/>
        <v>92827.9</v>
      </c>
      <c r="H103" s="135">
        <v>128</v>
      </c>
      <c r="I103" s="135">
        <v>291</v>
      </c>
      <c r="J103" s="135">
        <v>454</v>
      </c>
      <c r="K103" s="135">
        <v>708.8</v>
      </c>
      <c r="L103" s="135"/>
      <c r="M103" s="135"/>
      <c r="N103" s="135"/>
      <c r="O103" s="135"/>
      <c r="P103" s="93">
        <v>-709.9</v>
      </c>
      <c r="Q103" s="149">
        <v>-709.9</v>
      </c>
      <c r="R103" s="149">
        <v>-709.9</v>
      </c>
      <c r="S103" s="149">
        <v>-709.9</v>
      </c>
      <c r="T103" s="137">
        <v>17552</v>
      </c>
      <c r="U103" s="137">
        <v>43578</v>
      </c>
      <c r="V103" s="137">
        <v>68314</v>
      </c>
      <c r="W103" s="137">
        <v>92076.5</v>
      </c>
      <c r="X103" s="138">
        <v>662.4</v>
      </c>
      <c r="Y103" s="138">
        <v>752.5</v>
      </c>
      <c r="Z103" s="138">
        <v>752.5</v>
      </c>
      <c r="AA103" s="138">
        <v>752.5</v>
      </c>
      <c r="AB103" s="148">
        <v>19196.599999999999</v>
      </c>
      <c r="AC103" s="149">
        <v>45475.7</v>
      </c>
      <c r="AD103" s="149">
        <v>70374.700000000012</v>
      </c>
      <c r="AE103" s="149">
        <v>94392.000000000015</v>
      </c>
      <c r="AF103" s="137">
        <v>14600</v>
      </c>
      <c r="AG103" s="137">
        <v>35564</v>
      </c>
      <c r="AH103" s="93">
        <v>58207.6</v>
      </c>
      <c r="AI103" s="93">
        <v>78351.5</v>
      </c>
      <c r="AJ103" s="135">
        <v>4396.5999999999985</v>
      </c>
      <c r="AK103" s="135">
        <v>9511.6999999999971</v>
      </c>
      <c r="AL103" s="135">
        <v>11567.100000000013</v>
      </c>
      <c r="AM103" s="135">
        <v>15240.500000000015</v>
      </c>
      <c r="AN103" s="152"/>
      <c r="AO103" s="152"/>
      <c r="AP103" s="152"/>
      <c r="AQ103" s="152"/>
      <c r="AR103" s="137">
        <v>200</v>
      </c>
      <c r="AS103" s="137">
        <v>400</v>
      </c>
      <c r="AT103" s="137">
        <v>600</v>
      </c>
      <c r="AU103" s="137">
        <v>800</v>
      </c>
    </row>
    <row r="104" spans="1:47" ht="16.5" customHeight="1">
      <c r="A104" s="91">
        <v>84</v>
      </c>
      <c r="B104" s="92" t="s">
        <v>118</v>
      </c>
      <c r="C104" s="150">
        <v>492.8</v>
      </c>
      <c r="D104" s="128">
        <f t="shared" si="5"/>
        <v>8572.7000000000007</v>
      </c>
      <c r="E104" s="128">
        <f t="shared" si="6"/>
        <v>21002.7</v>
      </c>
      <c r="F104" s="128">
        <f t="shared" si="7"/>
        <v>32809.699999999997</v>
      </c>
      <c r="G104" s="128">
        <f t="shared" si="8"/>
        <v>44163.6</v>
      </c>
      <c r="H104" s="135"/>
      <c r="I104" s="135"/>
      <c r="J104" s="135"/>
      <c r="K104" s="135"/>
      <c r="L104" s="135"/>
      <c r="M104" s="135"/>
      <c r="N104" s="135"/>
      <c r="O104" s="135"/>
      <c r="P104" s="93">
        <v>220.7</v>
      </c>
      <c r="Q104" s="149">
        <v>263.7</v>
      </c>
      <c r="R104" s="149">
        <v>297.7</v>
      </c>
      <c r="S104" s="149">
        <v>348.7</v>
      </c>
      <c r="T104" s="137">
        <v>8352</v>
      </c>
      <c r="U104" s="137">
        <v>20739</v>
      </c>
      <c r="V104" s="137">
        <v>32512</v>
      </c>
      <c r="W104" s="137">
        <v>43814.9</v>
      </c>
      <c r="X104" s="138"/>
      <c r="Y104" s="138"/>
      <c r="Z104" s="139"/>
      <c r="AA104" s="143"/>
      <c r="AB104" s="148">
        <v>9065.5</v>
      </c>
      <c r="AC104" s="149">
        <v>21495.5</v>
      </c>
      <c r="AD104" s="149">
        <v>33302.5</v>
      </c>
      <c r="AE104" s="149">
        <v>44656.4</v>
      </c>
      <c r="AF104" s="137">
        <v>7046.6</v>
      </c>
      <c r="AG104" s="137">
        <v>17617.599999999999</v>
      </c>
      <c r="AH104" s="140">
        <v>28877.599999999999</v>
      </c>
      <c r="AI104" s="140">
        <v>38839.800000000003</v>
      </c>
      <c r="AJ104" s="135">
        <v>2003.8999999999996</v>
      </c>
      <c r="AK104" s="135">
        <v>3637.9000000000015</v>
      </c>
      <c r="AL104" s="135">
        <v>4164.9000000000015</v>
      </c>
      <c r="AM104" s="135">
        <v>5516.5999999999985</v>
      </c>
      <c r="AN104" s="152"/>
      <c r="AO104" s="152"/>
      <c r="AP104" s="152"/>
      <c r="AQ104" s="152"/>
      <c r="AR104" s="137">
        <v>15</v>
      </c>
      <c r="AS104" s="137">
        <v>240</v>
      </c>
      <c r="AT104" s="137">
        <v>260</v>
      </c>
      <c r="AU104" s="137">
        <v>300</v>
      </c>
    </row>
    <row r="105" spans="1:47" ht="16.5" customHeight="1">
      <c r="A105" s="91">
        <v>85</v>
      </c>
      <c r="B105" s="92" t="s">
        <v>119</v>
      </c>
      <c r="C105" s="150">
        <v>1457.6</v>
      </c>
      <c r="D105" s="128">
        <f t="shared" si="5"/>
        <v>8156</v>
      </c>
      <c r="E105" s="128">
        <f t="shared" si="6"/>
        <v>20261</v>
      </c>
      <c r="F105" s="128">
        <f t="shared" si="7"/>
        <v>31854</v>
      </c>
      <c r="G105" s="128">
        <f t="shared" si="8"/>
        <v>42669</v>
      </c>
      <c r="H105" s="135"/>
      <c r="I105" s="135"/>
      <c r="J105" s="135"/>
      <c r="K105" s="135"/>
      <c r="L105" s="135"/>
      <c r="M105" s="135"/>
      <c r="N105" s="135"/>
      <c r="O105" s="135"/>
      <c r="P105" s="93">
        <v>0</v>
      </c>
      <c r="Q105" s="149">
        <v>0</v>
      </c>
      <c r="R105" s="149">
        <v>0</v>
      </c>
      <c r="S105" s="149">
        <v>0</v>
      </c>
      <c r="T105" s="137">
        <v>8156</v>
      </c>
      <c r="U105" s="137">
        <v>20261</v>
      </c>
      <c r="V105" s="137">
        <v>31854</v>
      </c>
      <c r="W105" s="137">
        <v>42669</v>
      </c>
      <c r="X105" s="138"/>
      <c r="Y105" s="138"/>
      <c r="Z105" s="139"/>
      <c r="AA105" s="139"/>
      <c r="AB105" s="148">
        <v>9613.6</v>
      </c>
      <c r="AC105" s="149">
        <v>21718.6</v>
      </c>
      <c r="AD105" s="149">
        <v>33311.599999999999</v>
      </c>
      <c r="AE105" s="149">
        <v>44126.6</v>
      </c>
      <c r="AF105" s="137">
        <v>6730</v>
      </c>
      <c r="AG105" s="137">
        <v>17741.599999999999</v>
      </c>
      <c r="AH105" s="137">
        <v>28409.599999999999</v>
      </c>
      <c r="AI105" s="137">
        <v>38317.800000000003</v>
      </c>
      <c r="AJ105" s="135">
        <v>1611.6000000000004</v>
      </c>
      <c r="AK105" s="135">
        <v>2680</v>
      </c>
      <c r="AL105" s="135">
        <v>3530</v>
      </c>
      <c r="AM105" s="135">
        <v>4436.7999999999956</v>
      </c>
      <c r="AN105" s="152"/>
      <c r="AO105" s="152"/>
      <c r="AP105" s="152"/>
      <c r="AQ105" s="152"/>
      <c r="AR105" s="137">
        <v>1272</v>
      </c>
      <c r="AS105" s="137">
        <v>1297</v>
      </c>
      <c r="AT105" s="137">
        <v>1372</v>
      </c>
      <c r="AU105" s="137">
        <v>1372</v>
      </c>
    </row>
    <row r="106" spans="1:47" ht="16.5" customHeight="1">
      <c r="A106" s="91">
        <v>86</v>
      </c>
      <c r="B106" s="92" t="s">
        <v>120</v>
      </c>
      <c r="C106" s="150">
        <v>1641.8</v>
      </c>
      <c r="D106" s="128">
        <f t="shared" si="5"/>
        <v>8837.2999999999993</v>
      </c>
      <c r="E106" s="128">
        <f t="shared" si="6"/>
        <v>20761</v>
      </c>
      <c r="F106" s="128">
        <f t="shared" si="7"/>
        <v>32129</v>
      </c>
      <c r="G106" s="128">
        <f t="shared" si="8"/>
        <v>42777.9</v>
      </c>
      <c r="H106" s="135">
        <v>48</v>
      </c>
      <c r="I106" s="135">
        <v>109</v>
      </c>
      <c r="J106" s="135">
        <v>170</v>
      </c>
      <c r="K106" s="135">
        <v>265.89999999999998</v>
      </c>
      <c r="L106" s="135"/>
      <c r="M106" s="135"/>
      <c r="N106" s="135"/>
      <c r="O106" s="135"/>
      <c r="P106" s="93">
        <v>835.3</v>
      </c>
      <c r="Q106" s="149">
        <v>926</v>
      </c>
      <c r="R106" s="149">
        <v>926</v>
      </c>
      <c r="S106" s="149">
        <v>926</v>
      </c>
      <c r="T106" s="137">
        <v>7954</v>
      </c>
      <c r="U106" s="137">
        <v>19726</v>
      </c>
      <c r="V106" s="137">
        <v>31033</v>
      </c>
      <c r="W106" s="137">
        <v>41586</v>
      </c>
      <c r="X106" s="138"/>
      <c r="Y106" s="138"/>
      <c r="Z106" s="139"/>
      <c r="AA106" s="139"/>
      <c r="AB106" s="148">
        <v>10479.099999999999</v>
      </c>
      <c r="AC106" s="149">
        <v>22402.799999999999</v>
      </c>
      <c r="AD106" s="149">
        <v>33770.800000000003</v>
      </c>
      <c r="AE106" s="149">
        <v>44419.700000000004</v>
      </c>
      <c r="AF106" s="137">
        <v>7800</v>
      </c>
      <c r="AG106" s="137">
        <v>19080</v>
      </c>
      <c r="AH106" s="137">
        <v>29244.6</v>
      </c>
      <c r="AI106" s="137">
        <v>38366.699999999997</v>
      </c>
      <c r="AJ106" s="135">
        <v>2344.0999999999985</v>
      </c>
      <c r="AK106" s="135">
        <v>2962.7999999999993</v>
      </c>
      <c r="AL106" s="135">
        <v>4061.2000000000044</v>
      </c>
      <c r="AM106" s="135">
        <v>5518.0000000000073</v>
      </c>
      <c r="AN106" s="152"/>
      <c r="AO106" s="152"/>
      <c r="AP106" s="152"/>
      <c r="AQ106" s="152"/>
      <c r="AR106" s="137">
        <v>335</v>
      </c>
      <c r="AS106" s="137">
        <v>360</v>
      </c>
      <c r="AT106" s="137">
        <v>465</v>
      </c>
      <c r="AU106" s="137">
        <v>535</v>
      </c>
    </row>
    <row r="107" spans="1:47" ht="16.5" customHeight="1">
      <c r="A107" s="91">
        <v>87</v>
      </c>
      <c r="B107" s="92" t="s">
        <v>211</v>
      </c>
      <c r="C107" s="150">
        <v>6559.8</v>
      </c>
      <c r="D107" s="128">
        <f t="shared" si="5"/>
        <v>18939.3</v>
      </c>
      <c r="E107" s="128">
        <f t="shared" si="6"/>
        <v>44975.7</v>
      </c>
      <c r="F107" s="128">
        <f t="shared" si="7"/>
        <v>69777.7</v>
      </c>
      <c r="G107" s="128">
        <f t="shared" si="8"/>
        <v>91937.7</v>
      </c>
      <c r="H107" s="135">
        <v>155</v>
      </c>
      <c r="I107" s="135">
        <v>373</v>
      </c>
      <c r="J107" s="135">
        <v>571</v>
      </c>
      <c r="K107" s="135">
        <v>882</v>
      </c>
      <c r="L107" s="135"/>
      <c r="M107" s="135"/>
      <c r="N107" s="135"/>
      <c r="O107" s="135"/>
      <c r="P107" s="93">
        <v>455.2</v>
      </c>
      <c r="Q107" s="149">
        <v>455.2</v>
      </c>
      <c r="R107" s="149">
        <v>455.2</v>
      </c>
      <c r="S107" s="149">
        <v>455.2</v>
      </c>
      <c r="T107" s="137">
        <v>17312</v>
      </c>
      <c r="U107" s="137">
        <v>42909</v>
      </c>
      <c r="V107" s="137">
        <v>67513</v>
      </c>
      <c r="W107" s="137">
        <v>89362</v>
      </c>
      <c r="X107" s="138">
        <v>1017.1</v>
      </c>
      <c r="Y107" s="138">
        <v>1238.5</v>
      </c>
      <c r="Z107" s="138">
        <v>1238.5</v>
      </c>
      <c r="AA107" s="138">
        <v>1238.5</v>
      </c>
      <c r="AB107" s="148">
        <v>25499.1</v>
      </c>
      <c r="AC107" s="149">
        <v>51535.5</v>
      </c>
      <c r="AD107" s="149">
        <v>76337.5</v>
      </c>
      <c r="AE107" s="149">
        <v>98497.5</v>
      </c>
      <c r="AF107" s="137">
        <v>20511.8</v>
      </c>
      <c r="AG107" s="137">
        <v>41431.599999999999</v>
      </c>
      <c r="AH107" s="137">
        <v>62402.5</v>
      </c>
      <c r="AI107" s="137">
        <v>81571.5</v>
      </c>
      <c r="AJ107" s="135">
        <v>4617.2999999999993</v>
      </c>
      <c r="AK107" s="135">
        <v>9543.9000000000015</v>
      </c>
      <c r="AL107" s="135">
        <v>13225</v>
      </c>
      <c r="AM107" s="135">
        <v>16206</v>
      </c>
      <c r="AN107" s="152"/>
      <c r="AO107" s="152"/>
      <c r="AP107" s="152"/>
      <c r="AQ107" s="152"/>
      <c r="AR107" s="137">
        <v>370</v>
      </c>
      <c r="AS107" s="137">
        <v>560</v>
      </c>
      <c r="AT107" s="137">
        <v>710</v>
      </c>
      <c r="AU107" s="137">
        <v>720</v>
      </c>
    </row>
    <row r="108" spans="1:47" ht="16.5" customHeight="1">
      <c r="A108" s="91">
        <v>88</v>
      </c>
      <c r="B108" s="92" t="s">
        <v>121</v>
      </c>
      <c r="C108" s="150">
        <v>7036.4</v>
      </c>
      <c r="D108" s="128">
        <f t="shared" si="5"/>
        <v>14623</v>
      </c>
      <c r="E108" s="128">
        <f t="shared" si="6"/>
        <v>36383.1</v>
      </c>
      <c r="F108" s="128">
        <f t="shared" si="7"/>
        <v>56932.1</v>
      </c>
      <c r="G108" s="128">
        <f t="shared" si="8"/>
        <v>75952.3</v>
      </c>
      <c r="H108" s="135">
        <v>15</v>
      </c>
      <c r="I108" s="135">
        <v>54</v>
      </c>
      <c r="J108" s="135">
        <v>73</v>
      </c>
      <c r="K108" s="135">
        <v>103.2</v>
      </c>
      <c r="L108" s="135"/>
      <c r="M108" s="135"/>
      <c r="N108" s="135"/>
      <c r="O108" s="135"/>
      <c r="P108" s="93">
        <v>0</v>
      </c>
      <c r="Q108" s="149">
        <v>0</v>
      </c>
      <c r="R108" s="149">
        <v>0</v>
      </c>
      <c r="S108" s="149">
        <v>0</v>
      </c>
      <c r="T108" s="137">
        <v>14608</v>
      </c>
      <c r="U108" s="137">
        <v>36224</v>
      </c>
      <c r="V108" s="137">
        <v>56754</v>
      </c>
      <c r="W108" s="137">
        <v>75744</v>
      </c>
      <c r="X108" s="138"/>
      <c r="Y108" s="138">
        <v>105.1</v>
      </c>
      <c r="Z108" s="139">
        <v>105.1</v>
      </c>
      <c r="AA108" s="139">
        <v>105.1</v>
      </c>
      <c r="AB108" s="148">
        <v>21659.4</v>
      </c>
      <c r="AC108" s="149">
        <v>43419.5</v>
      </c>
      <c r="AD108" s="149">
        <v>63968.5</v>
      </c>
      <c r="AE108" s="149">
        <v>82988.7</v>
      </c>
      <c r="AF108" s="137">
        <v>15503.4</v>
      </c>
      <c r="AG108" s="137">
        <v>35308.800000000003</v>
      </c>
      <c r="AH108" s="141">
        <v>52394.7</v>
      </c>
      <c r="AI108" s="141">
        <v>69672.899999999994</v>
      </c>
      <c r="AJ108" s="135">
        <v>6006.0000000000018</v>
      </c>
      <c r="AK108" s="135">
        <v>7930.6999999999971</v>
      </c>
      <c r="AL108" s="135">
        <v>11073.800000000003</v>
      </c>
      <c r="AM108" s="135">
        <v>12715.800000000003</v>
      </c>
      <c r="AN108" s="152"/>
      <c r="AO108" s="152"/>
      <c r="AP108" s="152"/>
      <c r="AQ108" s="152"/>
      <c r="AR108" s="137">
        <v>150</v>
      </c>
      <c r="AS108" s="137">
        <v>180</v>
      </c>
      <c r="AT108" s="137">
        <v>500</v>
      </c>
      <c r="AU108" s="137">
        <v>600</v>
      </c>
    </row>
    <row r="109" spans="1:47" ht="16.5" customHeight="1">
      <c r="A109" s="91">
        <v>89</v>
      </c>
      <c r="B109" s="92" t="s">
        <v>122</v>
      </c>
      <c r="C109" s="150">
        <v>1125.8</v>
      </c>
      <c r="D109" s="128">
        <f t="shared" si="5"/>
        <v>7253.7</v>
      </c>
      <c r="E109" s="128">
        <f t="shared" si="6"/>
        <v>17830.7</v>
      </c>
      <c r="F109" s="128">
        <f t="shared" si="7"/>
        <v>27928.7</v>
      </c>
      <c r="G109" s="128">
        <f t="shared" si="8"/>
        <v>37046.300000000003</v>
      </c>
      <c r="H109" s="135"/>
      <c r="I109" s="135">
        <v>20</v>
      </c>
      <c r="J109" s="135">
        <v>20</v>
      </c>
      <c r="K109" s="135">
        <v>20</v>
      </c>
      <c r="L109" s="135"/>
      <c r="M109" s="135"/>
      <c r="N109" s="135"/>
      <c r="O109" s="135"/>
      <c r="P109" s="93">
        <v>164.7</v>
      </c>
      <c r="Q109" s="149">
        <v>241.7</v>
      </c>
      <c r="R109" s="149">
        <v>300.7</v>
      </c>
      <c r="S109" s="149">
        <v>390.9</v>
      </c>
      <c r="T109" s="137">
        <v>7089</v>
      </c>
      <c r="U109" s="137">
        <v>17569</v>
      </c>
      <c r="V109" s="137">
        <v>27608</v>
      </c>
      <c r="W109" s="137">
        <v>36635.4</v>
      </c>
      <c r="X109" s="138"/>
      <c r="Y109" s="138"/>
      <c r="Z109" s="139"/>
      <c r="AA109" s="139"/>
      <c r="AB109" s="148">
        <v>8379.5</v>
      </c>
      <c r="AC109" s="149">
        <v>18956.5</v>
      </c>
      <c r="AD109" s="149">
        <v>29054.5</v>
      </c>
      <c r="AE109" s="149">
        <v>38172.1</v>
      </c>
      <c r="AF109" s="137">
        <v>6255</v>
      </c>
      <c r="AG109" s="137">
        <v>16100</v>
      </c>
      <c r="AH109" s="141">
        <v>24800</v>
      </c>
      <c r="AI109" s="141">
        <v>33010</v>
      </c>
      <c r="AJ109" s="135">
        <v>2104.5</v>
      </c>
      <c r="AK109" s="135">
        <v>2826.5</v>
      </c>
      <c r="AL109" s="135">
        <v>4194.5</v>
      </c>
      <c r="AM109" s="135">
        <v>5082.0999999999985</v>
      </c>
      <c r="AN109" s="152"/>
      <c r="AO109" s="152"/>
      <c r="AP109" s="152"/>
      <c r="AQ109" s="152"/>
      <c r="AR109" s="137">
        <v>20</v>
      </c>
      <c r="AS109" s="137">
        <v>30</v>
      </c>
      <c r="AT109" s="137">
        <v>60</v>
      </c>
      <c r="AU109" s="137">
        <v>80</v>
      </c>
    </row>
    <row r="110" spans="1:47" ht="16.5" customHeight="1">
      <c r="A110" s="91">
        <v>90</v>
      </c>
      <c r="B110" s="92" t="s">
        <v>123</v>
      </c>
      <c r="C110" s="150">
        <v>2460.9</v>
      </c>
      <c r="D110" s="128">
        <f t="shared" si="5"/>
        <v>10042.700000000001</v>
      </c>
      <c r="E110" s="128">
        <f t="shared" si="6"/>
        <v>24550.7</v>
      </c>
      <c r="F110" s="128">
        <f t="shared" si="7"/>
        <v>38461.699999999997</v>
      </c>
      <c r="G110" s="128">
        <f t="shared" si="8"/>
        <v>50856.9</v>
      </c>
      <c r="H110" s="135">
        <v>24.7</v>
      </c>
      <c r="I110" s="135">
        <v>44.7</v>
      </c>
      <c r="J110" s="135">
        <v>44.7</v>
      </c>
      <c r="K110" s="135">
        <v>44.7</v>
      </c>
      <c r="L110" s="135"/>
      <c r="M110" s="135"/>
      <c r="N110" s="135"/>
      <c r="O110" s="135"/>
      <c r="P110" s="93">
        <v>278</v>
      </c>
      <c r="Q110" s="149">
        <v>367</v>
      </c>
      <c r="R110" s="149">
        <v>437</v>
      </c>
      <c r="S110" s="149">
        <v>542.20000000000005</v>
      </c>
      <c r="T110" s="137">
        <v>9740</v>
      </c>
      <c r="U110" s="137">
        <v>24139</v>
      </c>
      <c r="V110" s="137">
        <v>37980</v>
      </c>
      <c r="W110" s="137">
        <v>50270</v>
      </c>
      <c r="X110" s="138"/>
      <c r="Y110" s="138"/>
      <c r="Z110" s="139"/>
      <c r="AA110" s="143"/>
      <c r="AB110" s="148">
        <v>12503.6</v>
      </c>
      <c r="AC110" s="149">
        <v>27011.600000000002</v>
      </c>
      <c r="AD110" s="149">
        <v>40922.6</v>
      </c>
      <c r="AE110" s="149">
        <v>53317.799999999996</v>
      </c>
      <c r="AF110" s="137">
        <v>8404.7000000000007</v>
      </c>
      <c r="AG110" s="137">
        <v>20467.7</v>
      </c>
      <c r="AH110" s="93">
        <v>34068.699999999997</v>
      </c>
      <c r="AI110" s="93">
        <v>45387.7</v>
      </c>
      <c r="AJ110" s="135">
        <v>3998.8999999999996</v>
      </c>
      <c r="AK110" s="135">
        <v>6383.9000000000015</v>
      </c>
      <c r="AL110" s="135">
        <v>6653.9000000000015</v>
      </c>
      <c r="AM110" s="135">
        <v>7730.0999999999985</v>
      </c>
      <c r="AN110" s="153"/>
      <c r="AO110" s="153"/>
      <c r="AP110" s="153"/>
      <c r="AQ110" s="153"/>
      <c r="AR110" s="137">
        <v>100</v>
      </c>
      <c r="AS110" s="137">
        <v>160</v>
      </c>
      <c r="AT110" s="137">
        <v>200</v>
      </c>
      <c r="AU110" s="137">
        <v>200</v>
      </c>
    </row>
    <row r="111" spans="1:47" ht="16.5" customHeight="1">
      <c r="A111" s="91">
        <v>91</v>
      </c>
      <c r="B111" s="92" t="s">
        <v>124</v>
      </c>
      <c r="C111" s="150">
        <v>185.39999999999998</v>
      </c>
      <c r="D111" s="128">
        <f t="shared" si="5"/>
        <v>10395.299999999999</v>
      </c>
      <c r="E111" s="128">
        <f t="shared" si="6"/>
        <v>24951.1</v>
      </c>
      <c r="F111" s="128">
        <f t="shared" si="7"/>
        <v>38836.100000000006</v>
      </c>
      <c r="G111" s="128">
        <f t="shared" si="8"/>
        <v>51505.100000000006</v>
      </c>
      <c r="H111" s="135">
        <v>141</v>
      </c>
      <c r="I111" s="135">
        <v>399</v>
      </c>
      <c r="J111" s="135">
        <v>565</v>
      </c>
      <c r="K111" s="135">
        <v>840.7</v>
      </c>
      <c r="L111" s="135"/>
      <c r="M111" s="135"/>
      <c r="N111" s="135"/>
      <c r="O111" s="135"/>
      <c r="P111" s="93">
        <v>37</v>
      </c>
      <c r="Q111" s="149">
        <v>29.799999999999997</v>
      </c>
      <c r="R111" s="149">
        <v>59.8</v>
      </c>
      <c r="S111" s="149">
        <v>105.8</v>
      </c>
      <c r="T111" s="137">
        <v>9672</v>
      </c>
      <c r="U111" s="137">
        <v>23977</v>
      </c>
      <c r="V111" s="137">
        <v>37666</v>
      </c>
      <c r="W111" s="137">
        <v>50013.3</v>
      </c>
      <c r="X111" s="138">
        <v>545.29999999999995</v>
      </c>
      <c r="Y111" s="138">
        <v>545.29999999999995</v>
      </c>
      <c r="Z111" s="138">
        <v>545.29999999999995</v>
      </c>
      <c r="AA111" s="138">
        <v>545.29999999999995</v>
      </c>
      <c r="AB111" s="148">
        <v>10580.699999999999</v>
      </c>
      <c r="AC111" s="149">
        <v>25136.5</v>
      </c>
      <c r="AD111" s="149">
        <v>39021.500000000007</v>
      </c>
      <c r="AE111" s="149">
        <v>51690.500000000007</v>
      </c>
      <c r="AF111" s="137">
        <v>8300</v>
      </c>
      <c r="AG111" s="137">
        <v>20300</v>
      </c>
      <c r="AH111" s="93">
        <v>34487.699999999997</v>
      </c>
      <c r="AI111" s="93">
        <v>45872.3</v>
      </c>
      <c r="AJ111" s="135">
        <v>2230.6999999999989</v>
      </c>
      <c r="AK111" s="135">
        <v>4416.5</v>
      </c>
      <c r="AL111" s="135">
        <v>4013.8000000000102</v>
      </c>
      <c r="AM111" s="135">
        <v>5278.2000000000044</v>
      </c>
      <c r="AN111" s="152"/>
      <c r="AO111" s="152"/>
      <c r="AP111" s="152"/>
      <c r="AQ111" s="152"/>
      <c r="AR111" s="137">
        <v>50</v>
      </c>
      <c r="AS111" s="137">
        <v>420</v>
      </c>
      <c r="AT111" s="137">
        <v>520</v>
      </c>
      <c r="AU111" s="137">
        <v>540</v>
      </c>
    </row>
    <row r="112" spans="1:47" ht="16.5" customHeight="1">
      <c r="A112" s="91">
        <v>92</v>
      </c>
      <c r="B112" s="92" t="s">
        <v>125</v>
      </c>
      <c r="C112" s="150">
        <v>3512.9</v>
      </c>
      <c r="D112" s="128">
        <f t="shared" si="5"/>
        <v>9327</v>
      </c>
      <c r="E112" s="128">
        <f t="shared" si="6"/>
        <v>23077.4</v>
      </c>
      <c r="F112" s="128">
        <f t="shared" si="7"/>
        <v>36069.4</v>
      </c>
      <c r="G112" s="128">
        <f t="shared" si="8"/>
        <v>48171.199999999997</v>
      </c>
      <c r="H112" s="135"/>
      <c r="I112" s="135">
        <v>20</v>
      </c>
      <c r="J112" s="135">
        <v>20</v>
      </c>
      <c r="K112" s="135">
        <v>20</v>
      </c>
      <c r="L112" s="135"/>
      <c r="M112" s="135"/>
      <c r="N112" s="135"/>
      <c r="O112" s="135"/>
      <c r="P112" s="93">
        <v>173</v>
      </c>
      <c r="Q112" s="149">
        <v>354</v>
      </c>
      <c r="R112" s="149">
        <v>495</v>
      </c>
      <c r="S112" s="149">
        <v>707.2</v>
      </c>
      <c r="T112" s="137">
        <v>9144</v>
      </c>
      <c r="U112" s="137">
        <v>22679</v>
      </c>
      <c r="V112" s="137">
        <v>35530</v>
      </c>
      <c r="W112" s="137">
        <v>47419.6</v>
      </c>
      <c r="X112" s="138">
        <v>10</v>
      </c>
      <c r="Y112" s="138">
        <v>24.4</v>
      </c>
      <c r="Z112" s="138">
        <v>24.4</v>
      </c>
      <c r="AA112" s="138">
        <v>24.4</v>
      </c>
      <c r="AB112" s="148">
        <v>12839.9</v>
      </c>
      <c r="AC112" s="149">
        <v>26590.300000000003</v>
      </c>
      <c r="AD112" s="149">
        <v>39582.300000000003</v>
      </c>
      <c r="AE112" s="149">
        <v>51684.1</v>
      </c>
      <c r="AF112" s="137">
        <v>8160.9</v>
      </c>
      <c r="AG112" s="137">
        <v>21000.9</v>
      </c>
      <c r="AH112" s="137">
        <v>32571.9</v>
      </c>
      <c r="AI112" s="137">
        <v>42800.9</v>
      </c>
      <c r="AJ112" s="135">
        <v>4419</v>
      </c>
      <c r="AK112" s="135">
        <v>5289.4000000000015</v>
      </c>
      <c r="AL112" s="135">
        <v>6630.4000000000015</v>
      </c>
      <c r="AM112" s="135">
        <v>8114.6999999999971</v>
      </c>
      <c r="AN112" s="152"/>
      <c r="AO112" s="152"/>
      <c r="AP112" s="152"/>
      <c r="AQ112" s="152"/>
      <c r="AR112" s="137">
        <v>260</v>
      </c>
      <c r="AS112" s="137">
        <v>300</v>
      </c>
      <c r="AT112" s="137">
        <v>380</v>
      </c>
      <c r="AU112" s="137">
        <v>768.5</v>
      </c>
    </row>
    <row r="113" spans="1:47" ht="16.5" customHeight="1">
      <c r="A113" s="91">
        <v>93</v>
      </c>
      <c r="B113" s="92" t="s">
        <v>126</v>
      </c>
      <c r="C113" s="150">
        <v>622.5</v>
      </c>
      <c r="D113" s="128">
        <f t="shared" si="5"/>
        <v>9728.7000000000007</v>
      </c>
      <c r="E113" s="128">
        <f t="shared" si="6"/>
        <v>23754.3</v>
      </c>
      <c r="F113" s="128">
        <f t="shared" si="7"/>
        <v>37023.300000000003</v>
      </c>
      <c r="G113" s="128">
        <f t="shared" si="8"/>
        <v>49394.700000000004</v>
      </c>
      <c r="H113" s="135"/>
      <c r="I113" s="135">
        <v>20</v>
      </c>
      <c r="J113" s="135">
        <v>20</v>
      </c>
      <c r="K113" s="135">
        <v>20</v>
      </c>
      <c r="L113" s="135"/>
      <c r="M113" s="135"/>
      <c r="N113" s="135"/>
      <c r="O113" s="135"/>
      <c r="P113" s="93">
        <v>460.7</v>
      </c>
      <c r="Q113" s="149">
        <v>757.3</v>
      </c>
      <c r="R113" s="149">
        <v>991.3</v>
      </c>
      <c r="S113" s="149">
        <v>1342.3</v>
      </c>
      <c r="T113" s="137">
        <v>9268</v>
      </c>
      <c r="U113" s="137">
        <v>22977</v>
      </c>
      <c r="V113" s="137">
        <v>36012</v>
      </c>
      <c r="W113" s="137">
        <v>48032.4</v>
      </c>
      <c r="X113" s="138"/>
      <c r="Y113" s="138"/>
      <c r="Z113" s="139"/>
      <c r="AA113" s="139"/>
      <c r="AB113" s="148">
        <v>10351.199999999999</v>
      </c>
      <c r="AC113" s="149">
        <v>24376.799999999999</v>
      </c>
      <c r="AD113" s="149">
        <v>37645.800000000003</v>
      </c>
      <c r="AE113" s="149">
        <v>50017.200000000004</v>
      </c>
      <c r="AF113" s="137">
        <v>8140</v>
      </c>
      <c r="AG113" s="137">
        <v>20900</v>
      </c>
      <c r="AH113" s="137">
        <v>32544.6</v>
      </c>
      <c r="AI113" s="137">
        <v>43600</v>
      </c>
      <c r="AJ113" s="135">
        <v>2101.1999999999989</v>
      </c>
      <c r="AK113" s="135">
        <v>3346.7999999999993</v>
      </c>
      <c r="AL113" s="135">
        <v>4851.2000000000044</v>
      </c>
      <c r="AM113" s="135">
        <v>6137.2000000000044</v>
      </c>
      <c r="AN113" s="152"/>
      <c r="AO113" s="152"/>
      <c r="AP113" s="152"/>
      <c r="AQ113" s="152"/>
      <c r="AR113" s="137">
        <v>110</v>
      </c>
      <c r="AS113" s="137">
        <v>130</v>
      </c>
      <c r="AT113" s="137">
        <v>250</v>
      </c>
      <c r="AU113" s="137">
        <v>280</v>
      </c>
    </row>
    <row r="114" spans="1:47" ht="16.5" customHeight="1">
      <c r="A114" s="91">
        <v>94</v>
      </c>
      <c r="B114" s="92" t="s">
        <v>127</v>
      </c>
      <c r="C114" s="150">
        <v>2805.5</v>
      </c>
      <c r="D114" s="128">
        <f t="shared" si="5"/>
        <v>9111</v>
      </c>
      <c r="E114" s="128">
        <f t="shared" si="6"/>
        <v>22620.5</v>
      </c>
      <c r="F114" s="128">
        <f t="shared" si="7"/>
        <v>35569.5</v>
      </c>
      <c r="G114" s="128">
        <f t="shared" si="8"/>
        <v>47070.5</v>
      </c>
      <c r="H114" s="135"/>
      <c r="I114" s="135">
        <v>20</v>
      </c>
      <c r="J114" s="135">
        <v>20</v>
      </c>
      <c r="K114" s="135">
        <v>20</v>
      </c>
      <c r="L114" s="135"/>
      <c r="M114" s="135"/>
      <c r="N114" s="135"/>
      <c r="O114" s="135"/>
      <c r="P114" s="93">
        <v>0</v>
      </c>
      <c r="Q114" s="149">
        <v>0</v>
      </c>
      <c r="R114" s="149">
        <v>0</v>
      </c>
      <c r="S114" s="149">
        <v>0</v>
      </c>
      <c r="T114" s="137">
        <v>9111</v>
      </c>
      <c r="U114" s="137">
        <v>22585</v>
      </c>
      <c r="V114" s="137">
        <v>35534</v>
      </c>
      <c r="W114" s="137">
        <v>47035</v>
      </c>
      <c r="X114" s="138"/>
      <c r="Y114" s="138">
        <v>15.5</v>
      </c>
      <c r="Z114" s="139">
        <v>15.5</v>
      </c>
      <c r="AA114" s="139">
        <v>15.5</v>
      </c>
      <c r="AB114" s="148">
        <v>11916.5</v>
      </c>
      <c r="AC114" s="149">
        <v>25426</v>
      </c>
      <c r="AD114" s="149">
        <v>38375</v>
      </c>
      <c r="AE114" s="149">
        <v>49876</v>
      </c>
      <c r="AF114" s="137">
        <v>9304</v>
      </c>
      <c r="AG114" s="137">
        <v>23000</v>
      </c>
      <c r="AH114" s="137">
        <v>33929</v>
      </c>
      <c r="AI114" s="137">
        <v>45420</v>
      </c>
      <c r="AJ114" s="135">
        <v>2512.5</v>
      </c>
      <c r="AK114" s="135">
        <v>2326</v>
      </c>
      <c r="AL114" s="135">
        <v>4346</v>
      </c>
      <c r="AM114" s="135">
        <v>4356</v>
      </c>
      <c r="AN114" s="152"/>
      <c r="AO114" s="152"/>
      <c r="AP114" s="152"/>
      <c r="AQ114" s="152"/>
      <c r="AR114" s="137">
        <v>100</v>
      </c>
      <c r="AS114" s="137">
        <v>100</v>
      </c>
      <c r="AT114" s="137">
        <v>100</v>
      </c>
      <c r="AU114" s="137">
        <v>100</v>
      </c>
    </row>
    <row r="115" spans="1:47" ht="16.5" customHeight="1">
      <c r="A115" s="91">
        <v>95</v>
      </c>
      <c r="B115" s="92" t="s">
        <v>128</v>
      </c>
      <c r="C115" s="150">
        <v>1139.5</v>
      </c>
      <c r="D115" s="128">
        <f t="shared" si="5"/>
        <v>10896</v>
      </c>
      <c r="E115" s="128">
        <f t="shared" si="6"/>
        <v>26748.400000000001</v>
      </c>
      <c r="F115" s="128">
        <f t="shared" si="7"/>
        <v>41418.400000000001</v>
      </c>
      <c r="G115" s="128">
        <f t="shared" si="8"/>
        <v>55053.4</v>
      </c>
      <c r="H115" s="135">
        <v>178</v>
      </c>
      <c r="I115" s="135">
        <v>523</v>
      </c>
      <c r="J115" s="135">
        <v>720</v>
      </c>
      <c r="K115" s="135">
        <v>1065.4000000000001</v>
      </c>
      <c r="L115" s="135"/>
      <c r="M115" s="135"/>
      <c r="N115" s="135"/>
      <c r="O115" s="135"/>
      <c r="P115" s="137">
        <v>41</v>
      </c>
      <c r="Q115" s="137">
        <v>83</v>
      </c>
      <c r="R115" s="137">
        <v>116</v>
      </c>
      <c r="S115" s="137">
        <v>165.8</v>
      </c>
      <c r="T115" s="137">
        <v>10247</v>
      </c>
      <c r="U115" s="137">
        <v>25418</v>
      </c>
      <c r="V115" s="137">
        <v>39858</v>
      </c>
      <c r="W115" s="137">
        <v>53097.8</v>
      </c>
      <c r="X115" s="138">
        <v>430</v>
      </c>
      <c r="Y115" s="138">
        <v>724.4</v>
      </c>
      <c r="Z115" s="138">
        <v>724.4</v>
      </c>
      <c r="AA115" s="138">
        <v>724.4</v>
      </c>
      <c r="AB115" s="148">
        <v>12035.5</v>
      </c>
      <c r="AC115" s="149">
        <v>27887.9</v>
      </c>
      <c r="AD115" s="149">
        <v>42557.9</v>
      </c>
      <c r="AE115" s="149">
        <v>56192.900000000009</v>
      </c>
      <c r="AF115" s="137">
        <v>8656.2999999999993</v>
      </c>
      <c r="AG115" s="137">
        <v>23300</v>
      </c>
      <c r="AH115" s="141">
        <v>36518.300000000003</v>
      </c>
      <c r="AI115" s="141">
        <v>48323.199999999997</v>
      </c>
      <c r="AJ115" s="135">
        <v>2569.2000000000007</v>
      </c>
      <c r="AK115" s="135">
        <v>3762.9000000000015</v>
      </c>
      <c r="AL115" s="135">
        <v>5164.5999999999985</v>
      </c>
      <c r="AM115" s="135">
        <v>6969.7000000000116</v>
      </c>
      <c r="AN115" s="152"/>
      <c r="AO115" s="152"/>
      <c r="AP115" s="152"/>
      <c r="AQ115" s="140"/>
      <c r="AR115" s="137">
        <v>810</v>
      </c>
      <c r="AS115" s="137">
        <v>825</v>
      </c>
      <c r="AT115" s="137">
        <v>875</v>
      </c>
      <c r="AU115" s="137">
        <v>900</v>
      </c>
    </row>
    <row r="116" spans="1:47" ht="16.5" customHeight="1">
      <c r="A116" s="91">
        <v>96</v>
      </c>
      <c r="B116" s="92" t="s">
        <v>129</v>
      </c>
      <c r="C116" s="150">
        <v>9421</v>
      </c>
      <c r="D116" s="128">
        <f t="shared" si="5"/>
        <v>9113</v>
      </c>
      <c r="E116" s="128">
        <f t="shared" si="6"/>
        <v>22192.799999999999</v>
      </c>
      <c r="F116" s="128">
        <f t="shared" si="7"/>
        <v>34679.800000000003</v>
      </c>
      <c r="G116" s="128">
        <f t="shared" si="8"/>
        <v>45882.8</v>
      </c>
      <c r="H116" s="135"/>
      <c r="I116" s="135">
        <v>20</v>
      </c>
      <c r="J116" s="135">
        <v>20</v>
      </c>
      <c r="K116" s="135">
        <v>20</v>
      </c>
      <c r="L116" s="135"/>
      <c r="M116" s="135"/>
      <c r="N116" s="135"/>
      <c r="O116" s="135"/>
      <c r="P116" s="93">
        <v>240</v>
      </c>
      <c r="Q116" s="149">
        <v>491</v>
      </c>
      <c r="R116" s="149">
        <v>688</v>
      </c>
      <c r="S116" s="149">
        <v>983</v>
      </c>
      <c r="T116" s="137">
        <v>8648</v>
      </c>
      <c r="U116" s="137">
        <v>21427</v>
      </c>
      <c r="V116" s="137">
        <v>33717</v>
      </c>
      <c r="W116" s="137">
        <v>44625</v>
      </c>
      <c r="X116" s="138">
        <v>225</v>
      </c>
      <c r="Y116" s="138">
        <v>254.8</v>
      </c>
      <c r="Z116" s="138">
        <v>254.8</v>
      </c>
      <c r="AA116" s="138">
        <v>254.8</v>
      </c>
      <c r="AB116" s="148">
        <v>18534</v>
      </c>
      <c r="AC116" s="149">
        <v>31613.8</v>
      </c>
      <c r="AD116" s="149">
        <v>44100.800000000003</v>
      </c>
      <c r="AE116" s="149">
        <v>55303.8</v>
      </c>
      <c r="AF116" s="137">
        <v>15155</v>
      </c>
      <c r="AG116" s="137">
        <v>26628</v>
      </c>
      <c r="AH116" s="137">
        <v>38318</v>
      </c>
      <c r="AI116" s="137">
        <v>48710</v>
      </c>
      <c r="AJ116" s="135">
        <v>3269</v>
      </c>
      <c r="AK116" s="135">
        <v>4845.7999999999993</v>
      </c>
      <c r="AL116" s="135">
        <v>5632.8000000000029</v>
      </c>
      <c r="AM116" s="135">
        <v>6443.8000000000029</v>
      </c>
      <c r="AN116" s="152"/>
      <c r="AO116" s="152"/>
      <c r="AP116" s="152"/>
      <c r="AQ116" s="152"/>
      <c r="AR116" s="137">
        <v>110</v>
      </c>
      <c r="AS116" s="137">
        <v>140</v>
      </c>
      <c r="AT116" s="137">
        <v>150</v>
      </c>
      <c r="AU116" s="137">
        <v>150</v>
      </c>
    </row>
    <row r="117" spans="1:47" ht="16.5" customHeight="1">
      <c r="A117" s="91">
        <v>97</v>
      </c>
      <c r="B117" s="92" t="s">
        <v>130</v>
      </c>
      <c r="C117" s="150">
        <v>1398.1</v>
      </c>
      <c r="D117" s="128">
        <f t="shared" si="5"/>
        <v>5893</v>
      </c>
      <c r="E117" s="128">
        <f t="shared" si="6"/>
        <v>14625</v>
      </c>
      <c r="F117" s="128">
        <f t="shared" si="7"/>
        <v>22932</v>
      </c>
      <c r="G117" s="128">
        <f t="shared" si="8"/>
        <v>30399.5</v>
      </c>
      <c r="H117" s="135">
        <v>54</v>
      </c>
      <c r="I117" s="135">
        <v>203</v>
      </c>
      <c r="J117" s="135">
        <v>272</v>
      </c>
      <c r="K117" s="135">
        <v>381.5</v>
      </c>
      <c r="L117" s="135"/>
      <c r="M117" s="135"/>
      <c r="N117" s="135"/>
      <c r="O117" s="135"/>
      <c r="P117" s="93">
        <v>101</v>
      </c>
      <c r="Q117" s="93">
        <v>207</v>
      </c>
      <c r="R117" s="93">
        <v>290</v>
      </c>
      <c r="S117" s="136">
        <v>415</v>
      </c>
      <c r="T117" s="137">
        <v>5738</v>
      </c>
      <c r="U117" s="137">
        <v>14215</v>
      </c>
      <c r="V117" s="137">
        <v>22370</v>
      </c>
      <c r="W117" s="137">
        <v>29603</v>
      </c>
      <c r="X117" s="138"/>
      <c r="Y117" s="138"/>
      <c r="Z117" s="139"/>
      <c r="AA117" s="139"/>
      <c r="AB117" s="94">
        <v>7291.1</v>
      </c>
      <c r="AC117" s="93">
        <v>16023.1</v>
      </c>
      <c r="AD117" s="93">
        <v>24330.1</v>
      </c>
      <c r="AE117" s="136">
        <v>31797.599999999999</v>
      </c>
      <c r="AF117" s="137">
        <v>5204.3999999999996</v>
      </c>
      <c r="AG117" s="137">
        <v>13191.5</v>
      </c>
      <c r="AH117" s="137">
        <v>21067</v>
      </c>
      <c r="AI117" s="137">
        <v>27220</v>
      </c>
      <c r="AJ117" s="135">
        <v>1524.6000000000008</v>
      </c>
      <c r="AK117" s="135">
        <v>2201.6000000000004</v>
      </c>
      <c r="AL117" s="135">
        <v>2585.9999999999986</v>
      </c>
      <c r="AM117" s="135">
        <v>3825.4999999999986</v>
      </c>
      <c r="AN117" s="152"/>
      <c r="AO117" s="152"/>
      <c r="AP117" s="152"/>
      <c r="AQ117" s="152"/>
      <c r="AR117" s="137">
        <v>562.1</v>
      </c>
      <c r="AS117" s="137">
        <v>630</v>
      </c>
      <c r="AT117" s="137">
        <v>677.1</v>
      </c>
      <c r="AU117" s="137">
        <v>752.1</v>
      </c>
    </row>
    <row r="118" spans="1:47" ht="16.5" customHeight="1">
      <c r="A118" s="91">
        <v>98</v>
      </c>
      <c r="B118" s="92" t="s">
        <v>131</v>
      </c>
      <c r="C118" s="150">
        <v>2165.6999999999998</v>
      </c>
      <c r="D118" s="128">
        <f t="shared" si="5"/>
        <v>11145.3</v>
      </c>
      <c r="E118" s="128">
        <f t="shared" si="6"/>
        <v>27911.3</v>
      </c>
      <c r="F118" s="128">
        <f t="shared" si="7"/>
        <v>43561.3</v>
      </c>
      <c r="G118" s="128">
        <f t="shared" si="8"/>
        <v>57926.6</v>
      </c>
      <c r="H118" s="135">
        <v>29</v>
      </c>
      <c r="I118" s="135">
        <v>386</v>
      </c>
      <c r="J118" s="135">
        <v>423</v>
      </c>
      <c r="K118" s="135">
        <v>480.1</v>
      </c>
      <c r="L118" s="135"/>
      <c r="M118" s="135"/>
      <c r="N118" s="135"/>
      <c r="O118" s="135"/>
      <c r="P118" s="93">
        <v>132.30000000000001</v>
      </c>
      <c r="Q118" s="149">
        <v>271.3</v>
      </c>
      <c r="R118" s="149">
        <v>380.3</v>
      </c>
      <c r="S118" s="149">
        <v>543.29999999999995</v>
      </c>
      <c r="T118" s="137">
        <v>10984</v>
      </c>
      <c r="U118" s="137">
        <v>27254</v>
      </c>
      <c r="V118" s="137">
        <v>42758</v>
      </c>
      <c r="W118" s="137">
        <v>56903.199999999997</v>
      </c>
      <c r="X118" s="138"/>
      <c r="Y118" s="138"/>
      <c r="Z118" s="139"/>
      <c r="AA118" s="143"/>
      <c r="AB118" s="148">
        <v>13311</v>
      </c>
      <c r="AC118" s="149">
        <v>30077</v>
      </c>
      <c r="AD118" s="149">
        <v>45727</v>
      </c>
      <c r="AE118" s="149">
        <v>60092.299999999996</v>
      </c>
      <c r="AF118" s="137">
        <v>9770.1</v>
      </c>
      <c r="AG118" s="137">
        <v>24710</v>
      </c>
      <c r="AH118" s="137">
        <v>38445.1</v>
      </c>
      <c r="AI118" s="137">
        <v>51133.8</v>
      </c>
      <c r="AJ118" s="135">
        <v>3515.8999999999996</v>
      </c>
      <c r="AK118" s="135">
        <v>5316</v>
      </c>
      <c r="AL118" s="135">
        <v>7206.9000000000015</v>
      </c>
      <c r="AM118" s="135">
        <v>8858.4999999999927</v>
      </c>
      <c r="AN118" s="140"/>
      <c r="AO118" s="140"/>
      <c r="AP118" s="140"/>
      <c r="AQ118" s="152"/>
      <c r="AR118" s="137">
        <v>25</v>
      </c>
      <c r="AS118" s="137">
        <v>51</v>
      </c>
      <c r="AT118" s="137">
        <v>75</v>
      </c>
      <c r="AU118" s="137">
        <v>100</v>
      </c>
    </row>
    <row r="119" spans="1:47" ht="16.5" customHeight="1">
      <c r="A119" s="91">
        <v>99</v>
      </c>
      <c r="B119" s="92" t="s">
        <v>132</v>
      </c>
      <c r="C119" s="150">
        <v>1212</v>
      </c>
      <c r="D119" s="128">
        <f t="shared" si="5"/>
        <v>6607</v>
      </c>
      <c r="E119" s="128">
        <f t="shared" si="6"/>
        <v>16378</v>
      </c>
      <c r="F119" s="128">
        <f t="shared" si="7"/>
        <v>25730</v>
      </c>
      <c r="G119" s="128">
        <f t="shared" si="8"/>
        <v>34076.400000000001</v>
      </c>
      <c r="H119" s="135"/>
      <c r="I119" s="135">
        <v>20</v>
      </c>
      <c r="J119" s="135">
        <v>20</v>
      </c>
      <c r="K119" s="135">
        <v>20</v>
      </c>
      <c r="L119" s="135"/>
      <c r="M119" s="135"/>
      <c r="N119" s="135"/>
      <c r="O119" s="135"/>
      <c r="P119" s="93">
        <v>63</v>
      </c>
      <c r="Q119" s="149">
        <v>129</v>
      </c>
      <c r="R119" s="149">
        <v>181</v>
      </c>
      <c r="S119" s="149">
        <v>258.39999999999998</v>
      </c>
      <c r="T119" s="137">
        <v>6544</v>
      </c>
      <c r="U119" s="137">
        <v>16229</v>
      </c>
      <c r="V119" s="137">
        <v>25529</v>
      </c>
      <c r="W119" s="137">
        <v>33798</v>
      </c>
      <c r="X119" s="138"/>
      <c r="Y119" s="138"/>
      <c r="Z119" s="139"/>
      <c r="AA119" s="139"/>
      <c r="AB119" s="148">
        <v>7819</v>
      </c>
      <c r="AC119" s="149">
        <v>17590</v>
      </c>
      <c r="AD119" s="149">
        <v>26942</v>
      </c>
      <c r="AE119" s="149">
        <v>35288.400000000001</v>
      </c>
      <c r="AF119" s="137">
        <v>6950</v>
      </c>
      <c r="AG119" s="137">
        <v>15656.6</v>
      </c>
      <c r="AH119" s="141">
        <v>24334.400000000001</v>
      </c>
      <c r="AI119" s="141">
        <v>31970</v>
      </c>
      <c r="AJ119" s="135">
        <v>836</v>
      </c>
      <c r="AK119" s="135">
        <v>1863.3999999999996</v>
      </c>
      <c r="AL119" s="135">
        <v>2507.5999999999985</v>
      </c>
      <c r="AM119" s="135">
        <v>3138.4000000000015</v>
      </c>
      <c r="AN119" s="152"/>
      <c r="AO119" s="152"/>
      <c r="AP119" s="152"/>
      <c r="AQ119" s="152"/>
      <c r="AR119" s="137">
        <v>33</v>
      </c>
      <c r="AS119" s="137">
        <v>70</v>
      </c>
      <c r="AT119" s="137">
        <v>100</v>
      </c>
      <c r="AU119" s="137">
        <v>180</v>
      </c>
    </row>
    <row r="120" spans="1:47" ht="16.5" customHeight="1">
      <c r="A120" s="91">
        <v>100</v>
      </c>
      <c r="B120" s="92" t="s">
        <v>133</v>
      </c>
      <c r="C120" s="150">
        <v>7250.2</v>
      </c>
      <c r="D120" s="128">
        <f t="shared" si="5"/>
        <v>9228</v>
      </c>
      <c r="E120" s="128">
        <f t="shared" si="6"/>
        <v>23060</v>
      </c>
      <c r="F120" s="128">
        <f t="shared" si="7"/>
        <v>36132</v>
      </c>
      <c r="G120" s="128">
        <f t="shared" si="8"/>
        <v>47762.2</v>
      </c>
      <c r="H120" s="135"/>
      <c r="I120" s="135">
        <v>230</v>
      </c>
      <c r="J120" s="135">
        <v>230</v>
      </c>
      <c r="K120" s="135">
        <v>230</v>
      </c>
      <c r="L120" s="135"/>
      <c r="M120" s="135"/>
      <c r="N120" s="135"/>
      <c r="O120" s="135"/>
      <c r="P120" s="93">
        <v>69</v>
      </c>
      <c r="Q120" s="149">
        <v>141</v>
      </c>
      <c r="R120" s="149">
        <v>198</v>
      </c>
      <c r="S120" s="149">
        <v>282.2</v>
      </c>
      <c r="T120" s="137">
        <v>9159</v>
      </c>
      <c r="U120" s="137">
        <v>22689</v>
      </c>
      <c r="V120" s="137">
        <v>35704</v>
      </c>
      <c r="W120" s="137">
        <v>47250</v>
      </c>
      <c r="X120" s="138"/>
      <c r="Y120" s="138"/>
      <c r="Z120" s="139"/>
      <c r="AA120" s="139"/>
      <c r="AB120" s="148">
        <v>16478.2</v>
      </c>
      <c r="AC120" s="149">
        <v>30310.2</v>
      </c>
      <c r="AD120" s="149">
        <v>43382.2</v>
      </c>
      <c r="AE120" s="149">
        <v>55012.399999999994</v>
      </c>
      <c r="AF120" s="137">
        <v>9756.9</v>
      </c>
      <c r="AG120" s="137">
        <v>20565.2</v>
      </c>
      <c r="AH120" s="141">
        <v>33761.9</v>
      </c>
      <c r="AI120" s="141">
        <v>44007.9</v>
      </c>
      <c r="AJ120" s="135">
        <v>4617.3000000000011</v>
      </c>
      <c r="AK120" s="135">
        <v>7171</v>
      </c>
      <c r="AL120" s="135">
        <v>6746.2999999999956</v>
      </c>
      <c r="AM120" s="135">
        <v>7850.4999999999927</v>
      </c>
      <c r="AN120" s="152"/>
      <c r="AO120" s="152"/>
      <c r="AP120" s="152"/>
      <c r="AQ120" s="152"/>
      <c r="AR120" s="137">
        <v>2104</v>
      </c>
      <c r="AS120" s="137">
        <v>2574</v>
      </c>
      <c r="AT120" s="137">
        <v>2874</v>
      </c>
      <c r="AU120" s="137">
        <v>3154</v>
      </c>
    </row>
    <row r="121" spans="1:47" ht="16.5" customHeight="1">
      <c r="A121" s="91">
        <v>101</v>
      </c>
      <c r="B121" s="92" t="s">
        <v>134</v>
      </c>
      <c r="C121" s="150">
        <v>16419.7</v>
      </c>
      <c r="D121" s="128">
        <f t="shared" si="5"/>
        <v>21196</v>
      </c>
      <c r="E121" s="128">
        <f t="shared" si="6"/>
        <v>52476</v>
      </c>
      <c r="F121" s="128">
        <f t="shared" si="7"/>
        <v>82136</v>
      </c>
      <c r="G121" s="128">
        <f t="shared" si="8"/>
        <v>109932.1</v>
      </c>
      <c r="H121" s="135">
        <v>299</v>
      </c>
      <c r="I121" s="135">
        <v>702</v>
      </c>
      <c r="J121" s="135">
        <v>1085</v>
      </c>
      <c r="K121" s="135">
        <v>1683.4</v>
      </c>
      <c r="L121" s="135"/>
      <c r="M121" s="135"/>
      <c r="N121" s="135"/>
      <c r="O121" s="135"/>
      <c r="P121" s="93">
        <v>138</v>
      </c>
      <c r="Q121" s="149">
        <v>282</v>
      </c>
      <c r="R121" s="149">
        <v>395</v>
      </c>
      <c r="S121" s="149">
        <v>564.4</v>
      </c>
      <c r="T121" s="137">
        <v>20759</v>
      </c>
      <c r="U121" s="137">
        <v>51492</v>
      </c>
      <c r="V121" s="137">
        <v>80656</v>
      </c>
      <c r="W121" s="137">
        <v>107684.3</v>
      </c>
      <c r="X121" s="138"/>
      <c r="Y121" s="138"/>
      <c r="Z121" s="139"/>
      <c r="AA121" s="139"/>
      <c r="AB121" s="148">
        <v>37615.699999999997</v>
      </c>
      <c r="AC121" s="149">
        <v>68895.7</v>
      </c>
      <c r="AD121" s="149">
        <v>98555.7</v>
      </c>
      <c r="AE121" s="149">
        <v>126351.79999999999</v>
      </c>
      <c r="AF121" s="137">
        <v>25451.200000000001</v>
      </c>
      <c r="AG121" s="137">
        <v>49612.800000000003</v>
      </c>
      <c r="AH121" s="141">
        <v>74072</v>
      </c>
      <c r="AI121" s="141">
        <v>93500</v>
      </c>
      <c r="AJ121" s="135">
        <v>11764.499999999996</v>
      </c>
      <c r="AK121" s="135">
        <v>18382.899999999994</v>
      </c>
      <c r="AL121" s="135">
        <v>23133.699999999997</v>
      </c>
      <c r="AM121" s="135">
        <v>31051.799999999988</v>
      </c>
      <c r="AN121" s="152"/>
      <c r="AO121" s="152"/>
      <c r="AP121" s="152"/>
      <c r="AQ121" s="152"/>
      <c r="AR121" s="137">
        <v>400</v>
      </c>
      <c r="AS121" s="137">
        <v>900</v>
      </c>
      <c r="AT121" s="137">
        <v>1350</v>
      </c>
      <c r="AU121" s="137">
        <v>1800</v>
      </c>
    </row>
    <row r="122" spans="1:47" ht="16.5" customHeight="1">
      <c r="A122" s="91">
        <v>102</v>
      </c>
      <c r="B122" s="92" t="s">
        <v>135</v>
      </c>
      <c r="C122" s="150">
        <v>1109.5</v>
      </c>
      <c r="D122" s="128">
        <f t="shared" si="5"/>
        <v>9673.9</v>
      </c>
      <c r="E122" s="128">
        <f t="shared" si="6"/>
        <v>23805.9</v>
      </c>
      <c r="F122" s="128">
        <f t="shared" si="7"/>
        <v>37258.9</v>
      </c>
      <c r="G122" s="128">
        <f t="shared" si="8"/>
        <v>49573.700000000004</v>
      </c>
      <c r="H122" s="135">
        <v>26</v>
      </c>
      <c r="I122" s="135">
        <v>79</v>
      </c>
      <c r="J122" s="135">
        <v>112</v>
      </c>
      <c r="K122" s="135">
        <v>163.9</v>
      </c>
      <c r="L122" s="135"/>
      <c r="M122" s="135"/>
      <c r="N122" s="135"/>
      <c r="O122" s="135"/>
      <c r="P122" s="93">
        <v>153.9</v>
      </c>
      <c r="Q122" s="141">
        <v>188.9</v>
      </c>
      <c r="R122" s="141">
        <v>215.9</v>
      </c>
      <c r="S122" s="141">
        <v>256.89999999999998</v>
      </c>
      <c r="T122" s="137">
        <v>9494</v>
      </c>
      <c r="U122" s="137">
        <v>23538</v>
      </c>
      <c r="V122" s="137">
        <v>36931</v>
      </c>
      <c r="W122" s="137">
        <v>49152.9</v>
      </c>
      <c r="X122" s="138"/>
      <c r="Y122" s="138"/>
      <c r="Z122" s="139"/>
      <c r="AA122" s="143"/>
      <c r="AB122" s="154">
        <v>10783.4</v>
      </c>
      <c r="AC122" s="141">
        <v>24915.4</v>
      </c>
      <c r="AD122" s="141">
        <v>38368.400000000001</v>
      </c>
      <c r="AE122" s="141">
        <v>50683.200000000004</v>
      </c>
      <c r="AF122" s="147">
        <v>7500.4</v>
      </c>
      <c r="AG122" s="137">
        <v>19966.400000000001</v>
      </c>
      <c r="AH122" s="93">
        <v>32889.4</v>
      </c>
      <c r="AI122" s="93">
        <v>44301.3</v>
      </c>
      <c r="AJ122" s="135">
        <v>3133</v>
      </c>
      <c r="AK122" s="135">
        <v>4749</v>
      </c>
      <c r="AL122" s="135">
        <v>5229</v>
      </c>
      <c r="AM122" s="135">
        <v>6131.9000000000015</v>
      </c>
      <c r="AN122" s="152"/>
      <c r="AO122" s="152"/>
      <c r="AP122" s="152"/>
      <c r="AQ122" s="152"/>
      <c r="AR122" s="137">
        <v>150</v>
      </c>
      <c r="AS122" s="137">
        <v>200</v>
      </c>
      <c r="AT122" s="137">
        <v>250</v>
      </c>
      <c r="AU122" s="137">
        <v>250</v>
      </c>
    </row>
    <row r="123" spans="1:47" ht="16.5" customHeight="1">
      <c r="A123" s="91">
        <v>103</v>
      </c>
      <c r="B123" s="92" t="s">
        <v>136</v>
      </c>
      <c r="C123" s="150">
        <v>1959.2</v>
      </c>
      <c r="D123" s="128">
        <f t="shared" si="5"/>
        <v>9701</v>
      </c>
      <c r="E123" s="128">
        <f t="shared" si="6"/>
        <v>24040</v>
      </c>
      <c r="F123" s="128">
        <f t="shared" si="7"/>
        <v>37767</v>
      </c>
      <c r="G123" s="128">
        <f t="shared" si="8"/>
        <v>50066.7</v>
      </c>
      <c r="H123" s="135">
        <v>85</v>
      </c>
      <c r="I123" s="135">
        <v>237</v>
      </c>
      <c r="J123" s="135">
        <v>343</v>
      </c>
      <c r="K123" s="135">
        <v>507.5</v>
      </c>
      <c r="L123" s="135"/>
      <c r="M123" s="135"/>
      <c r="N123" s="135"/>
      <c r="O123" s="135"/>
      <c r="P123" s="93">
        <v>73</v>
      </c>
      <c r="Q123" s="149">
        <v>150</v>
      </c>
      <c r="R123" s="149">
        <v>209</v>
      </c>
      <c r="S123" s="149">
        <v>299.2</v>
      </c>
      <c r="T123" s="137">
        <v>9543</v>
      </c>
      <c r="U123" s="137">
        <v>23653</v>
      </c>
      <c r="V123" s="137">
        <v>37215</v>
      </c>
      <c r="W123" s="137">
        <v>49260</v>
      </c>
      <c r="X123" s="138"/>
      <c r="Y123" s="138"/>
      <c r="Z123" s="138"/>
      <c r="AA123" s="138"/>
      <c r="AB123" s="148">
        <v>11660.2</v>
      </c>
      <c r="AC123" s="149">
        <v>25999.200000000001</v>
      </c>
      <c r="AD123" s="149">
        <v>39726.199999999997</v>
      </c>
      <c r="AE123" s="149">
        <v>52025.899999999994</v>
      </c>
      <c r="AF123" s="147">
        <v>8274.2000000000007</v>
      </c>
      <c r="AG123" s="137">
        <v>21878.2</v>
      </c>
      <c r="AH123" s="93">
        <v>35175.5</v>
      </c>
      <c r="AI123" s="93">
        <v>46400.2</v>
      </c>
      <c r="AJ123" s="135">
        <v>3266</v>
      </c>
      <c r="AK123" s="135">
        <v>3971</v>
      </c>
      <c r="AL123" s="135">
        <v>4330.6999999999971</v>
      </c>
      <c r="AM123" s="135">
        <v>5405.6999999999971</v>
      </c>
      <c r="AN123" s="153"/>
      <c r="AO123" s="153"/>
      <c r="AP123" s="153"/>
      <c r="AQ123" s="153"/>
      <c r="AR123" s="137">
        <v>120</v>
      </c>
      <c r="AS123" s="137">
        <v>150</v>
      </c>
      <c r="AT123" s="137">
        <v>220</v>
      </c>
      <c r="AU123" s="137">
        <v>220</v>
      </c>
    </row>
    <row r="124" spans="1:47" ht="16.5" customHeight="1">
      <c r="A124" s="91">
        <v>104</v>
      </c>
      <c r="B124" s="92" t="s">
        <v>137</v>
      </c>
      <c r="C124" s="150">
        <v>3578</v>
      </c>
      <c r="D124" s="128">
        <f t="shared" si="5"/>
        <v>4096.5</v>
      </c>
      <c r="E124" s="128">
        <f t="shared" si="6"/>
        <v>10110.5</v>
      </c>
      <c r="F124" s="128">
        <f t="shared" si="7"/>
        <v>15873.5</v>
      </c>
      <c r="G124" s="128">
        <f t="shared" si="8"/>
        <v>21296.5</v>
      </c>
      <c r="H124" s="135"/>
      <c r="I124" s="135"/>
      <c r="J124" s="135"/>
      <c r="K124" s="135"/>
      <c r="L124" s="135"/>
      <c r="M124" s="135"/>
      <c r="N124" s="135"/>
      <c r="O124" s="135"/>
      <c r="P124" s="93">
        <v>99.5</v>
      </c>
      <c r="Q124" s="149">
        <v>201.5</v>
      </c>
      <c r="R124" s="149">
        <v>282.5</v>
      </c>
      <c r="S124" s="149">
        <v>402.5</v>
      </c>
      <c r="T124" s="137">
        <v>3997</v>
      </c>
      <c r="U124" s="137">
        <v>9909</v>
      </c>
      <c r="V124" s="137">
        <v>15591</v>
      </c>
      <c r="W124" s="137">
        <v>20894</v>
      </c>
      <c r="X124" s="138"/>
      <c r="Y124" s="138"/>
      <c r="Z124" s="139"/>
      <c r="AA124" s="143"/>
      <c r="AB124" s="148">
        <v>7674.5</v>
      </c>
      <c r="AC124" s="149">
        <v>13688.5</v>
      </c>
      <c r="AD124" s="149">
        <v>19451.5</v>
      </c>
      <c r="AE124" s="149">
        <v>24874.5</v>
      </c>
      <c r="AF124" s="137">
        <v>6000</v>
      </c>
      <c r="AG124" s="137">
        <v>11000</v>
      </c>
      <c r="AH124" s="137">
        <v>16000</v>
      </c>
      <c r="AI124" s="137">
        <v>20000</v>
      </c>
      <c r="AJ124" s="135">
        <v>1649.5</v>
      </c>
      <c r="AK124" s="135">
        <v>2638.5</v>
      </c>
      <c r="AL124" s="135">
        <v>3376.5</v>
      </c>
      <c r="AM124" s="135">
        <v>4774.5</v>
      </c>
      <c r="AN124" s="152"/>
      <c r="AO124" s="152"/>
      <c r="AP124" s="152"/>
      <c r="AQ124" s="152"/>
      <c r="AR124" s="137">
        <v>25</v>
      </c>
      <c r="AS124" s="137">
        <v>50</v>
      </c>
      <c r="AT124" s="137">
        <v>75</v>
      </c>
      <c r="AU124" s="137">
        <v>100</v>
      </c>
    </row>
    <row r="125" spans="1:47" ht="16.5" customHeight="1">
      <c r="A125" s="91">
        <v>105</v>
      </c>
      <c r="B125" s="92" t="s">
        <v>138</v>
      </c>
      <c r="C125" s="150">
        <v>485.4</v>
      </c>
      <c r="D125" s="128">
        <f t="shared" si="5"/>
        <v>6063.4</v>
      </c>
      <c r="E125" s="128">
        <f t="shared" si="6"/>
        <v>14939.4</v>
      </c>
      <c r="F125" s="128">
        <f t="shared" si="7"/>
        <v>23443.4</v>
      </c>
      <c r="G125" s="128">
        <f t="shared" si="8"/>
        <v>31474.7</v>
      </c>
      <c r="H125" s="135">
        <v>74</v>
      </c>
      <c r="I125" s="135">
        <v>169</v>
      </c>
      <c r="J125" s="135">
        <v>264</v>
      </c>
      <c r="K125" s="135">
        <v>413.3</v>
      </c>
      <c r="L125" s="135"/>
      <c r="M125" s="135"/>
      <c r="N125" s="135"/>
      <c r="O125" s="135"/>
      <c r="P125" s="93">
        <v>118.4</v>
      </c>
      <c r="Q125" s="149">
        <v>199.4</v>
      </c>
      <c r="R125" s="149">
        <v>262.39999999999998</v>
      </c>
      <c r="S125" s="149">
        <v>358.4</v>
      </c>
      <c r="T125" s="137">
        <v>5871</v>
      </c>
      <c r="U125" s="137">
        <v>14571</v>
      </c>
      <c r="V125" s="137">
        <v>22917</v>
      </c>
      <c r="W125" s="137">
        <v>30703</v>
      </c>
      <c r="X125" s="138"/>
      <c r="Y125" s="138"/>
      <c r="Z125" s="139"/>
      <c r="AA125" s="143"/>
      <c r="AB125" s="148">
        <v>6548.7999999999993</v>
      </c>
      <c r="AC125" s="149">
        <v>15424.8</v>
      </c>
      <c r="AD125" s="149">
        <v>23928.800000000003</v>
      </c>
      <c r="AE125" s="149">
        <v>31960.100000000002</v>
      </c>
      <c r="AF125" s="137">
        <v>5398.2</v>
      </c>
      <c r="AG125" s="137">
        <v>13507.7</v>
      </c>
      <c r="AH125" s="137">
        <v>21598.1</v>
      </c>
      <c r="AI125" s="137">
        <v>28630.799999999999</v>
      </c>
      <c r="AJ125" s="135">
        <v>1110.5999999999995</v>
      </c>
      <c r="AK125" s="135">
        <v>1597.0999999999985</v>
      </c>
      <c r="AL125" s="135">
        <v>1970.7000000000044</v>
      </c>
      <c r="AM125" s="135">
        <v>2959.3000000000029</v>
      </c>
      <c r="AN125" s="152"/>
      <c r="AO125" s="152"/>
      <c r="AP125" s="152"/>
      <c r="AQ125" s="152"/>
      <c r="AR125" s="137">
        <v>40</v>
      </c>
      <c r="AS125" s="137">
        <v>320</v>
      </c>
      <c r="AT125" s="137">
        <v>360</v>
      </c>
      <c r="AU125" s="137">
        <v>370</v>
      </c>
    </row>
    <row r="126" spans="1:47" ht="16.5" customHeight="1">
      <c r="A126" s="91">
        <v>106</v>
      </c>
      <c r="B126" s="92" t="s">
        <v>139</v>
      </c>
      <c r="C126" s="150">
        <v>7009.7</v>
      </c>
      <c r="D126" s="128">
        <f t="shared" si="5"/>
        <v>5623.1</v>
      </c>
      <c r="E126" s="128">
        <f t="shared" si="6"/>
        <v>13829.1</v>
      </c>
      <c r="F126" s="128">
        <f t="shared" si="7"/>
        <v>21701.1</v>
      </c>
      <c r="G126" s="128">
        <f t="shared" si="8"/>
        <v>29079.1</v>
      </c>
      <c r="H126" s="135"/>
      <c r="I126" s="135"/>
      <c r="J126" s="135"/>
      <c r="K126" s="135"/>
      <c r="L126" s="135"/>
      <c r="M126" s="135"/>
      <c r="N126" s="135"/>
      <c r="O126" s="135"/>
      <c r="P126" s="93">
        <v>120.1</v>
      </c>
      <c r="Q126" s="149">
        <v>182.1</v>
      </c>
      <c r="R126" s="149">
        <v>231.1</v>
      </c>
      <c r="S126" s="149">
        <v>305.10000000000002</v>
      </c>
      <c r="T126" s="137">
        <v>5503</v>
      </c>
      <c r="U126" s="137">
        <v>13647</v>
      </c>
      <c r="V126" s="137">
        <v>21470</v>
      </c>
      <c r="W126" s="137">
        <v>28774</v>
      </c>
      <c r="X126" s="138"/>
      <c r="Y126" s="138"/>
      <c r="Z126" s="139"/>
      <c r="AA126" s="143"/>
      <c r="AB126" s="148">
        <v>12632.8</v>
      </c>
      <c r="AC126" s="149">
        <v>20838.8</v>
      </c>
      <c r="AD126" s="149">
        <v>28710.799999999999</v>
      </c>
      <c r="AE126" s="149">
        <v>36088.799999999996</v>
      </c>
      <c r="AF126" s="137">
        <v>10363</v>
      </c>
      <c r="AG126" s="137">
        <v>17419</v>
      </c>
      <c r="AH126" s="137">
        <v>24041</v>
      </c>
      <c r="AI126" s="137">
        <v>30319</v>
      </c>
      <c r="AJ126" s="135">
        <v>2019.7999999999993</v>
      </c>
      <c r="AK126" s="135">
        <v>2919.7999999999993</v>
      </c>
      <c r="AL126" s="135">
        <v>3969.7999999999993</v>
      </c>
      <c r="AM126" s="135">
        <v>4869.7999999999956</v>
      </c>
      <c r="AN126" s="152"/>
      <c r="AO126" s="152"/>
      <c r="AP126" s="152"/>
      <c r="AQ126" s="152"/>
      <c r="AR126" s="137">
        <v>250</v>
      </c>
      <c r="AS126" s="137">
        <v>500</v>
      </c>
      <c r="AT126" s="137">
        <v>700</v>
      </c>
      <c r="AU126" s="137">
        <v>900</v>
      </c>
    </row>
    <row r="127" spans="1:47" ht="16.5" customHeight="1">
      <c r="A127" s="91">
        <v>107</v>
      </c>
      <c r="B127" s="92" t="s">
        <v>140</v>
      </c>
      <c r="C127" s="150">
        <v>596.5</v>
      </c>
      <c r="D127" s="128">
        <f t="shared" si="5"/>
        <v>4564.3999999999996</v>
      </c>
      <c r="E127" s="128">
        <f t="shared" si="6"/>
        <v>11246.4</v>
      </c>
      <c r="F127" s="128">
        <f t="shared" si="7"/>
        <v>17638.400000000001</v>
      </c>
      <c r="G127" s="128">
        <f t="shared" si="8"/>
        <v>23677.4</v>
      </c>
      <c r="H127" s="135"/>
      <c r="I127" s="135"/>
      <c r="J127" s="135"/>
      <c r="K127" s="135"/>
      <c r="L127" s="135"/>
      <c r="M127" s="135"/>
      <c r="N127" s="135"/>
      <c r="O127" s="135"/>
      <c r="P127" s="93">
        <v>160.4</v>
      </c>
      <c r="Q127" s="149">
        <v>326.39999999999998</v>
      </c>
      <c r="R127" s="149">
        <v>457.4</v>
      </c>
      <c r="S127" s="149">
        <v>653.4</v>
      </c>
      <c r="T127" s="137">
        <v>4404</v>
      </c>
      <c r="U127" s="137">
        <v>10920</v>
      </c>
      <c r="V127" s="137">
        <v>17181</v>
      </c>
      <c r="W127" s="137">
        <v>23024</v>
      </c>
      <c r="X127" s="138"/>
      <c r="Y127" s="138"/>
      <c r="Z127" s="139"/>
      <c r="AA127" s="143"/>
      <c r="AB127" s="148">
        <v>5160.8999999999996</v>
      </c>
      <c r="AC127" s="149">
        <v>11842.9</v>
      </c>
      <c r="AD127" s="149">
        <v>18234.900000000001</v>
      </c>
      <c r="AE127" s="149">
        <v>24273.9</v>
      </c>
      <c r="AF127" s="137">
        <v>3600</v>
      </c>
      <c r="AG127" s="137">
        <v>9400</v>
      </c>
      <c r="AH127" s="137">
        <v>14800</v>
      </c>
      <c r="AI127" s="137">
        <v>19800</v>
      </c>
      <c r="AJ127" s="135">
        <v>1530.8999999999996</v>
      </c>
      <c r="AK127" s="135">
        <v>2402.8999999999996</v>
      </c>
      <c r="AL127" s="135">
        <v>3134.9000000000015</v>
      </c>
      <c r="AM127" s="135">
        <v>4019.9000000000015</v>
      </c>
      <c r="AN127" s="152"/>
      <c r="AO127" s="152"/>
      <c r="AP127" s="152"/>
      <c r="AQ127" s="152"/>
      <c r="AR127" s="137">
        <v>30</v>
      </c>
      <c r="AS127" s="137">
        <v>40</v>
      </c>
      <c r="AT127" s="137">
        <v>300</v>
      </c>
      <c r="AU127" s="137">
        <v>454</v>
      </c>
    </row>
    <row r="128" spans="1:47" ht="16.5" customHeight="1">
      <c r="A128" s="91">
        <v>108</v>
      </c>
      <c r="B128" s="92" t="s">
        <v>141</v>
      </c>
      <c r="C128" s="150">
        <v>470.3</v>
      </c>
      <c r="D128" s="128">
        <f t="shared" si="5"/>
        <v>5201</v>
      </c>
      <c r="E128" s="128">
        <f t="shared" si="6"/>
        <v>12846</v>
      </c>
      <c r="F128" s="128">
        <f t="shared" si="7"/>
        <v>20170</v>
      </c>
      <c r="G128" s="128">
        <f t="shared" si="8"/>
        <v>27060</v>
      </c>
      <c r="H128" s="135"/>
      <c r="I128" s="135"/>
      <c r="J128" s="135"/>
      <c r="K128" s="135"/>
      <c r="L128" s="135"/>
      <c r="M128" s="135"/>
      <c r="N128" s="135"/>
      <c r="O128" s="135"/>
      <c r="P128" s="93">
        <v>117</v>
      </c>
      <c r="Q128" s="149">
        <v>239</v>
      </c>
      <c r="R128" s="149">
        <v>335</v>
      </c>
      <c r="S128" s="149">
        <v>479</v>
      </c>
      <c r="T128" s="137">
        <v>5084</v>
      </c>
      <c r="U128" s="137">
        <v>12607</v>
      </c>
      <c r="V128" s="137">
        <v>19835</v>
      </c>
      <c r="W128" s="137">
        <v>26581</v>
      </c>
      <c r="X128" s="138"/>
      <c r="Y128" s="138"/>
      <c r="Z128" s="139"/>
      <c r="AA128" s="139"/>
      <c r="AB128" s="148">
        <v>5671.3</v>
      </c>
      <c r="AC128" s="149">
        <v>13316.3</v>
      </c>
      <c r="AD128" s="149">
        <v>20640.3</v>
      </c>
      <c r="AE128" s="149">
        <v>27530.3</v>
      </c>
      <c r="AF128" s="137">
        <v>4828</v>
      </c>
      <c r="AG128" s="137">
        <v>11710</v>
      </c>
      <c r="AH128" s="137">
        <v>18451.8</v>
      </c>
      <c r="AI128" s="137">
        <v>24729.200000000001</v>
      </c>
      <c r="AJ128" s="135">
        <v>782.80000000000018</v>
      </c>
      <c r="AK128" s="135">
        <v>1436.7999999999993</v>
      </c>
      <c r="AL128" s="135">
        <v>1948.5</v>
      </c>
      <c r="AM128" s="135">
        <v>2470.7999999999984</v>
      </c>
      <c r="AN128" s="152"/>
      <c r="AO128" s="152"/>
      <c r="AP128" s="152"/>
      <c r="AQ128" s="152"/>
      <c r="AR128" s="137">
        <v>60.5</v>
      </c>
      <c r="AS128" s="137">
        <v>169.5</v>
      </c>
      <c r="AT128" s="137">
        <v>240</v>
      </c>
      <c r="AU128" s="137">
        <v>330.3</v>
      </c>
    </row>
    <row r="129" spans="1:47" ht="16.5" customHeight="1">
      <c r="A129" s="91">
        <v>109</v>
      </c>
      <c r="B129" s="92" t="s">
        <v>142</v>
      </c>
      <c r="C129" s="150">
        <v>808.1</v>
      </c>
      <c r="D129" s="128">
        <f t="shared" si="5"/>
        <v>18304</v>
      </c>
      <c r="E129" s="128">
        <f t="shared" si="6"/>
        <v>45380.9</v>
      </c>
      <c r="F129" s="128">
        <f t="shared" si="7"/>
        <v>71249.899999999994</v>
      </c>
      <c r="G129" s="128">
        <f t="shared" si="8"/>
        <v>95817.5</v>
      </c>
      <c r="H129" s="135">
        <v>53</v>
      </c>
      <c r="I129" s="135">
        <v>121</v>
      </c>
      <c r="J129" s="135">
        <v>189</v>
      </c>
      <c r="K129" s="135">
        <v>294.10000000000002</v>
      </c>
      <c r="L129" s="135"/>
      <c r="M129" s="135"/>
      <c r="N129" s="135"/>
      <c r="O129" s="135"/>
      <c r="P129" s="93">
        <v>49</v>
      </c>
      <c r="Q129" s="155">
        <v>78.900000000000006</v>
      </c>
      <c r="R129" s="155">
        <v>118.9</v>
      </c>
      <c r="S129" s="155">
        <v>179.9</v>
      </c>
      <c r="T129" s="137">
        <v>18202</v>
      </c>
      <c r="U129" s="137">
        <v>45181</v>
      </c>
      <c r="V129" s="137">
        <v>70942</v>
      </c>
      <c r="W129" s="137">
        <v>95343.5</v>
      </c>
      <c r="X129" s="138"/>
      <c r="Y129" s="138"/>
      <c r="Z129" s="139"/>
      <c r="AA129" s="143"/>
      <c r="AB129" s="156">
        <v>19112.099999999999</v>
      </c>
      <c r="AC129" s="155">
        <v>46189</v>
      </c>
      <c r="AD129" s="155">
        <v>72058</v>
      </c>
      <c r="AE129" s="155">
        <v>96625.600000000006</v>
      </c>
      <c r="AF129" s="93">
        <v>15900</v>
      </c>
      <c r="AG129" s="137">
        <v>39581.599999999999</v>
      </c>
      <c r="AH129" s="93">
        <v>64381.5</v>
      </c>
      <c r="AI129" s="93">
        <v>85325.1</v>
      </c>
      <c r="AJ129" s="135">
        <v>3212.0999999999985</v>
      </c>
      <c r="AK129" s="135">
        <v>6597.4</v>
      </c>
      <c r="AL129" s="135">
        <v>7656.5</v>
      </c>
      <c r="AM129" s="135">
        <v>11094.5</v>
      </c>
      <c r="AN129" s="157"/>
      <c r="AO129" s="157"/>
      <c r="AP129" s="157"/>
      <c r="AQ129" s="140"/>
      <c r="AR129" s="137">
        <v>0</v>
      </c>
      <c r="AS129" s="137">
        <v>10</v>
      </c>
      <c r="AT129" s="137">
        <v>20</v>
      </c>
      <c r="AU129" s="137">
        <v>206</v>
      </c>
    </row>
    <row r="130" spans="1:47" ht="16.5" customHeight="1">
      <c r="A130" s="91">
        <v>110</v>
      </c>
      <c r="B130" s="92" t="s">
        <v>143</v>
      </c>
      <c r="C130" s="150">
        <v>3402.1</v>
      </c>
      <c r="D130" s="128">
        <f t="shared" si="5"/>
        <v>18525.7</v>
      </c>
      <c r="E130" s="128">
        <f t="shared" si="6"/>
        <v>45488.7</v>
      </c>
      <c r="F130" s="128">
        <f t="shared" si="7"/>
        <v>71185.7</v>
      </c>
      <c r="G130" s="128">
        <f t="shared" si="8"/>
        <v>95676.3</v>
      </c>
      <c r="H130" s="135"/>
      <c r="I130" s="135"/>
      <c r="J130" s="135"/>
      <c r="K130" s="135"/>
      <c r="L130" s="135"/>
      <c r="M130" s="135"/>
      <c r="N130" s="135"/>
      <c r="O130" s="135"/>
      <c r="P130" s="93">
        <v>414.7</v>
      </c>
      <c r="Q130" s="155">
        <v>538.70000000000005</v>
      </c>
      <c r="R130" s="155">
        <v>635.70000000000005</v>
      </c>
      <c r="S130" s="155">
        <v>781.7</v>
      </c>
      <c r="T130" s="137">
        <v>18111</v>
      </c>
      <c r="U130" s="137">
        <v>44950</v>
      </c>
      <c r="V130" s="137">
        <v>70550</v>
      </c>
      <c r="W130" s="137">
        <v>94894.6</v>
      </c>
      <c r="X130" s="138"/>
      <c r="Y130" s="138"/>
      <c r="Z130" s="139"/>
      <c r="AA130" s="143"/>
      <c r="AB130" s="156">
        <v>21927.8</v>
      </c>
      <c r="AC130" s="155">
        <v>48890.799999999996</v>
      </c>
      <c r="AD130" s="155">
        <v>74587.8</v>
      </c>
      <c r="AE130" s="155">
        <v>99078.400000000009</v>
      </c>
      <c r="AF130" s="93">
        <v>15106.1</v>
      </c>
      <c r="AG130" s="137">
        <v>39088.1</v>
      </c>
      <c r="AH130" s="93">
        <v>62893.1</v>
      </c>
      <c r="AI130" s="93">
        <v>82425.100000000006</v>
      </c>
      <c r="AJ130" s="135">
        <v>6166.6999999999989</v>
      </c>
      <c r="AK130" s="135">
        <v>9147.7000000000007</v>
      </c>
      <c r="AL130" s="135">
        <v>10889.700000000004</v>
      </c>
      <c r="AM130" s="135">
        <v>15748.300000000003</v>
      </c>
      <c r="AN130" s="157"/>
      <c r="AO130" s="157"/>
      <c r="AP130" s="157"/>
      <c r="AQ130" s="140"/>
      <c r="AR130" s="137">
        <v>655</v>
      </c>
      <c r="AS130" s="137">
        <v>655</v>
      </c>
      <c r="AT130" s="137">
        <v>805</v>
      </c>
      <c r="AU130" s="137">
        <v>905</v>
      </c>
    </row>
    <row r="131" spans="1:47" ht="16.5" customHeight="1">
      <c r="A131" s="91">
        <v>111</v>
      </c>
      <c r="B131" s="92" t="s">
        <v>144</v>
      </c>
      <c r="C131" s="150">
        <v>1870.2</v>
      </c>
      <c r="D131" s="128">
        <f t="shared" si="5"/>
        <v>9354.9</v>
      </c>
      <c r="E131" s="128">
        <f t="shared" si="6"/>
        <v>22925.899999999998</v>
      </c>
      <c r="F131" s="128">
        <f t="shared" si="7"/>
        <v>35851.9</v>
      </c>
      <c r="G131" s="128">
        <f t="shared" si="8"/>
        <v>48182.600000000006</v>
      </c>
      <c r="H131" s="135">
        <v>80</v>
      </c>
      <c r="I131" s="135">
        <v>217</v>
      </c>
      <c r="J131" s="135">
        <v>316</v>
      </c>
      <c r="K131" s="135">
        <v>471.2</v>
      </c>
      <c r="L131" s="135"/>
      <c r="M131" s="135"/>
      <c r="N131" s="135"/>
      <c r="O131" s="135"/>
      <c r="P131" s="93">
        <v>199.1</v>
      </c>
      <c r="Q131" s="149">
        <v>199.1</v>
      </c>
      <c r="R131" s="149">
        <v>199.1</v>
      </c>
      <c r="S131" s="149">
        <v>199.1</v>
      </c>
      <c r="T131" s="137">
        <v>9069</v>
      </c>
      <c r="U131" s="137">
        <v>22503</v>
      </c>
      <c r="V131" s="137">
        <v>35330</v>
      </c>
      <c r="W131" s="137">
        <v>47505.5</v>
      </c>
      <c r="X131" s="138">
        <v>6.8</v>
      </c>
      <c r="Y131" s="138">
        <v>6.8</v>
      </c>
      <c r="Z131" s="138">
        <v>6.8</v>
      </c>
      <c r="AA131" s="138">
        <v>6.8</v>
      </c>
      <c r="AB131" s="148">
        <v>11225.1</v>
      </c>
      <c r="AC131" s="149">
        <v>24796.1</v>
      </c>
      <c r="AD131" s="149">
        <v>37722.1</v>
      </c>
      <c r="AE131" s="149">
        <v>50052.799999999996</v>
      </c>
      <c r="AF131" s="93">
        <v>8459.2000000000007</v>
      </c>
      <c r="AG131" s="137">
        <v>20157.2</v>
      </c>
      <c r="AH131" s="93">
        <v>32118.2</v>
      </c>
      <c r="AI131" s="93">
        <v>42901.7</v>
      </c>
      <c r="AJ131" s="135">
        <v>2755.8999999999996</v>
      </c>
      <c r="AK131" s="135">
        <v>4608.8999999999978</v>
      </c>
      <c r="AL131" s="135">
        <v>5553.8999999999978</v>
      </c>
      <c r="AM131" s="135">
        <v>7101.0999999999985</v>
      </c>
      <c r="AN131" s="152"/>
      <c r="AO131" s="152"/>
      <c r="AP131" s="152"/>
      <c r="AQ131" s="152"/>
      <c r="AR131" s="137">
        <v>10</v>
      </c>
      <c r="AS131" s="137">
        <v>30</v>
      </c>
      <c r="AT131" s="137">
        <v>50</v>
      </c>
      <c r="AU131" s="137">
        <v>50</v>
      </c>
    </row>
    <row r="132" spans="1:47" ht="16.5" customHeight="1">
      <c r="A132" s="91">
        <v>112</v>
      </c>
      <c r="B132" s="92" t="s">
        <v>145</v>
      </c>
      <c r="C132" s="150">
        <v>1130.3</v>
      </c>
      <c r="D132" s="128">
        <f t="shared" si="5"/>
        <v>21465.599999999999</v>
      </c>
      <c r="E132" s="128">
        <f t="shared" si="6"/>
        <v>52674.6</v>
      </c>
      <c r="F132" s="128">
        <f t="shared" si="7"/>
        <v>82578.600000000006</v>
      </c>
      <c r="G132" s="128">
        <f t="shared" si="8"/>
        <v>109298.4</v>
      </c>
      <c r="H132" s="135">
        <v>102</v>
      </c>
      <c r="I132" s="135">
        <v>232</v>
      </c>
      <c r="J132" s="135">
        <v>362</v>
      </c>
      <c r="K132" s="135">
        <v>565</v>
      </c>
      <c r="L132" s="135"/>
      <c r="M132" s="135"/>
      <c r="N132" s="135"/>
      <c r="O132" s="135"/>
      <c r="P132" s="93">
        <v>445.6</v>
      </c>
      <c r="Q132" s="155">
        <v>503.6</v>
      </c>
      <c r="R132" s="155">
        <v>548.6</v>
      </c>
      <c r="S132" s="155">
        <v>617.40000000000009</v>
      </c>
      <c r="T132" s="137">
        <v>20918</v>
      </c>
      <c r="U132" s="137">
        <v>51889</v>
      </c>
      <c r="V132" s="137">
        <v>81618</v>
      </c>
      <c r="W132" s="137">
        <v>108066</v>
      </c>
      <c r="X132" s="138"/>
      <c r="Y132" s="138">
        <v>50</v>
      </c>
      <c r="Z132" s="139">
        <v>50</v>
      </c>
      <c r="AA132" s="143">
        <v>50</v>
      </c>
      <c r="AB132" s="156">
        <v>22595.899999999998</v>
      </c>
      <c r="AC132" s="155">
        <v>53804.900000000009</v>
      </c>
      <c r="AD132" s="155">
        <v>83708.900000000009</v>
      </c>
      <c r="AE132" s="155">
        <v>110428.70000000001</v>
      </c>
      <c r="AF132" s="93">
        <v>16420.099999999999</v>
      </c>
      <c r="AG132" s="137">
        <v>43040.6</v>
      </c>
      <c r="AH132" s="93">
        <v>69789.5</v>
      </c>
      <c r="AI132" s="93">
        <v>94053.7</v>
      </c>
      <c r="AJ132" s="135">
        <v>5216.7999999999993</v>
      </c>
      <c r="AK132" s="135">
        <v>8864.3000000000102</v>
      </c>
      <c r="AL132" s="135">
        <v>11869.400000000009</v>
      </c>
      <c r="AM132" s="135">
        <v>14280.600000000015</v>
      </c>
      <c r="AN132" s="157"/>
      <c r="AO132" s="157"/>
      <c r="AP132" s="157"/>
      <c r="AQ132" s="152"/>
      <c r="AR132" s="137">
        <v>959</v>
      </c>
      <c r="AS132" s="137">
        <v>1900</v>
      </c>
      <c r="AT132" s="137">
        <v>2050</v>
      </c>
      <c r="AU132" s="137">
        <v>2094.4</v>
      </c>
    </row>
    <row r="133" spans="1:47" ht="16.5" customHeight="1">
      <c r="A133" s="91">
        <v>113</v>
      </c>
      <c r="B133" s="92" t="s">
        <v>146</v>
      </c>
      <c r="C133" s="150">
        <v>2302.9</v>
      </c>
      <c r="D133" s="128">
        <f t="shared" si="5"/>
        <v>7821</v>
      </c>
      <c r="E133" s="128">
        <f t="shared" si="6"/>
        <v>19131</v>
      </c>
      <c r="F133" s="128">
        <f t="shared" si="7"/>
        <v>30201</v>
      </c>
      <c r="G133" s="128">
        <f t="shared" si="8"/>
        <v>38111</v>
      </c>
      <c r="H133" s="135"/>
      <c r="I133" s="135"/>
      <c r="J133" s="135"/>
      <c r="K133" s="135"/>
      <c r="L133" s="135"/>
      <c r="M133" s="135"/>
      <c r="N133" s="135"/>
      <c r="O133" s="135"/>
      <c r="P133" s="93">
        <v>54</v>
      </c>
      <c r="Q133" s="149">
        <v>111</v>
      </c>
      <c r="R133" s="149">
        <v>156</v>
      </c>
      <c r="S133" s="149">
        <v>223</v>
      </c>
      <c r="T133" s="137">
        <v>7767</v>
      </c>
      <c r="U133" s="137">
        <v>19020</v>
      </c>
      <c r="V133" s="137">
        <v>30045</v>
      </c>
      <c r="W133" s="137">
        <v>37888</v>
      </c>
      <c r="X133" s="138"/>
      <c r="Y133" s="138"/>
      <c r="Z133" s="139"/>
      <c r="AA133" s="139"/>
      <c r="AB133" s="148">
        <v>10123.9</v>
      </c>
      <c r="AC133" s="149">
        <v>21433.9</v>
      </c>
      <c r="AD133" s="149">
        <v>32503.9</v>
      </c>
      <c r="AE133" s="149">
        <v>40413.9</v>
      </c>
      <c r="AF133" s="93">
        <v>9347.7000000000007</v>
      </c>
      <c r="AG133" s="137">
        <v>20209.900000000001</v>
      </c>
      <c r="AH133" s="93">
        <v>30849.1</v>
      </c>
      <c r="AI133" s="93">
        <v>38322.9</v>
      </c>
      <c r="AJ133" s="135">
        <v>756.19999999999891</v>
      </c>
      <c r="AK133" s="135">
        <v>1174</v>
      </c>
      <c r="AL133" s="135">
        <v>1504.8000000000029</v>
      </c>
      <c r="AM133" s="135">
        <v>1891</v>
      </c>
      <c r="AN133" s="152"/>
      <c r="AO133" s="152"/>
      <c r="AP133" s="152"/>
      <c r="AQ133" s="152"/>
      <c r="AR133" s="137">
        <v>20</v>
      </c>
      <c r="AS133" s="137">
        <v>50</v>
      </c>
      <c r="AT133" s="137">
        <v>150</v>
      </c>
      <c r="AU133" s="137">
        <v>200</v>
      </c>
    </row>
    <row r="134" spans="1:47" ht="16.5" customHeight="1">
      <c r="A134" s="91">
        <v>114</v>
      </c>
      <c r="B134" s="92" t="s">
        <v>147</v>
      </c>
      <c r="C134" s="150">
        <v>376.4</v>
      </c>
      <c r="D134" s="128">
        <f t="shared" si="5"/>
        <v>9605.4</v>
      </c>
      <c r="E134" s="128">
        <f t="shared" si="6"/>
        <v>23556.400000000001</v>
      </c>
      <c r="F134" s="128">
        <f t="shared" si="7"/>
        <v>36851.4</v>
      </c>
      <c r="G134" s="128">
        <f t="shared" si="8"/>
        <v>49003.299999999996</v>
      </c>
      <c r="H134" s="135"/>
      <c r="I134" s="135"/>
      <c r="J134" s="135"/>
      <c r="K134" s="135"/>
      <c r="L134" s="135"/>
      <c r="M134" s="135"/>
      <c r="N134" s="135"/>
      <c r="O134" s="135"/>
      <c r="P134" s="93">
        <v>278.39999999999998</v>
      </c>
      <c r="Q134" s="149">
        <v>429.4</v>
      </c>
      <c r="R134" s="149">
        <v>548.4</v>
      </c>
      <c r="S134" s="149">
        <v>725.19999999999993</v>
      </c>
      <c r="T134" s="137">
        <v>9327</v>
      </c>
      <c r="U134" s="137">
        <v>23127</v>
      </c>
      <c r="V134" s="137">
        <v>36303</v>
      </c>
      <c r="W134" s="137">
        <v>48278.1</v>
      </c>
      <c r="X134" s="138"/>
      <c r="Y134" s="138"/>
      <c r="Z134" s="139"/>
      <c r="AA134" s="143"/>
      <c r="AB134" s="148">
        <v>9981.7999999999993</v>
      </c>
      <c r="AC134" s="149">
        <v>23932.800000000003</v>
      </c>
      <c r="AD134" s="149">
        <v>37227.800000000003</v>
      </c>
      <c r="AE134" s="149">
        <v>49379.700000000004</v>
      </c>
      <c r="AF134" s="93">
        <v>7900</v>
      </c>
      <c r="AG134" s="137">
        <v>20502</v>
      </c>
      <c r="AH134" s="93">
        <v>33350</v>
      </c>
      <c r="AI134" s="93">
        <v>44260.3</v>
      </c>
      <c r="AJ134" s="135">
        <v>2081.7999999999993</v>
      </c>
      <c r="AK134" s="135">
        <v>3325.8000000000029</v>
      </c>
      <c r="AL134" s="135">
        <v>3707.8000000000029</v>
      </c>
      <c r="AM134" s="135">
        <v>4949.4000000000015</v>
      </c>
      <c r="AN134" s="140"/>
      <c r="AO134" s="140"/>
      <c r="AP134" s="140"/>
      <c r="AQ134" s="152"/>
      <c r="AR134" s="137">
        <v>0</v>
      </c>
      <c r="AS134" s="137">
        <v>105</v>
      </c>
      <c r="AT134" s="137">
        <v>170</v>
      </c>
      <c r="AU134" s="137">
        <v>170</v>
      </c>
    </row>
    <row r="135" spans="1:47" ht="16.5" customHeight="1">
      <c r="A135" s="91">
        <v>115</v>
      </c>
      <c r="B135" s="92" t="s">
        <v>148</v>
      </c>
      <c r="C135" s="150">
        <v>443</v>
      </c>
      <c r="D135" s="128">
        <f t="shared" si="5"/>
        <v>5934.6</v>
      </c>
      <c r="E135" s="128">
        <f t="shared" si="6"/>
        <v>14568.6</v>
      </c>
      <c r="F135" s="128">
        <f t="shared" si="7"/>
        <v>22847.599999999999</v>
      </c>
      <c r="G135" s="128">
        <f t="shared" si="8"/>
        <v>30261.599999999999</v>
      </c>
      <c r="H135" s="135"/>
      <c r="I135" s="135"/>
      <c r="J135" s="135"/>
      <c r="K135" s="135"/>
      <c r="L135" s="135"/>
      <c r="M135" s="135"/>
      <c r="N135" s="135"/>
      <c r="O135" s="135"/>
      <c r="P135" s="93">
        <v>174.6</v>
      </c>
      <c r="Q135" s="149">
        <v>293.60000000000002</v>
      </c>
      <c r="R135" s="149">
        <v>386.6</v>
      </c>
      <c r="S135" s="149">
        <v>525.6</v>
      </c>
      <c r="T135" s="137">
        <v>5760</v>
      </c>
      <c r="U135" s="137">
        <v>14275</v>
      </c>
      <c r="V135" s="137">
        <v>22461</v>
      </c>
      <c r="W135" s="137">
        <v>29736</v>
      </c>
      <c r="X135" s="138"/>
      <c r="Y135" s="138"/>
      <c r="Z135" s="139"/>
      <c r="AA135" s="143"/>
      <c r="AB135" s="148">
        <v>6377.6</v>
      </c>
      <c r="AC135" s="149">
        <v>15011.6</v>
      </c>
      <c r="AD135" s="149">
        <v>23290.6</v>
      </c>
      <c r="AE135" s="149">
        <v>30704.6</v>
      </c>
      <c r="AF135" s="93">
        <v>5034.6000000000004</v>
      </c>
      <c r="AG135" s="137">
        <v>12827</v>
      </c>
      <c r="AH135" s="93">
        <v>20861</v>
      </c>
      <c r="AI135" s="93">
        <v>27407.5</v>
      </c>
      <c r="AJ135" s="135">
        <v>1337</v>
      </c>
      <c r="AK135" s="135">
        <v>2148.6000000000004</v>
      </c>
      <c r="AL135" s="135">
        <v>2393.5999999999985</v>
      </c>
      <c r="AM135" s="135">
        <v>3238.6999999999985</v>
      </c>
      <c r="AN135" s="152"/>
      <c r="AO135" s="152"/>
      <c r="AP135" s="152"/>
      <c r="AQ135" s="152"/>
      <c r="AR135" s="137">
        <v>6</v>
      </c>
      <c r="AS135" s="137">
        <v>36</v>
      </c>
      <c r="AT135" s="137">
        <v>36</v>
      </c>
      <c r="AU135" s="137">
        <v>58.4</v>
      </c>
    </row>
    <row r="136" spans="1:47" ht="16.5" customHeight="1">
      <c r="A136" s="91">
        <v>116</v>
      </c>
      <c r="B136" s="92" t="s">
        <v>149</v>
      </c>
      <c r="C136" s="150">
        <v>2108.1</v>
      </c>
      <c r="D136" s="128">
        <f t="shared" si="5"/>
        <v>5451</v>
      </c>
      <c r="E136" s="128">
        <f t="shared" si="6"/>
        <v>13436</v>
      </c>
      <c r="F136" s="128">
        <f t="shared" si="7"/>
        <v>21088</v>
      </c>
      <c r="G136" s="128">
        <f t="shared" si="8"/>
        <v>27960</v>
      </c>
      <c r="H136" s="135"/>
      <c r="I136" s="135"/>
      <c r="J136" s="135"/>
      <c r="K136" s="135"/>
      <c r="L136" s="135"/>
      <c r="M136" s="135"/>
      <c r="N136" s="135"/>
      <c r="O136" s="135"/>
      <c r="P136" s="93">
        <v>156</v>
      </c>
      <c r="Q136" s="149">
        <v>320</v>
      </c>
      <c r="R136" s="149">
        <v>447</v>
      </c>
      <c r="S136" s="149">
        <v>639</v>
      </c>
      <c r="T136" s="137">
        <v>5295</v>
      </c>
      <c r="U136" s="137">
        <v>13116</v>
      </c>
      <c r="V136" s="137">
        <v>20641</v>
      </c>
      <c r="W136" s="137">
        <v>27321</v>
      </c>
      <c r="X136" s="138"/>
      <c r="Y136" s="138"/>
      <c r="Z136" s="139"/>
      <c r="AA136" s="139"/>
      <c r="AB136" s="148">
        <v>7559.1</v>
      </c>
      <c r="AC136" s="149">
        <v>15544.1</v>
      </c>
      <c r="AD136" s="149">
        <v>23196.1</v>
      </c>
      <c r="AE136" s="149">
        <v>30068.1</v>
      </c>
      <c r="AF136" s="93">
        <v>5111.2</v>
      </c>
      <c r="AG136" s="137">
        <v>12680</v>
      </c>
      <c r="AH136" s="93">
        <v>19375.099999999999</v>
      </c>
      <c r="AI136" s="93">
        <v>25038</v>
      </c>
      <c r="AJ136" s="135">
        <v>2411.9000000000005</v>
      </c>
      <c r="AK136" s="135">
        <v>2714.1000000000004</v>
      </c>
      <c r="AL136" s="135">
        <v>3671</v>
      </c>
      <c r="AM136" s="135">
        <v>4880.0999999999985</v>
      </c>
      <c r="AN136" s="153"/>
      <c r="AO136" s="153"/>
      <c r="AP136" s="153"/>
      <c r="AQ136" s="153"/>
      <c r="AR136" s="137">
        <v>36</v>
      </c>
      <c r="AS136" s="137">
        <v>150</v>
      </c>
      <c r="AT136" s="137">
        <v>150</v>
      </c>
      <c r="AU136" s="137">
        <v>150</v>
      </c>
    </row>
    <row r="137" spans="1:47" ht="16.5" customHeight="1">
      <c r="A137" s="91">
        <v>117</v>
      </c>
      <c r="B137" s="92" t="s">
        <v>150</v>
      </c>
      <c r="C137" s="150">
        <v>4308.5</v>
      </c>
      <c r="D137" s="128">
        <f t="shared" si="5"/>
        <v>9769</v>
      </c>
      <c r="E137" s="128">
        <f t="shared" si="6"/>
        <v>24100.799999999999</v>
      </c>
      <c r="F137" s="128">
        <f t="shared" si="7"/>
        <v>37846.800000000003</v>
      </c>
      <c r="G137" s="128">
        <f t="shared" si="8"/>
        <v>50426.700000000004</v>
      </c>
      <c r="H137" s="135"/>
      <c r="I137" s="135"/>
      <c r="J137" s="135"/>
      <c r="K137" s="135"/>
      <c r="L137" s="135"/>
      <c r="M137" s="135"/>
      <c r="N137" s="135"/>
      <c r="O137" s="135"/>
      <c r="P137" s="93">
        <v>59</v>
      </c>
      <c r="Q137" s="141">
        <v>18.799999999999997</v>
      </c>
      <c r="R137" s="141">
        <v>66.8</v>
      </c>
      <c r="S137" s="141">
        <v>139.80000000000001</v>
      </c>
      <c r="T137" s="137">
        <v>9710</v>
      </c>
      <c r="U137" s="137">
        <v>24082</v>
      </c>
      <c r="V137" s="137">
        <v>37780</v>
      </c>
      <c r="W137" s="137">
        <v>50286.9</v>
      </c>
      <c r="X137" s="138"/>
      <c r="Y137" s="138"/>
      <c r="Z137" s="139"/>
      <c r="AA137" s="143"/>
      <c r="AB137" s="154">
        <v>14077.5</v>
      </c>
      <c r="AC137" s="141">
        <v>28409.3</v>
      </c>
      <c r="AD137" s="141">
        <v>42155.3</v>
      </c>
      <c r="AE137" s="141">
        <v>54735.200000000004</v>
      </c>
      <c r="AF137" s="93">
        <v>10000</v>
      </c>
      <c r="AG137" s="137">
        <v>22507</v>
      </c>
      <c r="AH137" s="93">
        <v>35335</v>
      </c>
      <c r="AI137" s="93">
        <v>45911.9</v>
      </c>
      <c r="AJ137" s="135">
        <v>3867.5</v>
      </c>
      <c r="AK137" s="135">
        <v>5642.2999999999993</v>
      </c>
      <c r="AL137" s="135">
        <v>6500.3000000000029</v>
      </c>
      <c r="AM137" s="135">
        <v>8493.3000000000029</v>
      </c>
      <c r="AN137" s="140"/>
      <c r="AO137" s="140"/>
      <c r="AP137" s="140"/>
      <c r="AQ137" s="140"/>
      <c r="AR137" s="137">
        <v>210</v>
      </c>
      <c r="AS137" s="137">
        <v>260</v>
      </c>
      <c r="AT137" s="137">
        <v>320</v>
      </c>
      <c r="AU137" s="137">
        <v>330</v>
      </c>
    </row>
    <row r="138" spans="1:47" ht="16.5" customHeight="1">
      <c r="A138" s="91">
        <v>118</v>
      </c>
      <c r="B138" s="92" t="s">
        <v>151</v>
      </c>
      <c r="C138" s="150">
        <v>5772.1</v>
      </c>
      <c r="D138" s="128">
        <f t="shared" si="5"/>
        <v>15554.5</v>
      </c>
      <c r="E138" s="128">
        <f t="shared" si="6"/>
        <v>37928.5</v>
      </c>
      <c r="F138" s="128">
        <f t="shared" si="7"/>
        <v>59377.5</v>
      </c>
      <c r="G138" s="128">
        <f t="shared" si="8"/>
        <v>78554.5</v>
      </c>
      <c r="H138" s="135"/>
      <c r="I138" s="135"/>
      <c r="J138" s="135"/>
      <c r="K138" s="135"/>
      <c r="L138" s="135"/>
      <c r="M138" s="135"/>
      <c r="N138" s="135"/>
      <c r="O138" s="135"/>
      <c r="P138" s="93">
        <v>584.5</v>
      </c>
      <c r="Q138" s="141">
        <v>806.5</v>
      </c>
      <c r="R138" s="141">
        <v>980.5</v>
      </c>
      <c r="S138" s="141">
        <v>1241.5</v>
      </c>
      <c r="T138" s="137">
        <v>14970</v>
      </c>
      <c r="U138" s="137">
        <v>37122</v>
      </c>
      <c r="V138" s="137">
        <v>58397</v>
      </c>
      <c r="W138" s="137">
        <v>77313</v>
      </c>
      <c r="X138" s="138"/>
      <c r="Y138" s="138"/>
      <c r="Z138" s="139"/>
      <c r="AA138" s="143"/>
      <c r="AB138" s="154">
        <v>21326.6</v>
      </c>
      <c r="AC138" s="154">
        <v>43700.6</v>
      </c>
      <c r="AD138" s="154">
        <v>65149.599999999999</v>
      </c>
      <c r="AE138" s="154">
        <v>84326.6</v>
      </c>
      <c r="AF138" s="93">
        <v>13300</v>
      </c>
      <c r="AG138" s="137">
        <v>33502</v>
      </c>
      <c r="AH138" s="93">
        <v>51347</v>
      </c>
      <c r="AI138" s="93">
        <v>68828</v>
      </c>
      <c r="AJ138" s="135">
        <v>7726.5999999999985</v>
      </c>
      <c r="AK138" s="135">
        <v>9698.5999999999985</v>
      </c>
      <c r="AL138" s="135">
        <v>12502.599999999999</v>
      </c>
      <c r="AM138" s="135">
        <v>14198.600000000006</v>
      </c>
      <c r="AN138" s="140"/>
      <c r="AO138" s="140"/>
      <c r="AP138" s="140"/>
      <c r="AQ138" s="152"/>
      <c r="AR138" s="137">
        <v>300</v>
      </c>
      <c r="AS138" s="137">
        <v>500</v>
      </c>
      <c r="AT138" s="137">
        <v>1300</v>
      </c>
      <c r="AU138" s="137">
        <v>1300</v>
      </c>
    </row>
    <row r="139" spans="1:47" ht="16.5" customHeight="1">
      <c r="A139" s="91">
        <v>119</v>
      </c>
      <c r="B139" s="92" t="s">
        <v>152</v>
      </c>
      <c r="C139" s="150">
        <v>7325.8</v>
      </c>
      <c r="D139" s="128">
        <f t="shared" si="5"/>
        <v>8534.2000000000007</v>
      </c>
      <c r="E139" s="128">
        <f t="shared" si="6"/>
        <v>20997.200000000001</v>
      </c>
      <c r="F139" s="128">
        <f t="shared" si="7"/>
        <v>32955.199999999997</v>
      </c>
      <c r="G139" s="128">
        <f t="shared" si="8"/>
        <v>43635</v>
      </c>
      <c r="H139" s="135">
        <v>26</v>
      </c>
      <c r="I139" s="135">
        <v>59</v>
      </c>
      <c r="J139" s="135">
        <v>92</v>
      </c>
      <c r="K139" s="135">
        <v>142.80000000000001</v>
      </c>
      <c r="L139" s="135"/>
      <c r="M139" s="135"/>
      <c r="N139" s="135"/>
      <c r="O139" s="135"/>
      <c r="P139" s="93">
        <v>143.19999999999999</v>
      </c>
      <c r="Q139" s="149">
        <v>188.2</v>
      </c>
      <c r="R139" s="149">
        <v>224.2</v>
      </c>
      <c r="S139" s="149">
        <v>277.2</v>
      </c>
      <c r="T139" s="137">
        <v>8365</v>
      </c>
      <c r="U139" s="137">
        <v>20750</v>
      </c>
      <c r="V139" s="137">
        <v>32639</v>
      </c>
      <c r="W139" s="137">
        <v>43215</v>
      </c>
      <c r="X139" s="138"/>
      <c r="Y139" s="138"/>
      <c r="Z139" s="138"/>
      <c r="AA139" s="138"/>
      <c r="AB139" s="148">
        <v>15860</v>
      </c>
      <c r="AC139" s="149">
        <v>28323</v>
      </c>
      <c r="AD139" s="149">
        <v>40281</v>
      </c>
      <c r="AE139" s="149">
        <v>50960.800000000003</v>
      </c>
      <c r="AF139" s="93">
        <v>8651.6</v>
      </c>
      <c r="AG139" s="137">
        <v>21000</v>
      </c>
      <c r="AH139" s="93">
        <v>30161.599999999999</v>
      </c>
      <c r="AI139" s="93">
        <v>39705.5</v>
      </c>
      <c r="AJ139" s="135">
        <v>7202.4</v>
      </c>
      <c r="AK139" s="135">
        <v>7297</v>
      </c>
      <c r="AL139" s="135">
        <v>10074.400000000001</v>
      </c>
      <c r="AM139" s="135">
        <v>11195.300000000003</v>
      </c>
      <c r="AN139" s="152"/>
      <c r="AO139" s="152"/>
      <c r="AP139" s="152"/>
      <c r="AQ139" s="152"/>
      <c r="AR139" s="137">
        <v>6</v>
      </c>
      <c r="AS139" s="137">
        <v>26</v>
      </c>
      <c r="AT139" s="137">
        <v>45</v>
      </c>
      <c r="AU139" s="137">
        <v>60</v>
      </c>
    </row>
    <row r="140" spans="1:47" ht="16.5" customHeight="1">
      <c r="A140" s="91">
        <v>120</v>
      </c>
      <c r="B140" s="92" t="s">
        <v>153</v>
      </c>
      <c r="C140" s="150">
        <v>218.1</v>
      </c>
      <c r="D140" s="128">
        <f t="shared" si="5"/>
        <v>9563.6</v>
      </c>
      <c r="E140" s="128">
        <f t="shared" si="6"/>
        <v>23233.599999999999</v>
      </c>
      <c r="F140" s="128">
        <f t="shared" si="7"/>
        <v>36265.599999999999</v>
      </c>
      <c r="G140" s="128">
        <f t="shared" si="8"/>
        <v>48147.4</v>
      </c>
      <c r="H140" s="135"/>
      <c r="I140" s="135"/>
      <c r="J140" s="135"/>
      <c r="K140" s="135"/>
      <c r="L140" s="135"/>
      <c r="M140" s="135"/>
      <c r="N140" s="135"/>
      <c r="O140" s="135"/>
      <c r="P140" s="93">
        <v>513.6</v>
      </c>
      <c r="Q140" s="141">
        <v>795.6</v>
      </c>
      <c r="R140" s="141">
        <v>1016.6</v>
      </c>
      <c r="S140" s="141">
        <v>1348.3999999999999</v>
      </c>
      <c r="T140" s="137">
        <v>9050</v>
      </c>
      <c r="U140" s="137">
        <v>22438</v>
      </c>
      <c r="V140" s="137">
        <v>35249</v>
      </c>
      <c r="W140" s="137">
        <v>46799</v>
      </c>
      <c r="X140" s="138"/>
      <c r="Y140" s="138"/>
      <c r="Z140" s="139"/>
      <c r="AA140" s="139"/>
      <c r="AB140" s="154">
        <v>9781.7000000000007</v>
      </c>
      <c r="AC140" s="141">
        <v>23451.699999999997</v>
      </c>
      <c r="AD140" s="141">
        <v>36483.699999999997</v>
      </c>
      <c r="AE140" s="141">
        <v>48365.5</v>
      </c>
      <c r="AF140" s="93">
        <v>7000</v>
      </c>
      <c r="AG140" s="137">
        <v>17800</v>
      </c>
      <c r="AH140" s="93">
        <v>30912.1</v>
      </c>
      <c r="AI140" s="93">
        <v>40420</v>
      </c>
      <c r="AJ140" s="135">
        <v>2551.7000000000007</v>
      </c>
      <c r="AK140" s="135">
        <v>5411.6999999999971</v>
      </c>
      <c r="AL140" s="135">
        <v>5261.5999999999985</v>
      </c>
      <c r="AM140" s="135">
        <v>7525.5</v>
      </c>
      <c r="AN140" s="140"/>
      <c r="AO140" s="140"/>
      <c r="AP140" s="140"/>
      <c r="AQ140" s="152"/>
      <c r="AR140" s="137">
        <v>230</v>
      </c>
      <c r="AS140" s="137">
        <v>240</v>
      </c>
      <c r="AT140" s="137">
        <v>310</v>
      </c>
      <c r="AU140" s="137">
        <v>420</v>
      </c>
    </row>
    <row r="141" spans="1:47" ht="16.5" customHeight="1">
      <c r="A141" s="91">
        <v>121</v>
      </c>
      <c r="B141" s="92" t="s">
        <v>154</v>
      </c>
      <c r="C141" s="150">
        <v>1000</v>
      </c>
      <c r="D141" s="128">
        <f t="shared" si="5"/>
        <v>10600</v>
      </c>
      <c r="E141" s="128">
        <f t="shared" si="6"/>
        <v>26014</v>
      </c>
      <c r="F141" s="128">
        <f t="shared" si="7"/>
        <v>40360</v>
      </c>
      <c r="G141" s="128">
        <f t="shared" si="8"/>
        <v>53337.5</v>
      </c>
      <c r="H141" s="135">
        <v>193</v>
      </c>
      <c r="I141" s="135">
        <v>520</v>
      </c>
      <c r="J141" s="135">
        <v>743</v>
      </c>
      <c r="K141" s="135">
        <v>1119.7</v>
      </c>
      <c r="L141" s="135"/>
      <c r="M141" s="135"/>
      <c r="N141" s="135"/>
      <c r="O141" s="135"/>
      <c r="P141" s="93">
        <v>508</v>
      </c>
      <c r="Q141" s="155">
        <v>936</v>
      </c>
      <c r="R141" s="155">
        <v>990</v>
      </c>
      <c r="S141" s="155">
        <v>1070.8</v>
      </c>
      <c r="T141" s="137">
        <v>9899</v>
      </c>
      <c r="U141" s="137">
        <v>24558</v>
      </c>
      <c r="V141" s="137">
        <v>38627</v>
      </c>
      <c r="W141" s="137">
        <v>51147</v>
      </c>
      <c r="X141" s="138"/>
      <c r="Y141" s="138"/>
      <c r="Z141" s="138"/>
      <c r="AA141" s="138"/>
      <c r="AB141" s="156">
        <v>11600</v>
      </c>
      <c r="AC141" s="156">
        <v>27014</v>
      </c>
      <c r="AD141" s="156">
        <v>41360</v>
      </c>
      <c r="AE141" s="156">
        <v>54337.5</v>
      </c>
      <c r="AF141" s="93">
        <v>8350</v>
      </c>
      <c r="AG141" s="137">
        <v>21800</v>
      </c>
      <c r="AH141" s="93">
        <v>35165.5</v>
      </c>
      <c r="AI141" s="93">
        <v>46836</v>
      </c>
      <c r="AJ141" s="135">
        <v>3220</v>
      </c>
      <c r="AK141" s="135">
        <v>5154</v>
      </c>
      <c r="AL141" s="135">
        <v>6044.5</v>
      </c>
      <c r="AM141" s="135">
        <v>7351.5</v>
      </c>
      <c r="AN141" s="157"/>
      <c r="AO141" s="157"/>
      <c r="AP141" s="157"/>
      <c r="AQ141" s="152"/>
      <c r="AR141" s="137">
        <v>30</v>
      </c>
      <c r="AS141" s="137">
        <v>60</v>
      </c>
      <c r="AT141" s="137">
        <v>150</v>
      </c>
      <c r="AU141" s="137">
        <v>150</v>
      </c>
    </row>
    <row r="142" spans="1:47" ht="16.5" customHeight="1">
      <c r="A142" s="91">
        <v>122</v>
      </c>
      <c r="B142" s="92" t="s">
        <v>155</v>
      </c>
      <c r="C142" s="150">
        <v>1386.1999999999998</v>
      </c>
      <c r="D142" s="128">
        <f t="shared" si="5"/>
        <v>7031</v>
      </c>
      <c r="E142" s="128">
        <f t="shared" si="6"/>
        <v>17564.900000000001</v>
      </c>
      <c r="F142" s="128">
        <f t="shared" si="7"/>
        <v>27512.9</v>
      </c>
      <c r="G142" s="128">
        <f t="shared" si="8"/>
        <v>36384.9</v>
      </c>
      <c r="H142" s="135"/>
      <c r="I142" s="135"/>
      <c r="J142" s="135"/>
      <c r="K142" s="135"/>
      <c r="L142" s="135"/>
      <c r="M142" s="135"/>
      <c r="N142" s="135"/>
      <c r="O142" s="135"/>
      <c r="P142" s="93">
        <v>75</v>
      </c>
      <c r="Q142" s="149">
        <v>323.89999999999998</v>
      </c>
      <c r="R142" s="149">
        <v>384.9</v>
      </c>
      <c r="S142" s="149">
        <v>476.9</v>
      </c>
      <c r="T142" s="137">
        <v>6956</v>
      </c>
      <c r="U142" s="137">
        <v>17241</v>
      </c>
      <c r="V142" s="137">
        <v>27128</v>
      </c>
      <c r="W142" s="137">
        <v>35908</v>
      </c>
      <c r="X142" s="138"/>
      <c r="Y142" s="138"/>
      <c r="Z142" s="139"/>
      <c r="AA142" s="143"/>
      <c r="AB142" s="148">
        <v>8417.2000000000007</v>
      </c>
      <c r="AC142" s="149">
        <v>18951.100000000002</v>
      </c>
      <c r="AD142" s="149">
        <v>28899.100000000002</v>
      </c>
      <c r="AE142" s="149">
        <v>37771.1</v>
      </c>
      <c r="AF142" s="93">
        <v>6158</v>
      </c>
      <c r="AG142" s="137">
        <v>15213</v>
      </c>
      <c r="AH142" s="93">
        <v>24450</v>
      </c>
      <c r="AI142" s="93">
        <v>32153</v>
      </c>
      <c r="AJ142" s="135">
        <v>1739.2000000000007</v>
      </c>
      <c r="AK142" s="135">
        <v>3208.1000000000022</v>
      </c>
      <c r="AL142" s="135">
        <v>3909.1000000000022</v>
      </c>
      <c r="AM142" s="135">
        <v>5048.0999999999985</v>
      </c>
      <c r="AN142" s="152"/>
      <c r="AO142" s="152"/>
      <c r="AP142" s="152"/>
      <c r="AQ142" s="152"/>
      <c r="AR142" s="137">
        <v>520</v>
      </c>
      <c r="AS142" s="137">
        <v>530</v>
      </c>
      <c r="AT142" s="137">
        <v>540</v>
      </c>
      <c r="AU142" s="137">
        <v>570</v>
      </c>
    </row>
    <row r="143" spans="1:47" ht="16.5" customHeight="1">
      <c r="A143" s="91">
        <v>123</v>
      </c>
      <c r="B143" s="92" t="s">
        <v>156</v>
      </c>
      <c r="C143" s="150">
        <v>985.3</v>
      </c>
      <c r="D143" s="128">
        <f t="shared" si="5"/>
        <v>9585.2999999999993</v>
      </c>
      <c r="E143" s="128">
        <f t="shared" si="6"/>
        <v>23417.3</v>
      </c>
      <c r="F143" s="128">
        <f t="shared" si="7"/>
        <v>36541.300000000003</v>
      </c>
      <c r="G143" s="128">
        <f t="shared" si="8"/>
        <v>48698.400000000001</v>
      </c>
      <c r="H143" s="135"/>
      <c r="I143" s="135"/>
      <c r="J143" s="135"/>
      <c r="K143" s="135"/>
      <c r="L143" s="135"/>
      <c r="M143" s="135"/>
      <c r="N143" s="135"/>
      <c r="O143" s="135"/>
      <c r="P143" s="93">
        <v>336.3</v>
      </c>
      <c r="Q143" s="141">
        <v>475.3</v>
      </c>
      <c r="R143" s="141">
        <v>584.29999999999995</v>
      </c>
      <c r="S143" s="141">
        <v>747.3</v>
      </c>
      <c r="T143" s="137">
        <v>9249</v>
      </c>
      <c r="U143" s="137">
        <v>22942</v>
      </c>
      <c r="V143" s="137">
        <v>35957</v>
      </c>
      <c r="W143" s="137">
        <v>47951.1</v>
      </c>
      <c r="X143" s="138"/>
      <c r="Y143" s="138"/>
      <c r="Z143" s="139"/>
      <c r="AA143" s="143"/>
      <c r="AB143" s="154">
        <v>10570.599999999999</v>
      </c>
      <c r="AC143" s="141">
        <v>24402.6</v>
      </c>
      <c r="AD143" s="141">
        <v>37526.600000000006</v>
      </c>
      <c r="AE143" s="141">
        <v>49683.700000000004</v>
      </c>
      <c r="AF143" s="93">
        <v>7500</v>
      </c>
      <c r="AG143" s="137">
        <v>19256.5</v>
      </c>
      <c r="AH143" s="93">
        <v>29905</v>
      </c>
      <c r="AI143" s="93">
        <v>40916</v>
      </c>
      <c r="AJ143" s="135">
        <v>2912.2999999999984</v>
      </c>
      <c r="AK143" s="135">
        <v>4590.0999999999985</v>
      </c>
      <c r="AL143" s="135">
        <v>6541.2000000000062</v>
      </c>
      <c r="AM143" s="135">
        <v>7647.3000000000047</v>
      </c>
      <c r="AN143" s="152"/>
      <c r="AO143" s="152"/>
      <c r="AP143" s="152"/>
      <c r="AQ143" s="152"/>
      <c r="AR143" s="137">
        <v>158.30000000000001</v>
      </c>
      <c r="AS143" s="137">
        <v>556</v>
      </c>
      <c r="AT143" s="137">
        <v>1080.4000000000001</v>
      </c>
      <c r="AU143" s="137">
        <v>1120.4000000000001</v>
      </c>
    </row>
    <row r="144" spans="1:47" ht="16.5" customHeight="1">
      <c r="A144" s="91">
        <v>124</v>
      </c>
      <c r="B144" s="92" t="s">
        <v>157</v>
      </c>
      <c r="C144" s="150">
        <v>1557.5</v>
      </c>
      <c r="D144" s="128">
        <f t="shared" si="5"/>
        <v>9608.6</v>
      </c>
      <c r="E144" s="128">
        <f t="shared" si="6"/>
        <v>23620.6</v>
      </c>
      <c r="F144" s="128">
        <f t="shared" si="7"/>
        <v>37055.599999999999</v>
      </c>
      <c r="G144" s="128">
        <f t="shared" si="8"/>
        <v>49054</v>
      </c>
      <c r="H144" s="135">
        <v>27</v>
      </c>
      <c r="I144" s="135">
        <v>27</v>
      </c>
      <c r="J144" s="135">
        <v>27</v>
      </c>
      <c r="K144" s="135">
        <v>27</v>
      </c>
      <c r="L144" s="135"/>
      <c r="M144" s="135"/>
      <c r="N144" s="135"/>
      <c r="O144" s="135"/>
      <c r="P144" s="93">
        <v>182.6</v>
      </c>
      <c r="Q144" s="149">
        <v>280.60000000000002</v>
      </c>
      <c r="R144" s="149">
        <v>357.6</v>
      </c>
      <c r="S144" s="149">
        <v>472</v>
      </c>
      <c r="T144" s="137">
        <v>9399</v>
      </c>
      <c r="U144" s="137">
        <v>23313</v>
      </c>
      <c r="V144" s="137">
        <v>36671</v>
      </c>
      <c r="W144" s="137">
        <v>48555</v>
      </c>
      <c r="X144" s="138"/>
      <c r="Y144" s="138"/>
      <c r="Z144" s="139"/>
      <c r="AA144" s="143"/>
      <c r="AB144" s="148">
        <v>11166.1</v>
      </c>
      <c r="AC144" s="149">
        <v>25178.1</v>
      </c>
      <c r="AD144" s="149">
        <v>38613.1</v>
      </c>
      <c r="AE144" s="149">
        <v>50611.5</v>
      </c>
      <c r="AF144" s="93">
        <v>8086.4</v>
      </c>
      <c r="AG144" s="137">
        <v>20655.400000000001</v>
      </c>
      <c r="AH144" s="93">
        <v>33543.4</v>
      </c>
      <c r="AI144" s="93">
        <v>44571.4</v>
      </c>
      <c r="AJ144" s="135">
        <v>2729.7000000000007</v>
      </c>
      <c r="AK144" s="135">
        <v>3872.6999999999971</v>
      </c>
      <c r="AL144" s="135">
        <v>4419.6999999999971</v>
      </c>
      <c r="AM144" s="135">
        <v>5390.0999999999985</v>
      </c>
      <c r="AN144" s="152"/>
      <c r="AO144" s="152"/>
      <c r="AP144" s="152"/>
      <c r="AQ144" s="152"/>
      <c r="AR144" s="137">
        <v>350</v>
      </c>
      <c r="AS144" s="137">
        <v>650</v>
      </c>
      <c r="AT144" s="137">
        <v>650</v>
      </c>
      <c r="AU144" s="137">
        <v>650</v>
      </c>
    </row>
    <row r="145" spans="1:47" ht="16.5" customHeight="1">
      <c r="A145" s="91">
        <v>125</v>
      </c>
      <c r="B145" s="92" t="s">
        <v>158</v>
      </c>
      <c r="C145" s="150">
        <v>2591.1999999999998</v>
      </c>
      <c r="D145" s="128">
        <f t="shared" si="5"/>
        <v>9139</v>
      </c>
      <c r="E145" s="128">
        <f t="shared" si="6"/>
        <v>22617</v>
      </c>
      <c r="F145" s="128">
        <f t="shared" si="7"/>
        <v>35486</v>
      </c>
      <c r="G145" s="128">
        <f t="shared" si="8"/>
        <v>47198.9</v>
      </c>
      <c r="H145" s="135">
        <v>26</v>
      </c>
      <c r="I145" s="135">
        <v>59</v>
      </c>
      <c r="J145" s="135">
        <v>92</v>
      </c>
      <c r="K145" s="135">
        <v>144.4</v>
      </c>
      <c r="L145" s="135"/>
      <c r="M145" s="135"/>
      <c r="N145" s="135"/>
      <c r="O145" s="135"/>
      <c r="P145" s="93">
        <v>81</v>
      </c>
      <c r="Q145" s="141">
        <v>165</v>
      </c>
      <c r="R145" s="141">
        <v>231</v>
      </c>
      <c r="S145" s="141">
        <v>330</v>
      </c>
      <c r="T145" s="137">
        <v>9032</v>
      </c>
      <c r="U145" s="137">
        <v>22393</v>
      </c>
      <c r="V145" s="137">
        <v>35163</v>
      </c>
      <c r="W145" s="137">
        <v>46724.5</v>
      </c>
      <c r="X145" s="138"/>
      <c r="Y145" s="138"/>
      <c r="Z145" s="139"/>
      <c r="AA145" s="139"/>
      <c r="AB145" s="154">
        <v>11730.2</v>
      </c>
      <c r="AC145" s="141">
        <v>25208.2</v>
      </c>
      <c r="AD145" s="141">
        <v>38077.199999999997</v>
      </c>
      <c r="AE145" s="141">
        <v>49790.1</v>
      </c>
      <c r="AF145" s="93">
        <v>7647</v>
      </c>
      <c r="AG145" s="137">
        <v>20158</v>
      </c>
      <c r="AH145" s="93">
        <v>32459</v>
      </c>
      <c r="AI145" s="93">
        <v>43694.8</v>
      </c>
      <c r="AJ145" s="135">
        <v>4033.2000000000007</v>
      </c>
      <c r="AK145" s="135">
        <v>4948.2000000000007</v>
      </c>
      <c r="AL145" s="135">
        <v>5318.1999999999971</v>
      </c>
      <c r="AM145" s="135">
        <v>5695.2999999999956</v>
      </c>
      <c r="AN145" s="140"/>
      <c r="AO145" s="153"/>
      <c r="AP145" s="153"/>
      <c r="AQ145" s="152"/>
      <c r="AR145" s="137">
        <v>50</v>
      </c>
      <c r="AS145" s="137">
        <v>102</v>
      </c>
      <c r="AT145" s="137">
        <v>300</v>
      </c>
      <c r="AU145" s="137">
        <v>400</v>
      </c>
    </row>
    <row r="146" spans="1:47" ht="16.5" customHeight="1">
      <c r="A146" s="91">
        <v>126</v>
      </c>
      <c r="B146" s="92" t="s">
        <v>159</v>
      </c>
      <c r="C146" s="150">
        <v>2745.7</v>
      </c>
      <c r="D146" s="128">
        <f t="shared" si="5"/>
        <v>5054.7</v>
      </c>
      <c r="E146" s="128">
        <f t="shared" si="6"/>
        <v>12457.7</v>
      </c>
      <c r="F146" s="128">
        <f t="shared" si="7"/>
        <v>19551.7</v>
      </c>
      <c r="G146" s="128">
        <f t="shared" si="8"/>
        <v>26214.9</v>
      </c>
      <c r="H146" s="135">
        <v>24.7</v>
      </c>
      <c r="I146" s="135">
        <v>24.7</v>
      </c>
      <c r="J146" s="135">
        <v>24.7</v>
      </c>
      <c r="K146" s="135">
        <v>24.7</v>
      </c>
      <c r="L146" s="135"/>
      <c r="M146" s="135"/>
      <c r="N146" s="135"/>
      <c r="O146" s="135"/>
      <c r="P146" s="93">
        <v>91</v>
      </c>
      <c r="Q146" s="149">
        <v>185</v>
      </c>
      <c r="R146" s="149">
        <v>258</v>
      </c>
      <c r="S146" s="149">
        <v>368.2</v>
      </c>
      <c r="T146" s="137">
        <v>4939</v>
      </c>
      <c r="U146" s="137">
        <v>12248</v>
      </c>
      <c r="V146" s="137">
        <v>19269</v>
      </c>
      <c r="W146" s="137">
        <v>25822</v>
      </c>
      <c r="X146" s="138"/>
      <c r="Y146" s="138"/>
      <c r="Z146" s="139"/>
      <c r="AA146" s="143"/>
      <c r="AB146" s="148">
        <v>7800.4</v>
      </c>
      <c r="AC146" s="149">
        <v>15203.400000000001</v>
      </c>
      <c r="AD146" s="149">
        <v>22297.4</v>
      </c>
      <c r="AE146" s="149">
        <v>28960.600000000002</v>
      </c>
      <c r="AF146" s="93">
        <v>6354.8</v>
      </c>
      <c r="AG146" s="137">
        <v>13133.8</v>
      </c>
      <c r="AH146" s="93">
        <v>19834.8</v>
      </c>
      <c r="AI146" s="93">
        <v>25917.4</v>
      </c>
      <c r="AJ146" s="135">
        <v>1415.5999999999995</v>
      </c>
      <c r="AK146" s="135">
        <v>2039.6000000000022</v>
      </c>
      <c r="AL146" s="135">
        <v>2412.6000000000022</v>
      </c>
      <c r="AM146" s="135">
        <v>2983.2000000000007</v>
      </c>
      <c r="AN146" s="152"/>
      <c r="AO146" s="152"/>
      <c r="AP146" s="152"/>
      <c r="AQ146" s="152"/>
      <c r="AR146" s="137">
        <v>30</v>
      </c>
      <c r="AS146" s="137">
        <v>30</v>
      </c>
      <c r="AT146" s="137">
        <v>50</v>
      </c>
      <c r="AU146" s="137">
        <v>60</v>
      </c>
    </row>
    <row r="147" spans="1:47" ht="16.5" customHeight="1">
      <c r="A147" s="91">
        <v>127</v>
      </c>
      <c r="B147" s="92" t="s">
        <v>160</v>
      </c>
      <c r="C147" s="150">
        <v>2642.7000000000003</v>
      </c>
      <c r="D147" s="128">
        <f t="shared" si="5"/>
        <v>4799.8</v>
      </c>
      <c r="E147" s="128">
        <f t="shared" si="6"/>
        <v>11725.8</v>
      </c>
      <c r="F147" s="128">
        <f t="shared" si="7"/>
        <v>18370.8</v>
      </c>
      <c r="G147" s="128">
        <f t="shared" si="8"/>
        <v>24591.4</v>
      </c>
      <c r="H147" s="135"/>
      <c r="I147" s="135"/>
      <c r="J147" s="135"/>
      <c r="K147" s="135"/>
      <c r="L147" s="135"/>
      <c r="M147" s="135"/>
      <c r="N147" s="135"/>
      <c r="O147" s="135"/>
      <c r="P147" s="93">
        <v>151.80000000000001</v>
      </c>
      <c r="Q147" s="149">
        <v>196.8</v>
      </c>
      <c r="R147" s="149">
        <v>232.8</v>
      </c>
      <c r="S147" s="149">
        <v>286.39999999999998</v>
      </c>
      <c r="T147" s="137">
        <v>4648</v>
      </c>
      <c r="U147" s="137">
        <v>11529</v>
      </c>
      <c r="V147" s="137">
        <v>18138</v>
      </c>
      <c r="W147" s="137">
        <v>24305</v>
      </c>
      <c r="X147" s="138"/>
      <c r="Y147" s="138"/>
      <c r="Z147" s="139"/>
      <c r="AA147" s="143"/>
      <c r="AB147" s="148">
        <v>7442.5</v>
      </c>
      <c r="AC147" s="149">
        <v>14368.5</v>
      </c>
      <c r="AD147" s="149">
        <v>21013.5</v>
      </c>
      <c r="AE147" s="149">
        <v>27234.1</v>
      </c>
      <c r="AF147" s="93">
        <v>5208.8</v>
      </c>
      <c r="AG147" s="137">
        <v>11301.8</v>
      </c>
      <c r="AH147" s="93">
        <v>17209.099999999999</v>
      </c>
      <c r="AI147" s="93">
        <v>22756.1</v>
      </c>
      <c r="AJ147" s="135">
        <v>2183.6999999999998</v>
      </c>
      <c r="AK147" s="135">
        <v>2996.7000000000007</v>
      </c>
      <c r="AL147" s="135">
        <v>3694.4000000000015</v>
      </c>
      <c r="AM147" s="135">
        <v>4368</v>
      </c>
      <c r="AN147" s="152"/>
      <c r="AO147" s="152"/>
      <c r="AP147" s="152"/>
      <c r="AQ147" s="152"/>
      <c r="AR147" s="137">
        <v>50</v>
      </c>
      <c r="AS147" s="137">
        <v>70</v>
      </c>
      <c r="AT147" s="137">
        <v>110</v>
      </c>
      <c r="AU147" s="137">
        <v>110</v>
      </c>
    </row>
    <row r="148" spans="1:47" ht="16.5" customHeight="1">
      <c r="A148" s="91">
        <v>128</v>
      </c>
      <c r="B148" s="92" t="s">
        <v>161</v>
      </c>
      <c r="C148" s="150">
        <v>3415.5</v>
      </c>
      <c r="D148" s="128">
        <f t="shared" si="5"/>
        <v>5036.6000000000004</v>
      </c>
      <c r="E148" s="128">
        <f t="shared" si="6"/>
        <v>12402.6</v>
      </c>
      <c r="F148" s="128">
        <f t="shared" si="7"/>
        <v>19473.599999999999</v>
      </c>
      <c r="G148" s="128">
        <f t="shared" si="8"/>
        <v>26084.6</v>
      </c>
      <c r="H148" s="135"/>
      <c r="I148" s="135"/>
      <c r="J148" s="135"/>
      <c r="K148" s="135"/>
      <c r="L148" s="135"/>
      <c r="M148" s="135"/>
      <c r="N148" s="135"/>
      <c r="O148" s="135"/>
      <c r="P148" s="93">
        <v>72.599999999999994</v>
      </c>
      <c r="Q148" s="149">
        <v>93.6</v>
      </c>
      <c r="R148" s="149">
        <v>109.6</v>
      </c>
      <c r="S148" s="149">
        <v>134.6</v>
      </c>
      <c r="T148" s="137">
        <v>4964</v>
      </c>
      <c r="U148" s="137">
        <v>12309</v>
      </c>
      <c r="V148" s="137">
        <v>19364</v>
      </c>
      <c r="W148" s="137">
        <v>25950</v>
      </c>
      <c r="X148" s="138"/>
      <c r="Y148" s="138"/>
      <c r="Z148" s="139"/>
      <c r="AA148" s="143"/>
      <c r="AB148" s="148">
        <v>8452.1</v>
      </c>
      <c r="AC148" s="149">
        <v>15818.1</v>
      </c>
      <c r="AD148" s="149">
        <v>22889.1</v>
      </c>
      <c r="AE148" s="149">
        <v>29500.1</v>
      </c>
      <c r="AF148" s="93">
        <v>6350</v>
      </c>
      <c r="AG148" s="137">
        <v>13600</v>
      </c>
      <c r="AH148" s="93">
        <v>19231</v>
      </c>
      <c r="AI148" s="93">
        <v>24750</v>
      </c>
      <c r="AJ148" s="135">
        <v>1752.1000000000004</v>
      </c>
      <c r="AK148" s="135">
        <v>1868.1000000000004</v>
      </c>
      <c r="AL148" s="135">
        <v>2998.0999999999985</v>
      </c>
      <c r="AM148" s="135">
        <v>4090.0999999999985</v>
      </c>
      <c r="AN148" s="152"/>
      <c r="AO148" s="152"/>
      <c r="AP148" s="152"/>
      <c r="AQ148" s="152"/>
      <c r="AR148" s="137">
        <v>350</v>
      </c>
      <c r="AS148" s="137">
        <v>350</v>
      </c>
      <c r="AT148" s="137">
        <v>660</v>
      </c>
      <c r="AU148" s="137">
        <v>660</v>
      </c>
    </row>
    <row r="149" spans="1:47" ht="16.5" customHeight="1">
      <c r="A149" s="91">
        <v>129</v>
      </c>
      <c r="B149" s="92" t="s">
        <v>162</v>
      </c>
      <c r="C149" s="150">
        <v>479.7</v>
      </c>
      <c r="D149" s="128">
        <f t="shared" si="5"/>
        <v>5626.7</v>
      </c>
      <c r="E149" s="128">
        <f t="shared" si="6"/>
        <v>13955.7</v>
      </c>
      <c r="F149" s="128">
        <f t="shared" si="7"/>
        <v>21939.7</v>
      </c>
      <c r="G149" s="128">
        <f t="shared" si="8"/>
        <v>29414.7</v>
      </c>
      <c r="H149" s="135"/>
      <c r="I149" s="135"/>
      <c r="J149" s="135"/>
      <c r="K149" s="135"/>
      <c r="L149" s="135"/>
      <c r="M149" s="135"/>
      <c r="N149" s="135"/>
      <c r="O149" s="135"/>
      <c r="P149" s="93">
        <v>38.700000000000003</v>
      </c>
      <c r="Q149" s="149">
        <v>91.7</v>
      </c>
      <c r="R149" s="149">
        <v>132.69999999999999</v>
      </c>
      <c r="S149" s="149">
        <v>194.7</v>
      </c>
      <c r="T149" s="137">
        <v>5588</v>
      </c>
      <c r="U149" s="137">
        <v>13864</v>
      </c>
      <c r="V149" s="137">
        <v>21807</v>
      </c>
      <c r="W149" s="137">
        <v>29220</v>
      </c>
      <c r="X149" s="138"/>
      <c r="Y149" s="138"/>
      <c r="Z149" s="139"/>
      <c r="AA149" s="143"/>
      <c r="AB149" s="148">
        <v>6106.4</v>
      </c>
      <c r="AC149" s="149">
        <v>14435.400000000001</v>
      </c>
      <c r="AD149" s="149">
        <v>22419.4</v>
      </c>
      <c r="AE149" s="149">
        <v>29894.400000000001</v>
      </c>
      <c r="AF149" s="93">
        <v>4913</v>
      </c>
      <c r="AG149" s="137">
        <v>12531</v>
      </c>
      <c r="AH149" s="93">
        <v>20151</v>
      </c>
      <c r="AI149" s="93">
        <v>27250.3</v>
      </c>
      <c r="AJ149" s="135">
        <v>1183.3999999999996</v>
      </c>
      <c r="AK149" s="135">
        <v>1854.4000000000015</v>
      </c>
      <c r="AL149" s="135">
        <v>2218.4000000000015</v>
      </c>
      <c r="AM149" s="135">
        <v>2584.1000000000022</v>
      </c>
      <c r="AN149" s="152"/>
      <c r="AO149" s="152"/>
      <c r="AP149" s="152"/>
      <c r="AQ149" s="152"/>
      <c r="AR149" s="137">
        <v>10</v>
      </c>
      <c r="AS149" s="137">
        <v>50</v>
      </c>
      <c r="AT149" s="137">
        <v>50</v>
      </c>
      <c r="AU149" s="137">
        <v>60</v>
      </c>
    </row>
    <row r="150" spans="1:47" ht="16.5" customHeight="1">
      <c r="A150" s="91">
        <v>130</v>
      </c>
      <c r="B150" s="92" t="s">
        <v>163</v>
      </c>
      <c r="C150" s="150">
        <v>8525</v>
      </c>
      <c r="D150" s="128">
        <f t="shared" ref="D150:D182" si="9">+H150+L150+P150+T150+X150</f>
        <v>6213</v>
      </c>
      <c r="E150" s="128">
        <f t="shared" ref="E150:E182" si="10">+I150+M150+Q150+U150+Y150</f>
        <v>15316</v>
      </c>
      <c r="F150" s="128">
        <f t="shared" ref="F150:F182" si="11">+J150+N150+R150+V150+Z150</f>
        <v>24025</v>
      </c>
      <c r="G150" s="128">
        <f t="shared" ref="G150:G182" si="12">+K150+O150+S150+W150+AA150</f>
        <v>32267.4</v>
      </c>
      <c r="H150" s="135">
        <v>26</v>
      </c>
      <c r="I150" s="135">
        <v>59</v>
      </c>
      <c r="J150" s="135">
        <v>92</v>
      </c>
      <c r="K150" s="135">
        <v>144.4</v>
      </c>
      <c r="L150" s="135"/>
      <c r="M150" s="135"/>
      <c r="N150" s="135"/>
      <c r="O150" s="135"/>
      <c r="P150" s="93">
        <v>199</v>
      </c>
      <c r="Q150" s="149">
        <v>407</v>
      </c>
      <c r="R150" s="149">
        <v>570</v>
      </c>
      <c r="S150" s="149">
        <v>814</v>
      </c>
      <c r="T150" s="137">
        <v>5988</v>
      </c>
      <c r="U150" s="137">
        <v>14850</v>
      </c>
      <c r="V150" s="137">
        <v>23363</v>
      </c>
      <c r="W150" s="137">
        <v>31309</v>
      </c>
      <c r="X150" s="138"/>
      <c r="Y150" s="138"/>
      <c r="Z150" s="139"/>
      <c r="AA150" s="139"/>
      <c r="AB150" s="148">
        <v>14738</v>
      </c>
      <c r="AC150" s="149">
        <v>23841</v>
      </c>
      <c r="AD150" s="149">
        <v>32550</v>
      </c>
      <c r="AE150" s="149">
        <v>40792.400000000001</v>
      </c>
      <c r="AF150" s="93">
        <v>11244</v>
      </c>
      <c r="AG150" s="137">
        <v>19064</v>
      </c>
      <c r="AH150" s="93">
        <v>26770</v>
      </c>
      <c r="AI150" s="93">
        <v>32724.1</v>
      </c>
      <c r="AJ150" s="135">
        <v>3044</v>
      </c>
      <c r="AK150" s="135">
        <v>4227</v>
      </c>
      <c r="AL150" s="135">
        <v>5130</v>
      </c>
      <c r="AM150" s="135">
        <v>7068.3000000000029</v>
      </c>
      <c r="AN150" s="152"/>
      <c r="AO150" s="152"/>
      <c r="AP150" s="152"/>
      <c r="AQ150" s="152"/>
      <c r="AR150" s="137">
        <v>450</v>
      </c>
      <c r="AS150" s="137">
        <v>550</v>
      </c>
      <c r="AT150" s="137">
        <v>650</v>
      </c>
      <c r="AU150" s="137">
        <v>1000</v>
      </c>
    </row>
    <row r="151" spans="1:47" ht="16.5" customHeight="1">
      <c r="A151" s="91">
        <v>131</v>
      </c>
      <c r="B151" s="92" t="s">
        <v>164</v>
      </c>
      <c r="C151" s="150">
        <v>2440.9</v>
      </c>
      <c r="D151" s="128">
        <f t="shared" si="9"/>
        <v>5523</v>
      </c>
      <c r="E151" s="128">
        <f t="shared" si="10"/>
        <v>13641</v>
      </c>
      <c r="F151" s="128">
        <f t="shared" si="11"/>
        <v>21415</v>
      </c>
      <c r="G151" s="128">
        <f t="shared" si="12"/>
        <v>28730</v>
      </c>
      <c r="H151" s="135"/>
      <c r="I151" s="135"/>
      <c r="J151" s="135"/>
      <c r="K151" s="135"/>
      <c r="L151" s="135"/>
      <c r="M151" s="135"/>
      <c r="N151" s="135"/>
      <c r="O151" s="135"/>
      <c r="P151" s="93">
        <v>129</v>
      </c>
      <c r="Q151" s="149">
        <v>264</v>
      </c>
      <c r="R151" s="149">
        <v>369</v>
      </c>
      <c r="S151" s="149">
        <v>527</v>
      </c>
      <c r="T151" s="137">
        <v>5394</v>
      </c>
      <c r="U151" s="137">
        <v>13377</v>
      </c>
      <c r="V151" s="137">
        <v>21046</v>
      </c>
      <c r="W151" s="137">
        <v>28203</v>
      </c>
      <c r="X151" s="138"/>
      <c r="Y151" s="138"/>
      <c r="Z151" s="139"/>
      <c r="AA151" s="139"/>
      <c r="AB151" s="148">
        <v>7963.9</v>
      </c>
      <c r="AC151" s="149">
        <v>16081.9</v>
      </c>
      <c r="AD151" s="149">
        <v>23855.9</v>
      </c>
      <c r="AE151" s="149">
        <v>31170.9</v>
      </c>
      <c r="AF151" s="93">
        <v>5987.9</v>
      </c>
      <c r="AG151" s="137">
        <v>12710.9</v>
      </c>
      <c r="AH151" s="93">
        <v>19049.900000000001</v>
      </c>
      <c r="AI151" s="93">
        <v>24676.9</v>
      </c>
      <c r="AJ151" s="135">
        <v>1509.1</v>
      </c>
      <c r="AK151" s="135">
        <v>2904.1</v>
      </c>
      <c r="AL151" s="135">
        <v>4339.1000000000004</v>
      </c>
      <c r="AM151" s="135">
        <v>6027.1</v>
      </c>
      <c r="AN151" s="152"/>
      <c r="AO151" s="152"/>
      <c r="AP151" s="152"/>
      <c r="AQ151" s="152"/>
      <c r="AR151" s="137">
        <v>466.9</v>
      </c>
      <c r="AS151" s="137">
        <v>466.9</v>
      </c>
      <c r="AT151" s="137">
        <v>466.9</v>
      </c>
      <c r="AU151" s="137">
        <v>466.9</v>
      </c>
    </row>
    <row r="152" spans="1:47" ht="16.5" customHeight="1">
      <c r="A152" s="91">
        <v>132</v>
      </c>
      <c r="B152" s="92" t="s">
        <v>165</v>
      </c>
      <c r="C152" s="150">
        <v>2688.8</v>
      </c>
      <c r="D152" s="128">
        <f t="shared" si="9"/>
        <v>15681</v>
      </c>
      <c r="E152" s="128">
        <f t="shared" si="10"/>
        <v>38730.199999999997</v>
      </c>
      <c r="F152" s="128">
        <f t="shared" si="11"/>
        <v>60969.2</v>
      </c>
      <c r="G152" s="128">
        <f t="shared" si="12"/>
        <v>81763.199999999997</v>
      </c>
      <c r="H152" s="135"/>
      <c r="I152" s="135"/>
      <c r="J152" s="135"/>
      <c r="K152" s="135"/>
      <c r="L152" s="135"/>
      <c r="M152" s="135"/>
      <c r="N152" s="135"/>
      <c r="O152" s="135"/>
      <c r="P152" s="93">
        <v>89</v>
      </c>
      <c r="Q152" s="93">
        <v>49.199999999999989</v>
      </c>
      <c r="R152" s="93">
        <v>122.19999999999999</v>
      </c>
      <c r="S152" s="136">
        <v>231.2</v>
      </c>
      <c r="T152" s="137">
        <v>15592</v>
      </c>
      <c r="U152" s="137">
        <v>38681</v>
      </c>
      <c r="V152" s="137">
        <v>60847</v>
      </c>
      <c r="W152" s="137">
        <v>81532</v>
      </c>
      <c r="X152" s="138"/>
      <c r="Y152" s="138"/>
      <c r="Z152" s="139"/>
      <c r="AA152" s="139"/>
      <c r="AB152" s="94">
        <v>18369.8</v>
      </c>
      <c r="AC152" s="93">
        <v>41419</v>
      </c>
      <c r="AD152" s="93">
        <v>63658</v>
      </c>
      <c r="AE152" s="136">
        <v>84452</v>
      </c>
      <c r="AF152" s="137">
        <v>15527</v>
      </c>
      <c r="AG152" s="137">
        <v>36377</v>
      </c>
      <c r="AH152" s="137">
        <v>56663</v>
      </c>
      <c r="AI152" s="137">
        <v>74171.199999999997</v>
      </c>
      <c r="AJ152" s="135">
        <v>2802.7999999999993</v>
      </c>
      <c r="AK152" s="135">
        <v>4962</v>
      </c>
      <c r="AL152" s="135">
        <v>6695</v>
      </c>
      <c r="AM152" s="135">
        <v>9960.8000000000029</v>
      </c>
      <c r="AN152" s="137"/>
      <c r="AO152" s="137"/>
      <c r="AP152" s="137"/>
      <c r="AQ152" s="137"/>
      <c r="AR152" s="137">
        <v>40</v>
      </c>
      <c r="AS152" s="137">
        <v>80</v>
      </c>
      <c r="AT152" s="137">
        <v>300</v>
      </c>
      <c r="AU152" s="137">
        <v>320</v>
      </c>
    </row>
    <row r="153" spans="1:47" ht="16.5" customHeight="1">
      <c r="A153" s="91">
        <v>133</v>
      </c>
      <c r="B153" s="92" t="s">
        <v>166</v>
      </c>
      <c r="C153" s="150">
        <v>8061.8</v>
      </c>
      <c r="D153" s="128">
        <f t="shared" si="9"/>
        <v>22139</v>
      </c>
      <c r="E153" s="128">
        <f t="shared" si="10"/>
        <v>54869</v>
      </c>
      <c r="F153" s="128">
        <f t="shared" si="11"/>
        <v>86274</v>
      </c>
      <c r="G153" s="128">
        <f t="shared" si="12"/>
        <v>115800.5</v>
      </c>
      <c r="H153" s="135">
        <v>257</v>
      </c>
      <c r="I153" s="135">
        <v>614</v>
      </c>
      <c r="J153" s="135">
        <v>963</v>
      </c>
      <c r="K153" s="135">
        <v>1469.5</v>
      </c>
      <c r="L153" s="135"/>
      <c r="M153" s="135"/>
      <c r="N153" s="135"/>
      <c r="O153" s="135"/>
      <c r="P153" s="93">
        <v>85</v>
      </c>
      <c r="Q153" s="93">
        <v>173</v>
      </c>
      <c r="R153" s="93">
        <v>243</v>
      </c>
      <c r="S153" s="136">
        <v>347</v>
      </c>
      <c r="T153" s="137">
        <v>21797</v>
      </c>
      <c r="U153" s="137">
        <v>54082</v>
      </c>
      <c r="V153" s="137">
        <v>85068</v>
      </c>
      <c r="W153" s="137">
        <v>113984</v>
      </c>
      <c r="X153" s="138"/>
      <c r="Y153" s="138"/>
      <c r="Z153" s="138"/>
      <c r="AA153" s="138"/>
      <c r="AB153" s="94">
        <v>30200.799999999999</v>
      </c>
      <c r="AC153" s="93">
        <v>62930.8</v>
      </c>
      <c r="AD153" s="93">
        <v>94335.8</v>
      </c>
      <c r="AE153" s="136">
        <v>123862.3</v>
      </c>
      <c r="AF153" s="137">
        <v>23507</v>
      </c>
      <c r="AG153" s="137">
        <v>50849</v>
      </c>
      <c r="AH153" s="93">
        <v>76263.399999999994</v>
      </c>
      <c r="AI153" s="93">
        <v>104979.4</v>
      </c>
      <c r="AJ153" s="135">
        <v>6181.9999999999991</v>
      </c>
      <c r="AK153" s="135">
        <v>11570.000000000004</v>
      </c>
      <c r="AL153" s="135">
        <v>17560.600000000009</v>
      </c>
      <c r="AM153" s="135">
        <v>18371.100000000009</v>
      </c>
      <c r="AN153" s="151"/>
      <c r="AO153" s="136"/>
      <c r="AP153" s="136"/>
      <c r="AQ153" s="136"/>
      <c r="AR153" s="137">
        <v>511.8</v>
      </c>
      <c r="AS153" s="137">
        <v>511.8</v>
      </c>
      <c r="AT153" s="137">
        <v>511.8</v>
      </c>
      <c r="AU153" s="137">
        <v>511.8</v>
      </c>
    </row>
    <row r="154" spans="1:47" ht="16.5" customHeight="1">
      <c r="A154" s="91">
        <v>134</v>
      </c>
      <c r="B154" s="92" t="s">
        <v>167</v>
      </c>
      <c r="C154" s="150">
        <v>1551.9</v>
      </c>
      <c r="D154" s="128">
        <f t="shared" si="9"/>
        <v>6459</v>
      </c>
      <c r="E154" s="128">
        <f t="shared" si="10"/>
        <v>15873</v>
      </c>
      <c r="F154" s="128">
        <f t="shared" si="11"/>
        <v>24883</v>
      </c>
      <c r="G154" s="128">
        <f t="shared" si="12"/>
        <v>33037.5</v>
      </c>
      <c r="H154" s="135">
        <v>27</v>
      </c>
      <c r="I154" s="135">
        <v>61</v>
      </c>
      <c r="J154" s="135">
        <v>95</v>
      </c>
      <c r="K154" s="135">
        <v>148.5</v>
      </c>
      <c r="L154" s="135"/>
      <c r="M154" s="135"/>
      <c r="N154" s="135"/>
      <c r="O154" s="135"/>
      <c r="P154" s="93">
        <v>272</v>
      </c>
      <c r="Q154" s="93">
        <v>556</v>
      </c>
      <c r="R154" s="93">
        <v>778</v>
      </c>
      <c r="S154" s="93">
        <v>1111</v>
      </c>
      <c r="T154" s="137">
        <v>6160</v>
      </c>
      <c r="U154" s="137">
        <v>15256</v>
      </c>
      <c r="V154" s="137">
        <v>24010</v>
      </c>
      <c r="W154" s="137">
        <v>31778</v>
      </c>
      <c r="X154" s="138"/>
      <c r="Y154" s="138"/>
      <c r="Z154" s="139"/>
      <c r="AA154" s="139"/>
      <c r="AB154" s="94">
        <v>8010.9</v>
      </c>
      <c r="AC154" s="93">
        <v>17424.900000000001</v>
      </c>
      <c r="AD154" s="93">
        <v>26434.9</v>
      </c>
      <c r="AE154" s="136">
        <v>34589.4</v>
      </c>
      <c r="AF154" s="137">
        <v>6505</v>
      </c>
      <c r="AG154" s="137">
        <v>15000</v>
      </c>
      <c r="AH154" s="140">
        <v>23392.5</v>
      </c>
      <c r="AI154" s="140">
        <v>30581.8</v>
      </c>
      <c r="AJ154" s="135">
        <v>1485.8999999999996</v>
      </c>
      <c r="AK154" s="135">
        <v>2384.9000000000015</v>
      </c>
      <c r="AL154" s="135">
        <v>2982.4000000000015</v>
      </c>
      <c r="AM154" s="135">
        <v>3927.6000000000022</v>
      </c>
      <c r="AN154" s="137"/>
      <c r="AO154" s="137"/>
      <c r="AP154" s="137"/>
      <c r="AQ154" s="137"/>
      <c r="AR154" s="137">
        <v>20</v>
      </c>
      <c r="AS154" s="137">
        <v>40</v>
      </c>
      <c r="AT154" s="137">
        <v>60</v>
      </c>
      <c r="AU154" s="137">
        <v>80</v>
      </c>
    </row>
    <row r="155" spans="1:47" ht="16.5" customHeight="1">
      <c r="A155" s="91">
        <v>135</v>
      </c>
      <c r="B155" s="92" t="s">
        <v>168</v>
      </c>
      <c r="C155" s="150">
        <v>3138.7</v>
      </c>
      <c r="D155" s="128">
        <f t="shared" si="9"/>
        <v>4698.8999999999996</v>
      </c>
      <c r="E155" s="128">
        <f t="shared" si="10"/>
        <v>11511.9</v>
      </c>
      <c r="F155" s="128">
        <f t="shared" si="11"/>
        <v>18030.900000000001</v>
      </c>
      <c r="G155" s="128">
        <f t="shared" si="12"/>
        <v>23913.9</v>
      </c>
      <c r="H155" s="135"/>
      <c r="I155" s="135"/>
      <c r="J155" s="135"/>
      <c r="K155" s="135"/>
      <c r="L155" s="135"/>
      <c r="M155" s="135"/>
      <c r="N155" s="135"/>
      <c r="O155" s="135"/>
      <c r="P155" s="93">
        <v>219.9</v>
      </c>
      <c r="Q155" s="93">
        <v>414.9</v>
      </c>
      <c r="R155" s="93">
        <v>566.9</v>
      </c>
      <c r="S155" s="136">
        <v>795.9</v>
      </c>
      <c r="T155" s="137">
        <v>4479</v>
      </c>
      <c r="U155" s="137">
        <v>11097</v>
      </c>
      <c r="V155" s="137">
        <v>17464</v>
      </c>
      <c r="W155" s="137">
        <v>23118</v>
      </c>
      <c r="X155" s="138"/>
      <c r="Y155" s="138"/>
      <c r="Z155" s="139"/>
      <c r="AA155" s="139"/>
      <c r="AB155" s="94">
        <v>7837.5999999999995</v>
      </c>
      <c r="AC155" s="93">
        <v>14650.599999999999</v>
      </c>
      <c r="AD155" s="93">
        <v>21169.600000000002</v>
      </c>
      <c r="AE155" s="136">
        <v>27052.600000000002</v>
      </c>
      <c r="AF155" s="137">
        <v>6234.3</v>
      </c>
      <c r="AG155" s="137">
        <v>11374.2</v>
      </c>
      <c r="AH155" s="137">
        <v>16698.8</v>
      </c>
      <c r="AI155" s="137">
        <v>21800</v>
      </c>
      <c r="AJ155" s="135">
        <v>1543.2999999999993</v>
      </c>
      <c r="AK155" s="135">
        <v>3038.3999999999978</v>
      </c>
      <c r="AL155" s="135">
        <v>4132.8000000000029</v>
      </c>
      <c r="AM155" s="135">
        <v>4847.6000000000022</v>
      </c>
      <c r="AN155" s="137"/>
      <c r="AO155" s="137"/>
      <c r="AP155" s="137"/>
      <c r="AQ155" s="137"/>
      <c r="AR155" s="137">
        <v>60</v>
      </c>
      <c r="AS155" s="137">
        <v>238</v>
      </c>
      <c r="AT155" s="137">
        <v>338</v>
      </c>
      <c r="AU155" s="137">
        <v>405</v>
      </c>
    </row>
    <row r="156" spans="1:47" ht="16.5" customHeight="1">
      <c r="A156" s="91">
        <v>136</v>
      </c>
      <c r="B156" s="92" t="s">
        <v>169</v>
      </c>
      <c r="C156" s="150">
        <v>843.5</v>
      </c>
      <c r="D156" s="128">
        <f t="shared" si="9"/>
        <v>10181.4</v>
      </c>
      <c r="E156" s="128">
        <f t="shared" si="10"/>
        <v>25047</v>
      </c>
      <c r="F156" s="128">
        <f t="shared" si="11"/>
        <v>38753</v>
      </c>
      <c r="G156" s="128">
        <f t="shared" si="12"/>
        <v>50996</v>
      </c>
      <c r="H156" s="135"/>
      <c r="I156" s="135"/>
      <c r="J156" s="135"/>
      <c r="K156" s="135"/>
      <c r="L156" s="135"/>
      <c r="M156" s="135"/>
      <c r="N156" s="135"/>
      <c r="O156" s="135"/>
      <c r="P156" s="93">
        <v>195.4</v>
      </c>
      <c r="Q156" s="93">
        <v>299.39999999999998</v>
      </c>
      <c r="R156" s="93">
        <v>381.4</v>
      </c>
      <c r="S156" s="93">
        <v>503.4</v>
      </c>
      <c r="T156" s="137">
        <v>9586</v>
      </c>
      <c r="U156" s="137">
        <v>23771</v>
      </c>
      <c r="V156" s="137">
        <v>37395</v>
      </c>
      <c r="W156" s="137">
        <v>49516</v>
      </c>
      <c r="X156" s="138">
        <v>400</v>
      </c>
      <c r="Y156" s="138">
        <v>976.6</v>
      </c>
      <c r="Z156" s="138">
        <v>976.6</v>
      </c>
      <c r="AA156" s="138">
        <v>976.6</v>
      </c>
      <c r="AB156" s="94">
        <v>11024.9</v>
      </c>
      <c r="AC156" s="93">
        <v>25890.5</v>
      </c>
      <c r="AD156" s="93">
        <v>39596.5</v>
      </c>
      <c r="AE156" s="136">
        <v>51839.5</v>
      </c>
      <c r="AF156" s="137">
        <v>8425.2000000000007</v>
      </c>
      <c r="AG156" s="137">
        <v>21445.200000000001</v>
      </c>
      <c r="AH156" s="93">
        <v>34059.199999999997</v>
      </c>
      <c r="AI156" s="93">
        <v>45502.9</v>
      </c>
      <c r="AJ156" s="135">
        <v>2589.6999999999989</v>
      </c>
      <c r="AK156" s="135">
        <v>4430.2999999999993</v>
      </c>
      <c r="AL156" s="135">
        <v>5517.3000000000029</v>
      </c>
      <c r="AM156" s="135">
        <v>6316.5999999999985</v>
      </c>
      <c r="AN156" s="137"/>
      <c r="AO156" s="137"/>
      <c r="AP156" s="137"/>
      <c r="AQ156" s="137"/>
      <c r="AR156" s="137">
        <v>10</v>
      </c>
      <c r="AS156" s="137">
        <v>15</v>
      </c>
      <c r="AT156" s="137">
        <v>20</v>
      </c>
      <c r="AU156" s="137">
        <v>20</v>
      </c>
    </row>
    <row r="157" spans="1:47" ht="16.5" customHeight="1">
      <c r="A157" s="91">
        <v>137</v>
      </c>
      <c r="B157" s="92" t="s">
        <v>170</v>
      </c>
      <c r="C157" s="150">
        <v>2960</v>
      </c>
      <c r="D157" s="128">
        <f t="shared" si="9"/>
        <v>9980.2999999999993</v>
      </c>
      <c r="E157" s="128">
        <f t="shared" si="10"/>
        <v>24524.3</v>
      </c>
      <c r="F157" s="128">
        <f t="shared" si="11"/>
        <v>38401.300000000003</v>
      </c>
      <c r="G157" s="128">
        <f t="shared" si="12"/>
        <v>51050.400000000001</v>
      </c>
      <c r="H157" s="135"/>
      <c r="I157" s="135"/>
      <c r="J157" s="135"/>
      <c r="K157" s="135"/>
      <c r="L157" s="135"/>
      <c r="M157" s="135"/>
      <c r="N157" s="135"/>
      <c r="O157" s="135"/>
      <c r="P157" s="93">
        <v>225.3</v>
      </c>
      <c r="Q157" s="93">
        <v>344.3</v>
      </c>
      <c r="R157" s="93">
        <v>437.3</v>
      </c>
      <c r="S157" s="136">
        <v>577.29999999999995</v>
      </c>
      <c r="T157" s="137">
        <v>9755</v>
      </c>
      <c r="U157" s="137">
        <v>24180</v>
      </c>
      <c r="V157" s="137">
        <v>37964</v>
      </c>
      <c r="W157" s="137">
        <v>50473.1</v>
      </c>
      <c r="X157" s="138"/>
      <c r="Y157" s="138"/>
      <c r="Z157" s="139"/>
      <c r="AA157" s="139"/>
      <c r="AB157" s="94">
        <v>12940.3</v>
      </c>
      <c r="AC157" s="93">
        <v>27484.3</v>
      </c>
      <c r="AD157" s="93">
        <v>41361.300000000003</v>
      </c>
      <c r="AE157" s="136">
        <v>54010.400000000001</v>
      </c>
      <c r="AF157" s="137">
        <v>11277.7</v>
      </c>
      <c r="AG157" s="137">
        <v>24285.5</v>
      </c>
      <c r="AH157" s="141">
        <v>37555.5</v>
      </c>
      <c r="AI157" s="141">
        <v>48786.7</v>
      </c>
      <c r="AJ157" s="135">
        <v>1632.5999999999985</v>
      </c>
      <c r="AK157" s="135">
        <v>3138.7999999999993</v>
      </c>
      <c r="AL157" s="135">
        <v>3685.8000000000029</v>
      </c>
      <c r="AM157" s="135">
        <v>5073.7000000000044</v>
      </c>
      <c r="AN157" s="137"/>
      <c r="AO157" s="137"/>
      <c r="AP157" s="137"/>
      <c r="AQ157" s="137"/>
      <c r="AR157" s="137">
        <v>30</v>
      </c>
      <c r="AS157" s="137">
        <v>60</v>
      </c>
      <c r="AT157" s="137">
        <v>120</v>
      </c>
      <c r="AU157" s="137">
        <v>150</v>
      </c>
    </row>
    <row r="158" spans="1:47" ht="16.5" customHeight="1">
      <c r="A158" s="91">
        <v>138</v>
      </c>
      <c r="B158" s="92" t="s">
        <v>171</v>
      </c>
      <c r="C158" s="150">
        <v>477.3</v>
      </c>
      <c r="D158" s="128">
        <f t="shared" si="9"/>
        <v>5135.3999999999996</v>
      </c>
      <c r="E158" s="128">
        <f t="shared" si="10"/>
        <v>12590.4</v>
      </c>
      <c r="F158" s="128">
        <f t="shared" si="11"/>
        <v>19739.400000000001</v>
      </c>
      <c r="G158" s="128">
        <f t="shared" si="12"/>
        <v>26147.4</v>
      </c>
      <c r="H158" s="135"/>
      <c r="I158" s="135"/>
      <c r="J158" s="135"/>
      <c r="K158" s="135"/>
      <c r="L158" s="135"/>
      <c r="M158" s="135"/>
      <c r="N158" s="135"/>
      <c r="O158" s="135"/>
      <c r="P158" s="93">
        <v>172.4</v>
      </c>
      <c r="Q158" s="93">
        <v>296.39999999999998</v>
      </c>
      <c r="R158" s="93">
        <v>393.4</v>
      </c>
      <c r="S158" s="136">
        <v>539.4</v>
      </c>
      <c r="T158" s="137">
        <v>4963</v>
      </c>
      <c r="U158" s="137">
        <v>12294</v>
      </c>
      <c r="V158" s="137">
        <v>19346</v>
      </c>
      <c r="W158" s="137">
        <v>25608</v>
      </c>
      <c r="X158" s="138"/>
      <c r="Y158" s="138"/>
      <c r="Z158" s="139"/>
      <c r="AA158" s="139"/>
      <c r="AB158" s="94">
        <v>5612.7</v>
      </c>
      <c r="AC158" s="93">
        <v>13067.699999999999</v>
      </c>
      <c r="AD158" s="93">
        <v>20216.7</v>
      </c>
      <c r="AE158" s="136">
        <v>26624.7</v>
      </c>
      <c r="AF158" s="137">
        <v>4594.1000000000004</v>
      </c>
      <c r="AG158" s="137">
        <v>11437.1</v>
      </c>
      <c r="AH158" s="140">
        <v>17976.900000000001</v>
      </c>
      <c r="AI158" s="140">
        <v>23942</v>
      </c>
      <c r="AJ158" s="135">
        <v>993.59999999999945</v>
      </c>
      <c r="AK158" s="135">
        <v>1590.5999999999985</v>
      </c>
      <c r="AL158" s="135">
        <v>2189.1999999999994</v>
      </c>
      <c r="AM158" s="135">
        <v>2627.1000000000008</v>
      </c>
      <c r="AN158" s="137"/>
      <c r="AO158" s="137"/>
      <c r="AP158" s="137"/>
      <c r="AQ158" s="137"/>
      <c r="AR158" s="137">
        <v>25</v>
      </c>
      <c r="AS158" s="137">
        <v>40</v>
      </c>
      <c r="AT158" s="137">
        <v>50.6</v>
      </c>
      <c r="AU158" s="137">
        <v>55.6</v>
      </c>
    </row>
    <row r="159" spans="1:47" ht="16.5" customHeight="1">
      <c r="A159" s="91">
        <v>139</v>
      </c>
      <c r="B159" s="92" t="s">
        <v>172</v>
      </c>
      <c r="C159" s="150">
        <v>553.4</v>
      </c>
      <c r="D159" s="128">
        <f t="shared" si="9"/>
        <v>7331</v>
      </c>
      <c r="E159" s="128">
        <f t="shared" si="10"/>
        <v>18070</v>
      </c>
      <c r="F159" s="128">
        <f t="shared" si="11"/>
        <v>28350</v>
      </c>
      <c r="G159" s="128">
        <f t="shared" si="12"/>
        <v>37707.300000000003</v>
      </c>
      <c r="H159" s="135"/>
      <c r="I159" s="135"/>
      <c r="J159" s="135"/>
      <c r="K159" s="135"/>
      <c r="L159" s="135"/>
      <c r="M159" s="135"/>
      <c r="N159" s="135"/>
      <c r="O159" s="135"/>
      <c r="P159" s="93">
        <v>79</v>
      </c>
      <c r="Q159" s="159">
        <v>161</v>
      </c>
      <c r="R159" s="159">
        <v>226</v>
      </c>
      <c r="S159" s="136">
        <v>323</v>
      </c>
      <c r="T159" s="137">
        <v>7252</v>
      </c>
      <c r="U159" s="137">
        <v>17909</v>
      </c>
      <c r="V159" s="137">
        <v>28124</v>
      </c>
      <c r="W159" s="137">
        <v>37384.300000000003</v>
      </c>
      <c r="X159" s="138"/>
      <c r="Y159" s="138"/>
      <c r="Z159" s="139"/>
      <c r="AA159" s="139"/>
      <c r="AB159" s="94">
        <v>7884.4</v>
      </c>
      <c r="AC159" s="93">
        <v>18623.400000000001</v>
      </c>
      <c r="AD159" s="93">
        <v>28903.4</v>
      </c>
      <c r="AE159" s="136">
        <v>38260.700000000004</v>
      </c>
      <c r="AF159" s="137">
        <v>6700</v>
      </c>
      <c r="AG159" s="137">
        <v>16337</v>
      </c>
      <c r="AH159" s="137">
        <v>25538</v>
      </c>
      <c r="AI159" s="137">
        <v>33890</v>
      </c>
      <c r="AJ159" s="135">
        <v>1154.3999999999996</v>
      </c>
      <c r="AK159" s="135">
        <v>2220.4000000000015</v>
      </c>
      <c r="AL159" s="135">
        <v>3265.4000000000015</v>
      </c>
      <c r="AM159" s="135">
        <v>4220.7000000000044</v>
      </c>
      <c r="AN159" s="137"/>
      <c r="AO159" s="137"/>
      <c r="AP159" s="137"/>
      <c r="AQ159" s="137"/>
      <c r="AR159" s="137">
        <v>30</v>
      </c>
      <c r="AS159" s="137">
        <v>66</v>
      </c>
      <c r="AT159" s="137">
        <v>100</v>
      </c>
      <c r="AU159" s="137">
        <v>150</v>
      </c>
    </row>
    <row r="160" spans="1:47" ht="16.5" customHeight="1">
      <c r="A160" s="91">
        <v>140</v>
      </c>
      <c r="B160" s="92" t="s">
        <v>173</v>
      </c>
      <c r="C160" s="150">
        <v>3455.1</v>
      </c>
      <c r="D160" s="128">
        <f t="shared" si="9"/>
        <v>6308.7</v>
      </c>
      <c r="E160" s="128">
        <f t="shared" si="10"/>
        <v>15470.7</v>
      </c>
      <c r="F160" s="128">
        <f t="shared" si="11"/>
        <v>24253.7</v>
      </c>
      <c r="G160" s="128">
        <f t="shared" si="12"/>
        <v>32138.7</v>
      </c>
      <c r="H160" s="135">
        <v>55.7</v>
      </c>
      <c r="I160" s="135">
        <v>55.7</v>
      </c>
      <c r="J160" s="135">
        <v>55.7</v>
      </c>
      <c r="K160" s="135">
        <v>55.7</v>
      </c>
      <c r="L160" s="135"/>
      <c r="M160" s="135"/>
      <c r="N160" s="135"/>
      <c r="O160" s="135"/>
      <c r="P160" s="93">
        <v>174</v>
      </c>
      <c r="Q160" s="93">
        <v>356</v>
      </c>
      <c r="R160" s="93">
        <v>498</v>
      </c>
      <c r="S160" s="93">
        <v>712</v>
      </c>
      <c r="T160" s="137">
        <v>6079</v>
      </c>
      <c r="U160" s="137">
        <v>15059</v>
      </c>
      <c r="V160" s="137">
        <v>23700</v>
      </c>
      <c r="W160" s="137">
        <v>31371</v>
      </c>
      <c r="X160" s="138"/>
      <c r="Y160" s="138"/>
      <c r="Z160" s="139"/>
      <c r="AA160" s="139"/>
      <c r="AB160" s="94">
        <v>9763.7999999999993</v>
      </c>
      <c r="AC160" s="93">
        <v>18925.8</v>
      </c>
      <c r="AD160" s="93">
        <v>27708.799999999999</v>
      </c>
      <c r="AE160" s="136">
        <v>35593.800000000003</v>
      </c>
      <c r="AF160" s="137">
        <v>8400</v>
      </c>
      <c r="AG160" s="137">
        <v>16848</v>
      </c>
      <c r="AH160" s="137">
        <v>24969</v>
      </c>
      <c r="AI160" s="137">
        <v>32300</v>
      </c>
      <c r="AJ160" s="135">
        <v>1309.9999999999993</v>
      </c>
      <c r="AK160" s="135">
        <v>1911.9999999999993</v>
      </c>
      <c r="AL160" s="135">
        <v>2483.9999999999991</v>
      </c>
      <c r="AM160" s="135">
        <v>2938.0000000000027</v>
      </c>
      <c r="AN160" s="137"/>
      <c r="AO160" s="137"/>
      <c r="AP160" s="137"/>
      <c r="AQ160" s="137"/>
      <c r="AR160" s="137">
        <v>53.8</v>
      </c>
      <c r="AS160" s="137">
        <v>165.8</v>
      </c>
      <c r="AT160" s="137">
        <v>255.8</v>
      </c>
      <c r="AU160" s="137">
        <v>355.8</v>
      </c>
    </row>
    <row r="161" spans="1:47" ht="16.5" customHeight="1">
      <c r="A161" s="91">
        <v>141</v>
      </c>
      <c r="B161" s="92" t="s">
        <v>174</v>
      </c>
      <c r="C161" s="150">
        <v>16948.900000000001</v>
      </c>
      <c r="D161" s="128">
        <f t="shared" si="9"/>
        <v>14396</v>
      </c>
      <c r="E161" s="128">
        <f t="shared" si="10"/>
        <v>36013</v>
      </c>
      <c r="F161" s="128">
        <f t="shared" si="11"/>
        <v>56645</v>
      </c>
      <c r="G161" s="128">
        <f t="shared" si="12"/>
        <v>75009</v>
      </c>
      <c r="H161" s="135"/>
      <c r="I161" s="135"/>
      <c r="J161" s="135"/>
      <c r="K161" s="135"/>
      <c r="L161" s="135"/>
      <c r="M161" s="135"/>
      <c r="N161" s="135"/>
      <c r="O161" s="135"/>
      <c r="P161" s="93">
        <v>50</v>
      </c>
      <c r="Q161" s="93">
        <v>102</v>
      </c>
      <c r="R161" s="93">
        <v>143</v>
      </c>
      <c r="S161" s="136">
        <v>204</v>
      </c>
      <c r="T161" s="137">
        <v>14346</v>
      </c>
      <c r="U161" s="137">
        <v>35911</v>
      </c>
      <c r="V161" s="137">
        <v>56502</v>
      </c>
      <c r="W161" s="137">
        <v>74805</v>
      </c>
      <c r="X161" s="138"/>
      <c r="Y161" s="138"/>
      <c r="Z161" s="139"/>
      <c r="AA161" s="139"/>
      <c r="AB161" s="94">
        <v>31344.9</v>
      </c>
      <c r="AC161" s="93">
        <v>52961.9</v>
      </c>
      <c r="AD161" s="93">
        <v>73593.899999999994</v>
      </c>
      <c r="AE161" s="136">
        <v>91957.9</v>
      </c>
      <c r="AF161" s="137">
        <v>21650</v>
      </c>
      <c r="AG161" s="137">
        <v>39600</v>
      </c>
      <c r="AH161" s="137">
        <v>58564</v>
      </c>
      <c r="AI161" s="137">
        <v>71000</v>
      </c>
      <c r="AJ161" s="135">
        <v>7241.9000000000015</v>
      </c>
      <c r="AK161" s="135">
        <v>10559.900000000001</v>
      </c>
      <c r="AL161" s="135">
        <v>11327.899999999994</v>
      </c>
      <c r="AM161" s="135">
        <v>16185.299999999996</v>
      </c>
      <c r="AN161" s="137"/>
      <c r="AO161" s="137"/>
      <c r="AP161" s="137"/>
      <c r="AQ161" s="137"/>
      <c r="AR161" s="137">
        <v>2453</v>
      </c>
      <c r="AS161" s="137">
        <v>2802</v>
      </c>
      <c r="AT161" s="137">
        <v>3702</v>
      </c>
      <c r="AU161" s="137">
        <v>4772.6000000000004</v>
      </c>
    </row>
    <row r="162" spans="1:47" ht="16.5" customHeight="1">
      <c r="A162" s="91">
        <v>142</v>
      </c>
      <c r="B162" s="92" t="s">
        <v>175</v>
      </c>
      <c r="C162" s="150">
        <v>10392.6</v>
      </c>
      <c r="D162" s="128">
        <f t="shared" si="9"/>
        <v>10936</v>
      </c>
      <c r="E162" s="128">
        <f t="shared" si="10"/>
        <v>27474</v>
      </c>
      <c r="F162" s="128">
        <f t="shared" si="11"/>
        <v>43027</v>
      </c>
      <c r="G162" s="128">
        <f t="shared" si="12"/>
        <v>57498.8</v>
      </c>
      <c r="H162" s="135">
        <v>27</v>
      </c>
      <c r="I162" s="135">
        <v>61</v>
      </c>
      <c r="J162" s="135">
        <v>95</v>
      </c>
      <c r="K162" s="135">
        <v>148.5</v>
      </c>
      <c r="L162" s="135"/>
      <c r="M162" s="135"/>
      <c r="N162" s="135"/>
      <c r="O162" s="135"/>
      <c r="P162" s="93">
        <v>0</v>
      </c>
      <c r="Q162" s="93">
        <v>0</v>
      </c>
      <c r="R162" s="93">
        <v>0</v>
      </c>
      <c r="S162" s="136">
        <v>0</v>
      </c>
      <c r="T162" s="137">
        <v>10909</v>
      </c>
      <c r="U162" s="137">
        <v>27413</v>
      </c>
      <c r="V162" s="137">
        <v>42932</v>
      </c>
      <c r="W162" s="137">
        <v>57350.3</v>
      </c>
      <c r="X162" s="138"/>
      <c r="Y162" s="138"/>
      <c r="Z162" s="139"/>
      <c r="AA162" s="139"/>
      <c r="AB162" s="94">
        <v>21328.6</v>
      </c>
      <c r="AC162" s="93">
        <v>37866.6</v>
      </c>
      <c r="AD162" s="93">
        <v>53419.6</v>
      </c>
      <c r="AE162" s="136">
        <v>67891.400000000009</v>
      </c>
      <c r="AF162" s="137">
        <v>7550</v>
      </c>
      <c r="AG162" s="137">
        <v>21041</v>
      </c>
      <c r="AH162" s="137">
        <v>34000</v>
      </c>
      <c r="AI162" s="137">
        <v>44184</v>
      </c>
      <c r="AJ162" s="135">
        <v>6003.9999999999982</v>
      </c>
      <c r="AK162" s="135">
        <v>8132.9999999999982</v>
      </c>
      <c r="AL162" s="135">
        <v>10639.599999999999</v>
      </c>
      <c r="AM162" s="135">
        <v>14507.400000000009</v>
      </c>
      <c r="AN162" s="137"/>
      <c r="AO162" s="137"/>
      <c r="AP162" s="137"/>
      <c r="AQ162" s="137"/>
      <c r="AR162" s="137">
        <v>7774.6</v>
      </c>
      <c r="AS162" s="137">
        <v>8692.6</v>
      </c>
      <c r="AT162" s="137">
        <v>8780</v>
      </c>
      <c r="AU162" s="137">
        <v>9200</v>
      </c>
    </row>
    <row r="163" spans="1:47" ht="16.5" customHeight="1">
      <c r="A163" s="91">
        <v>143</v>
      </c>
      <c r="B163" s="92" t="s">
        <v>176</v>
      </c>
      <c r="C163" s="150">
        <v>576.9</v>
      </c>
      <c r="D163" s="128">
        <f t="shared" si="9"/>
        <v>7116</v>
      </c>
      <c r="E163" s="128">
        <f t="shared" si="10"/>
        <v>17951</v>
      </c>
      <c r="F163" s="128">
        <f t="shared" si="11"/>
        <v>28195</v>
      </c>
      <c r="G163" s="128">
        <f t="shared" si="12"/>
        <v>37368</v>
      </c>
      <c r="H163" s="135"/>
      <c r="I163" s="135"/>
      <c r="J163" s="135"/>
      <c r="K163" s="135"/>
      <c r="L163" s="135"/>
      <c r="M163" s="135"/>
      <c r="N163" s="135"/>
      <c r="O163" s="135"/>
      <c r="P163" s="93">
        <v>151</v>
      </c>
      <c r="Q163" s="93">
        <v>309</v>
      </c>
      <c r="R163" s="93">
        <v>432</v>
      </c>
      <c r="S163" s="136">
        <v>617</v>
      </c>
      <c r="T163" s="137">
        <v>6965</v>
      </c>
      <c r="U163" s="137">
        <v>17642</v>
      </c>
      <c r="V163" s="137">
        <v>27763</v>
      </c>
      <c r="W163" s="137">
        <v>36751</v>
      </c>
      <c r="X163" s="138"/>
      <c r="Y163" s="138"/>
      <c r="Z163" s="139"/>
      <c r="AA163" s="139"/>
      <c r="AB163" s="94">
        <v>7692.9</v>
      </c>
      <c r="AC163" s="93">
        <v>18527.900000000001</v>
      </c>
      <c r="AD163" s="93">
        <v>28771.9</v>
      </c>
      <c r="AE163" s="136">
        <v>37944.9</v>
      </c>
      <c r="AF163" s="137">
        <v>6760.9</v>
      </c>
      <c r="AG163" s="137">
        <v>16575.900000000001</v>
      </c>
      <c r="AH163" s="141">
        <v>26402.9</v>
      </c>
      <c r="AI163" s="141">
        <v>34829.9</v>
      </c>
      <c r="AJ163" s="135">
        <v>922</v>
      </c>
      <c r="AK163" s="135">
        <v>1927</v>
      </c>
      <c r="AL163" s="135">
        <v>2329</v>
      </c>
      <c r="AM163" s="135">
        <v>3065</v>
      </c>
      <c r="AN163" s="137"/>
      <c r="AO163" s="137"/>
      <c r="AP163" s="137"/>
      <c r="AQ163" s="137"/>
      <c r="AR163" s="137">
        <v>10</v>
      </c>
      <c r="AS163" s="137">
        <v>25</v>
      </c>
      <c r="AT163" s="137">
        <v>40</v>
      </c>
      <c r="AU163" s="137">
        <v>50</v>
      </c>
    </row>
    <row r="164" spans="1:47" ht="16.5" customHeight="1">
      <c r="A164" s="91">
        <v>144</v>
      </c>
      <c r="B164" s="92" t="s">
        <v>177</v>
      </c>
      <c r="C164" s="150">
        <v>2773.4</v>
      </c>
      <c r="D164" s="128">
        <f t="shared" si="9"/>
        <v>9360.2000000000007</v>
      </c>
      <c r="E164" s="128">
        <f t="shared" si="10"/>
        <v>23014.2</v>
      </c>
      <c r="F164" s="128">
        <f t="shared" si="11"/>
        <v>36002.199999999997</v>
      </c>
      <c r="G164" s="128">
        <f t="shared" si="12"/>
        <v>47958.399999999994</v>
      </c>
      <c r="H164" s="135"/>
      <c r="I164" s="135"/>
      <c r="J164" s="135"/>
      <c r="K164" s="135"/>
      <c r="L164" s="135"/>
      <c r="M164" s="135"/>
      <c r="N164" s="135"/>
      <c r="O164" s="135"/>
      <c r="P164" s="93">
        <v>212.2</v>
      </c>
      <c r="Q164" s="160">
        <v>333.2</v>
      </c>
      <c r="R164" s="93">
        <v>427.2</v>
      </c>
      <c r="S164" s="136">
        <v>569.20000000000005</v>
      </c>
      <c r="T164" s="137">
        <v>9148</v>
      </c>
      <c r="U164" s="137">
        <v>22681</v>
      </c>
      <c r="V164" s="137">
        <v>35575</v>
      </c>
      <c r="W164" s="137">
        <v>47389.2</v>
      </c>
      <c r="X164" s="138"/>
      <c r="Y164" s="138"/>
      <c r="Z164" s="139"/>
      <c r="AA164" s="139"/>
      <c r="AB164" s="94">
        <v>12133.6</v>
      </c>
      <c r="AC164" s="93">
        <v>25787.600000000002</v>
      </c>
      <c r="AD164" s="93">
        <v>38775.599999999999</v>
      </c>
      <c r="AE164" s="136">
        <v>50731.799999999996</v>
      </c>
      <c r="AF164" s="137">
        <v>10656.4</v>
      </c>
      <c r="AG164" s="137">
        <v>22939.4</v>
      </c>
      <c r="AH164" s="137">
        <v>35048.400000000001</v>
      </c>
      <c r="AI164" s="137">
        <v>45974.7</v>
      </c>
      <c r="AJ164" s="135">
        <v>1437.2000000000007</v>
      </c>
      <c r="AK164" s="135">
        <v>2778.2000000000007</v>
      </c>
      <c r="AL164" s="135">
        <v>3607.1999999999971</v>
      </c>
      <c r="AM164" s="135">
        <v>4607.0999999999985</v>
      </c>
      <c r="AN164" s="137"/>
      <c r="AO164" s="137"/>
      <c r="AP164" s="137"/>
      <c r="AQ164" s="137"/>
      <c r="AR164" s="137">
        <v>40</v>
      </c>
      <c r="AS164" s="137">
        <v>70</v>
      </c>
      <c r="AT164" s="137">
        <v>120</v>
      </c>
      <c r="AU164" s="137">
        <v>150</v>
      </c>
    </row>
    <row r="165" spans="1:47" ht="16.5" customHeight="1">
      <c r="A165" s="91">
        <v>145</v>
      </c>
      <c r="B165" s="92" t="s">
        <v>178</v>
      </c>
      <c r="C165" s="150">
        <v>426.8</v>
      </c>
      <c r="D165" s="128">
        <f t="shared" si="9"/>
        <v>7783.6</v>
      </c>
      <c r="E165" s="128">
        <f t="shared" si="10"/>
        <v>21530.6</v>
      </c>
      <c r="F165" s="128">
        <f t="shared" si="11"/>
        <v>32336.6</v>
      </c>
      <c r="G165" s="128">
        <f t="shared" si="12"/>
        <v>42108.6</v>
      </c>
      <c r="H165" s="135">
        <v>26</v>
      </c>
      <c r="I165" s="135">
        <v>59</v>
      </c>
      <c r="J165" s="135">
        <v>92</v>
      </c>
      <c r="K165" s="135">
        <v>143</v>
      </c>
      <c r="L165" s="135"/>
      <c r="M165" s="135"/>
      <c r="N165" s="135"/>
      <c r="O165" s="135"/>
      <c r="P165" s="93">
        <v>346.6</v>
      </c>
      <c r="Q165" s="138">
        <v>654.6</v>
      </c>
      <c r="R165" s="138">
        <v>895.6</v>
      </c>
      <c r="S165" s="138">
        <v>1256.5999999999999</v>
      </c>
      <c r="T165" s="138">
        <v>7411</v>
      </c>
      <c r="U165" s="137">
        <v>20817</v>
      </c>
      <c r="V165" s="137">
        <v>31349</v>
      </c>
      <c r="W165" s="137">
        <v>40709</v>
      </c>
      <c r="X165" s="138"/>
      <c r="Y165" s="138"/>
      <c r="Z165" s="139"/>
      <c r="AA165" s="139"/>
      <c r="AB165" s="94">
        <v>8210.4</v>
      </c>
      <c r="AC165" s="93">
        <v>21957.399999999998</v>
      </c>
      <c r="AD165" s="93">
        <v>32763.399999999998</v>
      </c>
      <c r="AE165" s="136">
        <v>42535.4</v>
      </c>
      <c r="AF165" s="137">
        <v>6739.1</v>
      </c>
      <c r="AG165" s="137">
        <v>17160.900000000001</v>
      </c>
      <c r="AH165" s="137">
        <v>27745.7</v>
      </c>
      <c r="AI165" s="137">
        <v>36363</v>
      </c>
      <c r="AJ165" s="135">
        <v>1456.2999999999993</v>
      </c>
      <c r="AK165" s="135">
        <v>4651.4999999999964</v>
      </c>
      <c r="AL165" s="135">
        <v>4837.6999999999971</v>
      </c>
      <c r="AM165" s="135">
        <v>5992.4000000000015</v>
      </c>
      <c r="AN165" s="137"/>
      <c r="AO165" s="137"/>
      <c r="AP165" s="137"/>
      <c r="AQ165" s="137"/>
      <c r="AR165" s="137">
        <v>15</v>
      </c>
      <c r="AS165" s="137">
        <v>145</v>
      </c>
      <c r="AT165" s="137">
        <v>180</v>
      </c>
      <c r="AU165" s="137">
        <v>180</v>
      </c>
    </row>
    <row r="166" spans="1:47" ht="16.5" customHeight="1">
      <c r="A166" s="91">
        <v>146</v>
      </c>
      <c r="B166" s="92" t="s">
        <v>179</v>
      </c>
      <c r="C166" s="150">
        <v>272.3</v>
      </c>
      <c r="D166" s="128">
        <f t="shared" si="9"/>
        <v>9746.5</v>
      </c>
      <c r="E166" s="128">
        <f t="shared" si="10"/>
        <v>23812</v>
      </c>
      <c r="F166" s="128">
        <f t="shared" si="11"/>
        <v>37214</v>
      </c>
      <c r="G166" s="128">
        <f t="shared" si="12"/>
        <v>49182</v>
      </c>
      <c r="H166" s="135"/>
      <c r="I166" s="135"/>
      <c r="J166" s="135"/>
      <c r="K166" s="135"/>
      <c r="L166" s="135"/>
      <c r="M166" s="135"/>
      <c r="N166" s="135"/>
      <c r="O166" s="135"/>
      <c r="P166" s="93">
        <v>258.5</v>
      </c>
      <c r="Q166" s="138">
        <v>357.5</v>
      </c>
      <c r="R166" s="138">
        <v>434.5</v>
      </c>
      <c r="S166" s="138">
        <v>550.5</v>
      </c>
      <c r="T166" s="138">
        <v>9376</v>
      </c>
      <c r="U166" s="137">
        <v>23247</v>
      </c>
      <c r="V166" s="137">
        <v>36572</v>
      </c>
      <c r="W166" s="137">
        <v>48424</v>
      </c>
      <c r="X166" s="138">
        <v>112</v>
      </c>
      <c r="Y166" s="138">
        <v>207.5</v>
      </c>
      <c r="Z166" s="138">
        <v>207.5</v>
      </c>
      <c r="AA166" s="138">
        <v>207.5</v>
      </c>
      <c r="AB166" s="94">
        <v>10018.799999999999</v>
      </c>
      <c r="AC166" s="93">
        <v>24084.3</v>
      </c>
      <c r="AD166" s="93">
        <v>37486.300000000003</v>
      </c>
      <c r="AE166" s="136">
        <v>49454.3</v>
      </c>
      <c r="AF166" s="137">
        <v>7000</v>
      </c>
      <c r="AG166" s="137">
        <v>19400</v>
      </c>
      <c r="AH166" s="141">
        <v>31470.3</v>
      </c>
      <c r="AI166" s="141">
        <v>41872</v>
      </c>
      <c r="AJ166" s="135">
        <v>2866.7999999999993</v>
      </c>
      <c r="AK166" s="135">
        <v>4480.2999999999993</v>
      </c>
      <c r="AL166" s="135">
        <v>5760.0000000000036</v>
      </c>
      <c r="AM166" s="135">
        <v>7282.3000000000029</v>
      </c>
      <c r="AN166" s="137"/>
      <c r="AO166" s="137"/>
      <c r="AP166" s="137"/>
      <c r="AQ166" s="137"/>
      <c r="AR166" s="137">
        <v>152</v>
      </c>
      <c r="AS166" s="137">
        <v>204</v>
      </c>
      <c r="AT166" s="137">
        <v>256</v>
      </c>
      <c r="AU166" s="137">
        <v>300</v>
      </c>
    </row>
    <row r="167" spans="1:47" ht="16.5" customHeight="1">
      <c r="A167" s="91">
        <v>147</v>
      </c>
      <c r="B167" s="92" t="s">
        <v>180</v>
      </c>
      <c r="C167" s="150">
        <v>2106.1999999999998</v>
      </c>
      <c r="D167" s="128">
        <f t="shared" si="9"/>
        <v>8591.7999999999993</v>
      </c>
      <c r="E167" s="128">
        <f t="shared" si="10"/>
        <v>21109.8</v>
      </c>
      <c r="F167" s="128">
        <f t="shared" si="11"/>
        <v>33120.800000000003</v>
      </c>
      <c r="G167" s="128">
        <f t="shared" si="12"/>
        <v>43885.7</v>
      </c>
      <c r="H167" s="135">
        <v>25</v>
      </c>
      <c r="I167" s="135">
        <v>57</v>
      </c>
      <c r="J167" s="135">
        <v>89</v>
      </c>
      <c r="K167" s="135">
        <v>138.9</v>
      </c>
      <c r="L167" s="135"/>
      <c r="M167" s="135"/>
      <c r="N167" s="135"/>
      <c r="O167" s="135"/>
      <c r="P167" s="93">
        <v>220.8</v>
      </c>
      <c r="Q167" s="138">
        <v>369.8</v>
      </c>
      <c r="R167" s="138">
        <v>486.8</v>
      </c>
      <c r="S167" s="138">
        <v>662.8</v>
      </c>
      <c r="T167" s="138">
        <v>8346</v>
      </c>
      <c r="U167" s="137">
        <v>20683</v>
      </c>
      <c r="V167" s="137">
        <v>32545</v>
      </c>
      <c r="W167" s="137">
        <v>43084</v>
      </c>
      <c r="X167" s="138"/>
      <c r="Y167" s="138"/>
      <c r="Z167" s="139"/>
      <c r="AA167" s="139"/>
      <c r="AB167" s="94">
        <v>10698</v>
      </c>
      <c r="AC167" s="93">
        <v>23216</v>
      </c>
      <c r="AD167" s="93">
        <v>35227</v>
      </c>
      <c r="AE167" s="136">
        <v>45991.9</v>
      </c>
      <c r="AF167" s="137">
        <v>9033.4</v>
      </c>
      <c r="AG167" s="137">
        <v>20312.7</v>
      </c>
      <c r="AH167" s="137">
        <v>31000</v>
      </c>
      <c r="AI167" s="137">
        <v>40000</v>
      </c>
      <c r="AJ167" s="135">
        <v>1624.6000000000004</v>
      </c>
      <c r="AK167" s="135">
        <v>2728.2999999999993</v>
      </c>
      <c r="AL167" s="135">
        <v>3977</v>
      </c>
      <c r="AM167" s="135">
        <v>5691.9000000000015</v>
      </c>
      <c r="AN167" s="137"/>
      <c r="AO167" s="137"/>
      <c r="AP167" s="137"/>
      <c r="AQ167" s="137"/>
      <c r="AR167" s="137">
        <v>40</v>
      </c>
      <c r="AS167" s="137">
        <v>175</v>
      </c>
      <c r="AT167" s="137">
        <v>250</v>
      </c>
      <c r="AU167" s="137">
        <v>300</v>
      </c>
    </row>
    <row r="168" spans="1:47" ht="16.5" customHeight="1">
      <c r="A168" s="91">
        <v>148</v>
      </c>
      <c r="B168" s="92" t="s">
        <v>181</v>
      </c>
      <c r="C168" s="150">
        <v>1751.2</v>
      </c>
      <c r="D168" s="128">
        <f t="shared" si="9"/>
        <v>6207.3</v>
      </c>
      <c r="E168" s="128">
        <f t="shared" si="10"/>
        <v>15191.3</v>
      </c>
      <c r="F168" s="128">
        <f t="shared" si="11"/>
        <v>23769.3</v>
      </c>
      <c r="G168" s="128">
        <f t="shared" si="12"/>
        <v>31903.3</v>
      </c>
      <c r="H168" s="135"/>
      <c r="I168" s="135"/>
      <c r="J168" s="135"/>
      <c r="K168" s="135"/>
      <c r="L168" s="135"/>
      <c r="M168" s="135"/>
      <c r="N168" s="135"/>
      <c r="O168" s="135"/>
      <c r="P168" s="93">
        <v>332.3</v>
      </c>
      <c r="Q168" s="93">
        <v>622.29999999999995</v>
      </c>
      <c r="R168" s="93">
        <v>848.3</v>
      </c>
      <c r="S168" s="136">
        <v>1188.3</v>
      </c>
      <c r="T168" s="137">
        <v>5875</v>
      </c>
      <c r="U168" s="137">
        <v>14569</v>
      </c>
      <c r="V168" s="137">
        <v>22921</v>
      </c>
      <c r="W168" s="137">
        <v>30715</v>
      </c>
      <c r="X168" s="138"/>
      <c r="Y168" s="138"/>
      <c r="Z168" s="139"/>
      <c r="AA168" s="139"/>
      <c r="AB168" s="94">
        <v>7958.5</v>
      </c>
      <c r="AC168" s="93">
        <v>16942.5</v>
      </c>
      <c r="AD168" s="93">
        <v>25520.5</v>
      </c>
      <c r="AE168" s="136">
        <v>33654.5</v>
      </c>
      <c r="AF168" s="137">
        <v>6960</v>
      </c>
      <c r="AG168" s="137">
        <v>14000</v>
      </c>
      <c r="AH168" s="140">
        <v>21568.3</v>
      </c>
      <c r="AI168" s="140">
        <v>28930</v>
      </c>
      <c r="AJ168" s="135">
        <v>988.5</v>
      </c>
      <c r="AK168" s="135">
        <v>2902.5</v>
      </c>
      <c r="AL168" s="135">
        <v>3882.2000000000007</v>
      </c>
      <c r="AM168" s="135">
        <v>4649.5</v>
      </c>
      <c r="AN168" s="137"/>
      <c r="AO168" s="137"/>
      <c r="AP168" s="137"/>
      <c r="AQ168" s="137"/>
      <c r="AR168" s="137">
        <v>10</v>
      </c>
      <c r="AS168" s="137">
        <v>40</v>
      </c>
      <c r="AT168" s="137">
        <v>70</v>
      </c>
      <c r="AU168" s="137">
        <v>75</v>
      </c>
    </row>
    <row r="169" spans="1:47" ht="16.5" customHeight="1">
      <c r="A169" s="91">
        <v>149</v>
      </c>
      <c r="B169" s="92" t="s">
        <v>182</v>
      </c>
      <c r="C169" s="150">
        <v>2535.1999999999998</v>
      </c>
      <c r="D169" s="128">
        <f t="shared" si="9"/>
        <v>4796.3</v>
      </c>
      <c r="E169" s="128">
        <f t="shared" si="10"/>
        <v>11842.3</v>
      </c>
      <c r="F169" s="128">
        <f t="shared" si="11"/>
        <v>18615.3</v>
      </c>
      <c r="G169" s="128">
        <f t="shared" si="12"/>
        <v>24938.3</v>
      </c>
      <c r="H169" s="135"/>
      <c r="I169" s="135"/>
      <c r="J169" s="135"/>
      <c r="K169" s="135"/>
      <c r="L169" s="135"/>
      <c r="M169" s="135"/>
      <c r="N169" s="135"/>
      <c r="O169" s="135"/>
      <c r="P169" s="93">
        <v>31.3</v>
      </c>
      <c r="Q169" s="93">
        <v>31.3</v>
      </c>
      <c r="R169" s="93">
        <v>31.3</v>
      </c>
      <c r="S169" s="136">
        <v>31.3</v>
      </c>
      <c r="T169" s="137">
        <v>4765</v>
      </c>
      <c r="U169" s="137">
        <v>11811</v>
      </c>
      <c r="V169" s="137">
        <v>18584</v>
      </c>
      <c r="W169" s="137">
        <v>24907</v>
      </c>
      <c r="X169" s="138"/>
      <c r="Y169" s="138"/>
      <c r="Z169" s="139"/>
      <c r="AA169" s="139"/>
      <c r="AB169" s="94">
        <v>7331.5</v>
      </c>
      <c r="AC169" s="93">
        <v>14377.5</v>
      </c>
      <c r="AD169" s="93">
        <v>21150.5</v>
      </c>
      <c r="AE169" s="136">
        <v>27473.5</v>
      </c>
      <c r="AF169" s="137">
        <v>6346.3</v>
      </c>
      <c r="AG169" s="137">
        <v>12382.3</v>
      </c>
      <c r="AH169" s="140">
        <v>18605.400000000001</v>
      </c>
      <c r="AI169" s="140">
        <v>24322.7</v>
      </c>
      <c r="AJ169" s="135">
        <v>955.19999999999982</v>
      </c>
      <c r="AK169" s="135">
        <v>1920.2000000000007</v>
      </c>
      <c r="AL169" s="135">
        <v>2415.0999999999985</v>
      </c>
      <c r="AM169" s="135">
        <v>3000.7999999999993</v>
      </c>
      <c r="AN169" s="137"/>
      <c r="AO169" s="137"/>
      <c r="AP169" s="137"/>
      <c r="AQ169" s="137"/>
      <c r="AR169" s="137">
        <v>30</v>
      </c>
      <c r="AS169" s="137">
        <v>75</v>
      </c>
      <c r="AT169" s="137">
        <v>130</v>
      </c>
      <c r="AU169" s="137">
        <v>150</v>
      </c>
    </row>
    <row r="170" spans="1:47" s="89" customFormat="1" ht="23.25" customHeight="1">
      <c r="A170" s="91">
        <v>150</v>
      </c>
      <c r="B170" s="92" t="s">
        <v>183</v>
      </c>
      <c r="C170" s="150">
        <v>769.3</v>
      </c>
      <c r="D170" s="128">
        <f t="shared" si="9"/>
        <v>3905.9</v>
      </c>
      <c r="E170" s="128">
        <f t="shared" si="10"/>
        <v>8555.6</v>
      </c>
      <c r="F170" s="128">
        <f t="shared" si="11"/>
        <v>13172.4</v>
      </c>
      <c r="G170" s="128">
        <f t="shared" si="12"/>
        <v>22559.600000000002</v>
      </c>
      <c r="H170" s="161"/>
      <c r="I170" s="161"/>
      <c r="J170" s="161"/>
      <c r="K170" s="161"/>
      <c r="L170" s="161">
        <v>14.4</v>
      </c>
      <c r="M170" s="161">
        <v>14.4</v>
      </c>
      <c r="N170" s="161">
        <v>14.4</v>
      </c>
      <c r="O170" s="161">
        <v>14.4</v>
      </c>
      <c r="P170" s="158">
        <v>3865.2</v>
      </c>
      <c r="Q170" s="158">
        <v>8482</v>
      </c>
      <c r="R170" s="158">
        <v>13098.8</v>
      </c>
      <c r="S170" s="176">
        <v>22486</v>
      </c>
      <c r="T170" s="162"/>
      <c r="U170" s="162"/>
      <c r="V170" s="162"/>
      <c r="W170" s="162"/>
      <c r="X170" s="158">
        <v>26.3</v>
      </c>
      <c r="Y170" s="158">
        <v>59.2</v>
      </c>
      <c r="Z170" s="158">
        <v>59.2</v>
      </c>
      <c r="AA170" s="158">
        <v>59.2</v>
      </c>
      <c r="AB170" s="163">
        <v>4675.2</v>
      </c>
      <c r="AC170" s="158">
        <v>9324.9</v>
      </c>
      <c r="AD170" s="158">
        <v>13941.699999999999</v>
      </c>
      <c r="AE170" s="140">
        <v>23328.899999999998</v>
      </c>
      <c r="AF170" s="162">
        <v>2748.7</v>
      </c>
      <c r="AG170" s="162">
        <v>6900.3</v>
      </c>
      <c r="AH170" s="158">
        <v>11130</v>
      </c>
      <c r="AI170" s="158">
        <v>15800</v>
      </c>
      <c r="AJ170" s="164">
        <v>1552.7</v>
      </c>
      <c r="AK170" s="164">
        <v>1917.5999999999995</v>
      </c>
      <c r="AL170" s="164">
        <v>2279.6999999999989</v>
      </c>
      <c r="AM170" s="164">
        <v>6642.8999999999978</v>
      </c>
      <c r="AN170" s="165"/>
      <c r="AO170" s="158"/>
      <c r="AP170" s="158"/>
      <c r="AQ170" s="158"/>
      <c r="AR170" s="137">
        <v>373.8</v>
      </c>
      <c r="AS170" s="137">
        <v>507</v>
      </c>
      <c r="AT170" s="137">
        <v>532</v>
      </c>
      <c r="AU170" s="137">
        <v>886</v>
      </c>
    </row>
    <row r="171" spans="1:47" s="89" customFormat="1" ht="16.5" customHeight="1">
      <c r="A171" s="91">
        <v>11</v>
      </c>
      <c r="B171" s="92" t="s">
        <v>184</v>
      </c>
      <c r="C171" s="150">
        <v>1271.5999999999999</v>
      </c>
      <c r="D171" s="128">
        <f t="shared" si="9"/>
        <v>8395</v>
      </c>
      <c r="E171" s="128">
        <f t="shared" si="10"/>
        <v>18300</v>
      </c>
      <c r="F171" s="128">
        <f t="shared" si="11"/>
        <v>25700</v>
      </c>
      <c r="G171" s="128">
        <f t="shared" si="12"/>
        <v>36603.4</v>
      </c>
      <c r="H171" s="161">
        <v>7995</v>
      </c>
      <c r="I171" s="161">
        <v>17800</v>
      </c>
      <c r="J171" s="161">
        <v>25100</v>
      </c>
      <c r="K171" s="161">
        <v>35903.4</v>
      </c>
      <c r="L171" s="161">
        <v>0</v>
      </c>
      <c r="M171" s="161">
        <v>0</v>
      </c>
      <c r="N171" s="161">
        <v>0</v>
      </c>
      <c r="O171" s="161">
        <v>0</v>
      </c>
      <c r="P171" s="158">
        <v>0</v>
      </c>
      <c r="Q171" s="158">
        <v>0</v>
      </c>
      <c r="R171" s="158">
        <v>0</v>
      </c>
      <c r="S171" s="176">
        <v>0</v>
      </c>
      <c r="T171" s="158">
        <v>0</v>
      </c>
      <c r="U171" s="158">
        <v>0</v>
      </c>
      <c r="V171" s="158">
        <v>0</v>
      </c>
      <c r="W171" s="158">
        <v>0</v>
      </c>
      <c r="X171" s="158">
        <v>400</v>
      </c>
      <c r="Y171" s="158">
        <v>500</v>
      </c>
      <c r="Z171" s="158">
        <v>600</v>
      </c>
      <c r="AA171" s="158">
        <v>700</v>
      </c>
      <c r="AB171" s="162">
        <v>9666.6</v>
      </c>
      <c r="AC171" s="162">
        <v>19571.599999999999</v>
      </c>
      <c r="AD171" s="162">
        <v>26971.599999999999</v>
      </c>
      <c r="AE171" s="162">
        <v>37875</v>
      </c>
      <c r="AF171" s="158">
        <v>6765</v>
      </c>
      <c r="AG171" s="158">
        <v>14363</v>
      </c>
      <c r="AH171" s="158">
        <v>21106</v>
      </c>
      <c r="AI171" s="158">
        <v>29006</v>
      </c>
      <c r="AJ171" s="164">
        <v>2901.6000000000004</v>
      </c>
      <c r="AK171" s="164">
        <v>4657.5999999999985</v>
      </c>
      <c r="AL171" s="164">
        <v>5310.5999999999985</v>
      </c>
      <c r="AM171" s="164">
        <v>8289</v>
      </c>
      <c r="AN171" s="165"/>
      <c r="AO171" s="158"/>
      <c r="AP171" s="158"/>
      <c r="AQ171" s="158"/>
      <c r="AR171" s="137">
        <v>0</v>
      </c>
      <c r="AS171" s="137">
        <v>551</v>
      </c>
      <c r="AT171" s="137">
        <v>555</v>
      </c>
      <c r="AU171" s="137">
        <v>580</v>
      </c>
    </row>
    <row r="172" spans="1:47" s="97" customFormat="1" ht="16.5" customHeight="1">
      <c r="A172" s="95">
        <v>152</v>
      </c>
      <c r="B172" s="96" t="s">
        <v>185</v>
      </c>
      <c r="C172" s="150">
        <v>105.3</v>
      </c>
      <c r="D172" s="128">
        <f t="shared" si="9"/>
        <v>7130</v>
      </c>
      <c r="E172" s="128">
        <f t="shared" si="10"/>
        <v>14508.5</v>
      </c>
      <c r="F172" s="128">
        <f t="shared" si="11"/>
        <v>21399</v>
      </c>
      <c r="G172" s="128">
        <f t="shared" si="12"/>
        <v>28531.5</v>
      </c>
      <c r="H172" s="164">
        <v>7130</v>
      </c>
      <c r="I172" s="164">
        <v>14500</v>
      </c>
      <c r="J172" s="164">
        <v>21390</v>
      </c>
      <c r="K172" s="164">
        <v>28522</v>
      </c>
      <c r="L172" s="164">
        <v>0</v>
      </c>
      <c r="M172" s="164">
        <v>0</v>
      </c>
      <c r="N172" s="164">
        <v>0</v>
      </c>
      <c r="O172" s="164">
        <v>0</v>
      </c>
      <c r="P172" s="165">
        <v>0</v>
      </c>
      <c r="Q172" s="165">
        <v>0</v>
      </c>
      <c r="R172" s="165">
        <v>0</v>
      </c>
      <c r="S172" s="166">
        <v>0</v>
      </c>
      <c r="T172" s="165">
        <v>0</v>
      </c>
      <c r="U172" s="165">
        <v>0</v>
      </c>
      <c r="V172" s="165">
        <v>0</v>
      </c>
      <c r="W172" s="165">
        <v>0</v>
      </c>
      <c r="X172" s="165">
        <v>0</v>
      </c>
      <c r="Y172" s="165">
        <v>8.5</v>
      </c>
      <c r="Z172" s="165">
        <v>9</v>
      </c>
      <c r="AA172" s="165">
        <v>9.5</v>
      </c>
      <c r="AB172" s="162">
        <v>7235.3</v>
      </c>
      <c r="AC172" s="162">
        <v>14613.8</v>
      </c>
      <c r="AD172" s="162">
        <v>21504.3</v>
      </c>
      <c r="AE172" s="162">
        <v>28636.799999999999</v>
      </c>
      <c r="AF172" s="162">
        <v>5425</v>
      </c>
      <c r="AG172" s="162">
        <v>10860</v>
      </c>
      <c r="AH172" s="162">
        <v>16275</v>
      </c>
      <c r="AI172" s="162">
        <v>21700</v>
      </c>
      <c r="AJ172" s="164">
        <v>1790.3000000000002</v>
      </c>
      <c r="AK172" s="164">
        <v>3613.7999999999993</v>
      </c>
      <c r="AL172" s="164">
        <v>5079.2999999999993</v>
      </c>
      <c r="AM172" s="164">
        <v>6776.7999999999993</v>
      </c>
      <c r="AN172" s="165"/>
      <c r="AO172" s="165"/>
      <c r="AP172" s="165"/>
      <c r="AQ172" s="165"/>
      <c r="AR172" s="137">
        <v>20</v>
      </c>
      <c r="AS172" s="137">
        <v>140</v>
      </c>
      <c r="AT172" s="137">
        <v>150</v>
      </c>
      <c r="AU172" s="137">
        <v>160</v>
      </c>
    </row>
    <row r="173" spans="1:47" s="89" customFormat="1" ht="16.5" customHeight="1">
      <c r="A173" s="91">
        <v>153</v>
      </c>
      <c r="B173" s="92" t="s">
        <v>186</v>
      </c>
      <c r="C173" s="150">
        <v>83.4</v>
      </c>
      <c r="D173" s="128">
        <f t="shared" si="9"/>
        <v>3572.8</v>
      </c>
      <c r="E173" s="128">
        <f t="shared" si="10"/>
        <v>7399.5</v>
      </c>
      <c r="F173" s="128">
        <f t="shared" si="11"/>
        <v>10723</v>
      </c>
      <c r="G173" s="128">
        <f t="shared" si="12"/>
        <v>14296.5</v>
      </c>
      <c r="H173" s="161">
        <v>3525</v>
      </c>
      <c r="I173" s="161">
        <v>7300</v>
      </c>
      <c r="J173" s="161">
        <v>10575</v>
      </c>
      <c r="K173" s="161">
        <v>14100</v>
      </c>
      <c r="L173" s="161">
        <v>47.8</v>
      </c>
      <c r="M173" s="161">
        <v>96</v>
      </c>
      <c r="N173" s="161">
        <v>144</v>
      </c>
      <c r="O173" s="161">
        <v>192</v>
      </c>
      <c r="P173" s="158">
        <v>0</v>
      </c>
      <c r="Q173" s="158">
        <v>0</v>
      </c>
      <c r="R173" s="158">
        <v>0</v>
      </c>
      <c r="S173" s="176">
        <v>0</v>
      </c>
      <c r="T173" s="165">
        <v>0</v>
      </c>
      <c r="U173" s="165">
        <v>0</v>
      </c>
      <c r="V173" s="165">
        <v>0</v>
      </c>
      <c r="W173" s="165">
        <v>0</v>
      </c>
      <c r="X173" s="158">
        <v>0</v>
      </c>
      <c r="Y173" s="158">
        <v>3.5</v>
      </c>
      <c r="Z173" s="158">
        <v>4</v>
      </c>
      <c r="AA173" s="158">
        <v>4.5</v>
      </c>
      <c r="AB173" s="162">
        <v>3656.2000000000003</v>
      </c>
      <c r="AC173" s="162">
        <v>7482.9</v>
      </c>
      <c r="AD173" s="162">
        <v>10806.4</v>
      </c>
      <c r="AE173" s="162">
        <v>14379.9</v>
      </c>
      <c r="AF173" s="162">
        <v>2540</v>
      </c>
      <c r="AG173" s="162">
        <v>5280</v>
      </c>
      <c r="AH173" s="162">
        <v>7620</v>
      </c>
      <c r="AI173" s="162">
        <v>10150</v>
      </c>
      <c r="AJ173" s="164">
        <v>1096.2000000000003</v>
      </c>
      <c r="AK173" s="164">
        <v>2172.8999999999996</v>
      </c>
      <c r="AL173" s="164">
        <v>3096.3999999999996</v>
      </c>
      <c r="AM173" s="164">
        <v>4109.8999999999996</v>
      </c>
      <c r="AN173" s="165"/>
      <c r="AO173" s="158"/>
      <c r="AP173" s="158"/>
      <c r="AQ173" s="158"/>
      <c r="AR173" s="137">
        <v>20</v>
      </c>
      <c r="AS173" s="137">
        <v>30</v>
      </c>
      <c r="AT173" s="137">
        <v>90</v>
      </c>
      <c r="AU173" s="137">
        <v>120</v>
      </c>
    </row>
    <row r="174" spans="1:47" s="89" customFormat="1" ht="16.5" customHeight="1">
      <c r="A174" s="91">
        <v>154</v>
      </c>
      <c r="B174" s="92" t="s">
        <v>187</v>
      </c>
      <c r="C174" s="150">
        <v>3.1</v>
      </c>
      <c r="D174" s="128">
        <f t="shared" si="9"/>
        <v>21491.599999999999</v>
      </c>
      <c r="E174" s="128">
        <f t="shared" si="10"/>
        <v>46750</v>
      </c>
      <c r="F174" s="128">
        <f t="shared" si="11"/>
        <v>70522</v>
      </c>
      <c r="G174" s="128">
        <f t="shared" si="12"/>
        <v>100145</v>
      </c>
      <c r="H174" s="161">
        <v>20956.599999999999</v>
      </c>
      <c r="I174" s="161">
        <v>45510</v>
      </c>
      <c r="J174" s="161">
        <v>68602</v>
      </c>
      <c r="K174" s="161">
        <v>97862</v>
      </c>
      <c r="L174" s="161">
        <v>0</v>
      </c>
      <c r="M174" s="161">
        <v>0</v>
      </c>
      <c r="N174" s="161">
        <v>0</v>
      </c>
      <c r="O174" s="161">
        <v>0</v>
      </c>
      <c r="P174" s="161">
        <v>0</v>
      </c>
      <c r="Q174" s="161">
        <v>0</v>
      </c>
      <c r="R174" s="161">
        <v>0</v>
      </c>
      <c r="S174" s="161">
        <v>0</v>
      </c>
      <c r="T174" s="165">
        <v>0</v>
      </c>
      <c r="U174" s="165">
        <v>0</v>
      </c>
      <c r="V174" s="165">
        <v>0</v>
      </c>
      <c r="W174" s="165">
        <v>0</v>
      </c>
      <c r="X174" s="158">
        <v>535</v>
      </c>
      <c r="Y174" s="158">
        <v>1240</v>
      </c>
      <c r="Z174" s="158">
        <v>1920</v>
      </c>
      <c r="AA174" s="158">
        <v>2283</v>
      </c>
      <c r="AB174" s="162">
        <v>21494.699999999997</v>
      </c>
      <c r="AC174" s="162">
        <v>46753.1</v>
      </c>
      <c r="AD174" s="162">
        <v>70525.100000000006</v>
      </c>
      <c r="AE174" s="162">
        <v>100148.1</v>
      </c>
      <c r="AF174" s="162">
        <v>15496</v>
      </c>
      <c r="AG174" s="162">
        <v>35653</v>
      </c>
      <c r="AH174" s="162">
        <v>50294</v>
      </c>
      <c r="AI174" s="162">
        <v>74228</v>
      </c>
      <c r="AJ174" s="164">
        <v>5988.6999999999971</v>
      </c>
      <c r="AK174" s="164">
        <v>11013.599999999999</v>
      </c>
      <c r="AL174" s="164">
        <v>20102.100000000006</v>
      </c>
      <c r="AM174" s="164">
        <v>25748.100000000006</v>
      </c>
      <c r="AN174" s="165"/>
      <c r="AO174" s="158"/>
      <c r="AP174" s="158"/>
      <c r="AQ174" s="158"/>
      <c r="AR174" s="137">
        <v>10</v>
      </c>
      <c r="AS174" s="137">
        <v>86.5</v>
      </c>
      <c r="AT174" s="137">
        <v>129</v>
      </c>
      <c r="AU174" s="137">
        <v>172</v>
      </c>
    </row>
    <row r="175" spans="1:47" s="89" customFormat="1" ht="16.5" customHeight="1">
      <c r="A175" s="91">
        <v>410.8</v>
      </c>
      <c r="B175" s="92" t="s">
        <v>188</v>
      </c>
      <c r="C175" s="150">
        <v>885.3</v>
      </c>
      <c r="D175" s="128">
        <f t="shared" si="9"/>
        <v>8600</v>
      </c>
      <c r="E175" s="128">
        <f t="shared" si="10"/>
        <v>20770</v>
      </c>
      <c r="F175" s="128">
        <f t="shared" si="11"/>
        <v>30915</v>
      </c>
      <c r="G175" s="128">
        <f t="shared" si="12"/>
        <v>41452</v>
      </c>
      <c r="H175" s="161">
        <v>8200</v>
      </c>
      <c r="I175" s="161">
        <v>20250</v>
      </c>
      <c r="J175" s="161">
        <v>30375</v>
      </c>
      <c r="K175" s="161">
        <v>40500</v>
      </c>
      <c r="L175" s="161">
        <v>0</v>
      </c>
      <c r="M175" s="161">
        <v>0</v>
      </c>
      <c r="N175" s="161">
        <v>0</v>
      </c>
      <c r="O175" s="161">
        <v>0</v>
      </c>
      <c r="P175" s="158">
        <v>400</v>
      </c>
      <c r="Q175" s="158">
        <v>492</v>
      </c>
      <c r="R175" s="158">
        <v>500</v>
      </c>
      <c r="S175" s="176">
        <v>900</v>
      </c>
      <c r="T175" s="165">
        <v>0</v>
      </c>
      <c r="U175" s="165">
        <v>0</v>
      </c>
      <c r="V175" s="165">
        <v>0</v>
      </c>
      <c r="W175" s="165">
        <v>0</v>
      </c>
      <c r="X175" s="165">
        <v>0</v>
      </c>
      <c r="Y175" s="165">
        <v>28</v>
      </c>
      <c r="Z175" s="165">
        <v>40</v>
      </c>
      <c r="AA175" s="165">
        <v>52</v>
      </c>
      <c r="AB175" s="162">
        <v>9485.2999999999993</v>
      </c>
      <c r="AC175" s="162">
        <v>21655.3</v>
      </c>
      <c r="AD175" s="162">
        <v>31800.3</v>
      </c>
      <c r="AE175" s="162">
        <v>42337.3</v>
      </c>
      <c r="AF175" s="162">
        <v>6813.3</v>
      </c>
      <c r="AG175" s="162">
        <v>13345</v>
      </c>
      <c r="AH175" s="162">
        <v>21100</v>
      </c>
      <c r="AI175" s="162">
        <v>30000</v>
      </c>
      <c r="AJ175" s="161">
        <v>2561.9999999999991</v>
      </c>
      <c r="AK175" s="161">
        <v>8110.2999999999993</v>
      </c>
      <c r="AL175" s="161">
        <v>10030.299999999999</v>
      </c>
      <c r="AM175" s="161">
        <v>11567.300000000003</v>
      </c>
      <c r="AN175" s="158"/>
      <c r="AO175" s="158"/>
      <c r="AP175" s="158"/>
      <c r="AQ175" s="158"/>
      <c r="AR175" s="137">
        <v>110</v>
      </c>
      <c r="AS175" s="137">
        <v>200</v>
      </c>
      <c r="AT175" s="137">
        <v>670</v>
      </c>
      <c r="AU175" s="137">
        <v>770</v>
      </c>
    </row>
    <row r="176" spans="1:47" s="89" customFormat="1" ht="16.5" customHeight="1">
      <c r="A176" s="91">
        <v>156</v>
      </c>
      <c r="B176" s="92" t="s">
        <v>189</v>
      </c>
      <c r="C176" s="150">
        <v>922.98</v>
      </c>
      <c r="D176" s="128">
        <f t="shared" si="9"/>
        <v>8479.2000000000007</v>
      </c>
      <c r="E176" s="128">
        <f t="shared" si="10"/>
        <v>18300</v>
      </c>
      <c r="F176" s="128">
        <f t="shared" si="11"/>
        <v>27435.200000000001</v>
      </c>
      <c r="G176" s="128">
        <f t="shared" si="12"/>
        <v>35369.300000000003</v>
      </c>
      <c r="H176" s="161">
        <v>8184.2</v>
      </c>
      <c r="I176" s="161">
        <v>17400</v>
      </c>
      <c r="J176" s="161">
        <v>26200.2</v>
      </c>
      <c r="K176" s="161">
        <v>33799.300000000003</v>
      </c>
      <c r="L176" s="161">
        <v>0</v>
      </c>
      <c r="M176" s="161">
        <v>0</v>
      </c>
      <c r="N176" s="161">
        <v>0</v>
      </c>
      <c r="O176" s="161">
        <v>0</v>
      </c>
      <c r="P176" s="158">
        <v>75</v>
      </c>
      <c r="Q176" s="158">
        <v>410</v>
      </c>
      <c r="R176" s="158">
        <v>500</v>
      </c>
      <c r="S176" s="176">
        <v>600</v>
      </c>
      <c r="T176" s="158">
        <v>0</v>
      </c>
      <c r="U176" s="158">
        <v>0</v>
      </c>
      <c r="V176" s="162">
        <v>0</v>
      </c>
      <c r="W176" s="162">
        <v>0</v>
      </c>
      <c r="X176" s="158">
        <v>220</v>
      </c>
      <c r="Y176" s="158">
        <v>490</v>
      </c>
      <c r="Z176" s="158">
        <v>735</v>
      </c>
      <c r="AA176" s="158">
        <v>970</v>
      </c>
      <c r="AB176" s="162">
        <v>9402.18</v>
      </c>
      <c r="AC176" s="162">
        <v>19222.98</v>
      </c>
      <c r="AD176" s="162">
        <v>28358.18</v>
      </c>
      <c r="AE176" s="162">
        <v>36292.280000000006</v>
      </c>
      <c r="AF176" s="162">
        <v>7922.9</v>
      </c>
      <c r="AG176" s="162">
        <v>15300</v>
      </c>
      <c r="AH176" s="162">
        <v>22414.9</v>
      </c>
      <c r="AI176" s="162">
        <v>28736.6</v>
      </c>
      <c r="AJ176" s="161">
        <v>1448.2800000000007</v>
      </c>
      <c r="AK176" s="161">
        <v>3828.9799999999996</v>
      </c>
      <c r="AL176" s="161">
        <v>5810.2799999999988</v>
      </c>
      <c r="AM176" s="161">
        <v>7346.6800000000076</v>
      </c>
      <c r="AN176" s="158"/>
      <c r="AO176" s="158"/>
      <c r="AP176" s="158"/>
      <c r="AQ176" s="158"/>
      <c r="AR176" s="137">
        <v>31</v>
      </c>
      <c r="AS176" s="137">
        <v>94</v>
      </c>
      <c r="AT176" s="137">
        <v>133</v>
      </c>
      <c r="AU176" s="137">
        <v>209</v>
      </c>
    </row>
    <row r="177" spans="1:47" s="89" customFormat="1" ht="16.5" customHeight="1">
      <c r="A177" s="91">
        <v>157</v>
      </c>
      <c r="B177" s="92" t="s">
        <v>190</v>
      </c>
      <c r="C177" s="150">
        <v>200</v>
      </c>
      <c r="D177" s="128">
        <f t="shared" si="9"/>
        <v>4692.2</v>
      </c>
      <c r="E177" s="128">
        <f t="shared" si="10"/>
        <v>9123.5</v>
      </c>
      <c r="F177" s="128">
        <f t="shared" si="11"/>
        <v>14985.2</v>
      </c>
      <c r="G177" s="128">
        <f t="shared" si="12"/>
        <v>18384.099999999999</v>
      </c>
      <c r="H177" s="161">
        <v>4392.2</v>
      </c>
      <c r="I177" s="161">
        <v>8500</v>
      </c>
      <c r="J177" s="161">
        <v>14350</v>
      </c>
      <c r="K177" s="161">
        <v>17737.099999999999</v>
      </c>
      <c r="L177" s="161">
        <v>0</v>
      </c>
      <c r="M177" s="161">
        <v>0</v>
      </c>
      <c r="N177" s="161">
        <v>0</v>
      </c>
      <c r="O177" s="161">
        <v>0</v>
      </c>
      <c r="P177" s="158">
        <v>300</v>
      </c>
      <c r="Q177" s="158">
        <v>600</v>
      </c>
      <c r="R177" s="158">
        <v>600</v>
      </c>
      <c r="S177" s="176">
        <v>600</v>
      </c>
      <c r="T177" s="158">
        <v>0</v>
      </c>
      <c r="U177" s="158">
        <v>0</v>
      </c>
      <c r="V177" s="158">
        <v>0</v>
      </c>
      <c r="W177" s="158">
        <v>0</v>
      </c>
      <c r="X177" s="158">
        <v>0</v>
      </c>
      <c r="Y177" s="158">
        <v>23.5</v>
      </c>
      <c r="Z177" s="158">
        <v>35.200000000000003</v>
      </c>
      <c r="AA177" s="158">
        <v>47</v>
      </c>
      <c r="AB177" s="162">
        <v>4892.2</v>
      </c>
      <c r="AC177" s="162">
        <v>9323.5</v>
      </c>
      <c r="AD177" s="162">
        <v>15185.2</v>
      </c>
      <c r="AE177" s="162">
        <v>18584.099999999999</v>
      </c>
      <c r="AF177" s="162">
        <v>3800</v>
      </c>
      <c r="AG177" s="162">
        <v>7472</v>
      </c>
      <c r="AH177" s="162">
        <v>12097.5</v>
      </c>
      <c r="AI177" s="162">
        <v>14854.5</v>
      </c>
      <c r="AJ177" s="161">
        <v>1089.1999999999998</v>
      </c>
      <c r="AK177" s="161">
        <v>1848.5</v>
      </c>
      <c r="AL177" s="161">
        <v>3072.7000000000007</v>
      </c>
      <c r="AM177" s="161">
        <v>3689.5999999999985</v>
      </c>
      <c r="AN177" s="158"/>
      <c r="AO177" s="158"/>
      <c r="AP177" s="158"/>
      <c r="AQ177" s="158"/>
      <c r="AR177" s="137">
        <v>3</v>
      </c>
      <c r="AS177" s="137">
        <v>3</v>
      </c>
      <c r="AT177" s="137">
        <v>15</v>
      </c>
      <c r="AU177" s="137">
        <v>40</v>
      </c>
    </row>
    <row r="178" spans="1:47" s="89" customFormat="1" ht="16.5" customHeight="1">
      <c r="A178" s="91">
        <v>158</v>
      </c>
      <c r="B178" s="92" t="s">
        <v>191</v>
      </c>
      <c r="C178" s="150">
        <v>81.099999999999994</v>
      </c>
      <c r="D178" s="128">
        <f t="shared" si="9"/>
        <v>5553.2</v>
      </c>
      <c r="E178" s="128">
        <f t="shared" si="10"/>
        <v>11478</v>
      </c>
      <c r="F178" s="128">
        <f t="shared" si="11"/>
        <v>19475</v>
      </c>
      <c r="G178" s="128">
        <f t="shared" si="12"/>
        <v>24880</v>
      </c>
      <c r="H178" s="161">
        <v>5500</v>
      </c>
      <c r="I178" s="161">
        <v>10400</v>
      </c>
      <c r="J178" s="161">
        <v>18000</v>
      </c>
      <c r="K178" s="161">
        <v>23000</v>
      </c>
      <c r="L178" s="161">
        <v>0</v>
      </c>
      <c r="M178" s="161">
        <v>0</v>
      </c>
      <c r="N178" s="161">
        <v>0</v>
      </c>
      <c r="O178" s="161">
        <v>0</v>
      </c>
      <c r="P178" s="158">
        <v>50</v>
      </c>
      <c r="Q178" s="158">
        <v>1008</v>
      </c>
      <c r="R178" s="158">
        <v>1400</v>
      </c>
      <c r="S178" s="176">
        <v>1800</v>
      </c>
      <c r="T178" s="158">
        <v>0</v>
      </c>
      <c r="U178" s="158">
        <v>0</v>
      </c>
      <c r="V178" s="158">
        <v>0</v>
      </c>
      <c r="W178" s="158">
        <v>0</v>
      </c>
      <c r="X178" s="158">
        <v>3.2</v>
      </c>
      <c r="Y178" s="158">
        <v>70</v>
      </c>
      <c r="Z178" s="158">
        <v>75</v>
      </c>
      <c r="AA178" s="158">
        <v>80</v>
      </c>
      <c r="AB178" s="162">
        <v>5634.3</v>
      </c>
      <c r="AC178" s="162">
        <v>11559.1</v>
      </c>
      <c r="AD178" s="162">
        <v>19556.099999999999</v>
      </c>
      <c r="AE178" s="162">
        <v>24961.1</v>
      </c>
      <c r="AF178" s="162">
        <v>4600</v>
      </c>
      <c r="AG178" s="162">
        <v>8700</v>
      </c>
      <c r="AH178" s="162">
        <v>14500</v>
      </c>
      <c r="AI178" s="162">
        <v>18412</v>
      </c>
      <c r="AJ178" s="161">
        <v>1027.3000000000002</v>
      </c>
      <c r="AK178" s="161">
        <v>2843.1000000000004</v>
      </c>
      <c r="AL178" s="161">
        <v>5036.0999999999985</v>
      </c>
      <c r="AM178" s="161">
        <v>6524.0999999999985</v>
      </c>
      <c r="AN178" s="158"/>
      <c r="AO178" s="158"/>
      <c r="AP178" s="158"/>
      <c r="AQ178" s="158"/>
      <c r="AR178" s="137">
        <v>7</v>
      </c>
      <c r="AS178" s="137">
        <v>16</v>
      </c>
      <c r="AT178" s="137">
        <v>20</v>
      </c>
      <c r="AU178" s="137">
        <v>25</v>
      </c>
    </row>
    <row r="179" spans="1:47" s="89" customFormat="1" ht="16.5" customHeight="1">
      <c r="A179" s="91">
        <v>159</v>
      </c>
      <c r="B179" s="92" t="s">
        <v>192</v>
      </c>
      <c r="C179" s="150">
        <v>131.80000000000001</v>
      </c>
      <c r="D179" s="128">
        <f t="shared" si="9"/>
        <v>4800</v>
      </c>
      <c r="E179" s="128">
        <f t="shared" si="10"/>
        <v>9950</v>
      </c>
      <c r="F179" s="128">
        <f t="shared" si="11"/>
        <v>14500</v>
      </c>
      <c r="G179" s="128">
        <f t="shared" si="12"/>
        <v>19231.099999999999</v>
      </c>
      <c r="H179" s="161">
        <v>4800</v>
      </c>
      <c r="I179" s="161">
        <v>9950</v>
      </c>
      <c r="J179" s="161">
        <v>14500</v>
      </c>
      <c r="K179" s="161">
        <v>19231.099999999999</v>
      </c>
      <c r="L179" s="161">
        <v>0</v>
      </c>
      <c r="M179" s="161">
        <v>0</v>
      </c>
      <c r="N179" s="161">
        <v>0</v>
      </c>
      <c r="O179" s="161">
        <v>0</v>
      </c>
      <c r="P179" s="158">
        <v>0</v>
      </c>
      <c r="Q179" s="158">
        <v>0</v>
      </c>
      <c r="R179" s="158">
        <v>0</v>
      </c>
      <c r="S179" s="176">
        <v>0</v>
      </c>
      <c r="T179" s="158">
        <v>0</v>
      </c>
      <c r="U179" s="158">
        <v>0</v>
      </c>
      <c r="V179" s="158">
        <v>0</v>
      </c>
      <c r="W179" s="158">
        <v>0</v>
      </c>
      <c r="X179" s="158">
        <v>0</v>
      </c>
      <c r="Y179" s="158">
        <v>0</v>
      </c>
      <c r="Z179" s="158">
        <v>0</v>
      </c>
      <c r="AA179" s="158">
        <v>0</v>
      </c>
      <c r="AB179" s="162">
        <v>4931.8</v>
      </c>
      <c r="AC179" s="162">
        <v>10081.799999999999</v>
      </c>
      <c r="AD179" s="162">
        <v>14631.8</v>
      </c>
      <c r="AE179" s="162">
        <v>19362.899999999998</v>
      </c>
      <c r="AF179" s="158">
        <v>3600</v>
      </c>
      <c r="AG179" s="158">
        <v>8012.6</v>
      </c>
      <c r="AH179" s="158">
        <v>12700</v>
      </c>
      <c r="AI179" s="158">
        <v>16800</v>
      </c>
      <c r="AJ179" s="161">
        <v>1295.3000000000002</v>
      </c>
      <c r="AK179" s="161">
        <v>1994.1999999999989</v>
      </c>
      <c r="AL179" s="161">
        <v>1831.7999999999993</v>
      </c>
      <c r="AM179" s="161">
        <v>2437.8999999999978</v>
      </c>
      <c r="AN179" s="158"/>
      <c r="AO179" s="158"/>
      <c r="AP179" s="158"/>
      <c r="AQ179" s="158"/>
      <c r="AR179" s="137">
        <v>36.5</v>
      </c>
      <c r="AS179" s="137">
        <v>75</v>
      </c>
      <c r="AT179" s="137">
        <v>100</v>
      </c>
      <c r="AU179" s="137">
        <v>125</v>
      </c>
    </row>
    <row r="180" spans="1:47" s="89" customFormat="1" ht="16.5" customHeight="1">
      <c r="A180" s="91">
        <v>160</v>
      </c>
      <c r="B180" s="92" t="s">
        <v>193</v>
      </c>
      <c r="C180" s="150">
        <v>375.6</v>
      </c>
      <c r="D180" s="128">
        <f t="shared" si="9"/>
        <v>4500</v>
      </c>
      <c r="E180" s="128">
        <f t="shared" si="10"/>
        <v>9399.2000000000007</v>
      </c>
      <c r="F180" s="128">
        <f t="shared" si="11"/>
        <v>14215.4</v>
      </c>
      <c r="G180" s="128">
        <f t="shared" si="12"/>
        <v>17478.400000000001</v>
      </c>
      <c r="H180" s="161">
        <v>4200</v>
      </c>
      <c r="I180" s="161">
        <v>9098.7000000000007</v>
      </c>
      <c r="J180" s="161">
        <v>13914.4</v>
      </c>
      <c r="K180" s="161">
        <v>17176.900000000001</v>
      </c>
      <c r="L180" s="161">
        <v>0</v>
      </c>
      <c r="M180" s="161">
        <v>0</v>
      </c>
      <c r="N180" s="161">
        <v>0</v>
      </c>
      <c r="O180" s="161">
        <v>0</v>
      </c>
      <c r="P180" s="158">
        <v>300</v>
      </c>
      <c r="Q180" s="158">
        <v>300</v>
      </c>
      <c r="R180" s="158">
        <v>300</v>
      </c>
      <c r="S180" s="176">
        <v>300</v>
      </c>
      <c r="T180" s="158">
        <v>0</v>
      </c>
      <c r="U180" s="158">
        <v>0</v>
      </c>
      <c r="V180" s="158">
        <v>0</v>
      </c>
      <c r="W180" s="158">
        <v>0</v>
      </c>
      <c r="X180" s="158">
        <v>0</v>
      </c>
      <c r="Y180" s="158">
        <v>0.5</v>
      </c>
      <c r="Z180" s="158">
        <v>1</v>
      </c>
      <c r="AA180" s="158">
        <v>1.5</v>
      </c>
      <c r="AB180" s="158">
        <v>4875.6000000000004</v>
      </c>
      <c r="AC180" s="158">
        <v>9774.8000000000011</v>
      </c>
      <c r="AD180" s="158">
        <v>14591</v>
      </c>
      <c r="AE180" s="162">
        <v>17854</v>
      </c>
      <c r="AF180" s="162">
        <v>4025</v>
      </c>
      <c r="AG180" s="162">
        <v>8203.7999999999993</v>
      </c>
      <c r="AH180" s="162">
        <v>11259.6</v>
      </c>
      <c r="AI180" s="162">
        <v>13541.9</v>
      </c>
      <c r="AJ180" s="161">
        <v>800.60000000000036</v>
      </c>
      <c r="AK180" s="161">
        <v>1471.0000000000018</v>
      </c>
      <c r="AL180" s="161">
        <v>3181.3999999999996</v>
      </c>
      <c r="AM180" s="161">
        <v>4112.1000000000004</v>
      </c>
      <c r="AN180" s="158"/>
      <c r="AO180" s="158"/>
      <c r="AP180" s="158"/>
      <c r="AQ180" s="158"/>
      <c r="AR180" s="137">
        <v>50</v>
      </c>
      <c r="AS180" s="137">
        <v>100</v>
      </c>
      <c r="AT180" s="137">
        <v>150</v>
      </c>
      <c r="AU180" s="137">
        <v>200</v>
      </c>
    </row>
    <row r="181" spans="1:47" s="89" customFormat="1" ht="16.5" customHeight="1">
      <c r="A181" s="91">
        <v>161</v>
      </c>
      <c r="B181" s="92" t="s">
        <v>194</v>
      </c>
      <c r="C181" s="150">
        <v>3.6</v>
      </c>
      <c r="D181" s="128">
        <f t="shared" si="9"/>
        <v>6450.2</v>
      </c>
      <c r="E181" s="128">
        <f t="shared" si="10"/>
        <v>14262.699999999999</v>
      </c>
      <c r="F181" s="128">
        <f t="shared" si="11"/>
        <v>18905.8</v>
      </c>
      <c r="G181" s="128">
        <f t="shared" si="12"/>
        <v>27208.2</v>
      </c>
      <c r="H181" s="161">
        <v>6450.2</v>
      </c>
      <c r="I181" s="161">
        <v>14195.3</v>
      </c>
      <c r="J181" s="161">
        <v>18825.8</v>
      </c>
      <c r="K181" s="161">
        <v>27116.2</v>
      </c>
      <c r="L181" s="161">
        <v>0</v>
      </c>
      <c r="M181" s="161">
        <v>50.4</v>
      </c>
      <c r="N181" s="161">
        <v>55</v>
      </c>
      <c r="O181" s="161">
        <v>60</v>
      </c>
      <c r="P181" s="158">
        <v>0</v>
      </c>
      <c r="Q181" s="158">
        <v>0</v>
      </c>
      <c r="R181" s="158">
        <v>0</v>
      </c>
      <c r="S181" s="176">
        <v>0</v>
      </c>
      <c r="T181" s="158">
        <v>0</v>
      </c>
      <c r="U181" s="158">
        <v>0</v>
      </c>
      <c r="V181" s="158">
        <v>0</v>
      </c>
      <c r="W181" s="158">
        <v>0</v>
      </c>
      <c r="X181" s="158">
        <v>0</v>
      </c>
      <c r="Y181" s="158">
        <v>17</v>
      </c>
      <c r="Z181" s="158">
        <v>25</v>
      </c>
      <c r="AA181" s="158">
        <v>32</v>
      </c>
      <c r="AB181" s="158">
        <v>6453.8</v>
      </c>
      <c r="AC181" s="158">
        <v>14266.3</v>
      </c>
      <c r="AD181" s="158">
        <v>18909.399999999998</v>
      </c>
      <c r="AE181" s="162">
        <v>27211.8</v>
      </c>
      <c r="AF181" s="162">
        <v>4950</v>
      </c>
      <c r="AG181" s="162">
        <v>11843.76</v>
      </c>
      <c r="AH181" s="162">
        <v>13625.1</v>
      </c>
      <c r="AI181" s="162">
        <v>20059.099999999999</v>
      </c>
      <c r="AJ181" s="161">
        <v>1503.8000000000002</v>
      </c>
      <c r="AK181" s="161">
        <v>2404.5399999999991</v>
      </c>
      <c r="AL181" s="161">
        <v>5259.2999999999975</v>
      </c>
      <c r="AM181" s="161">
        <v>7124.7000000000007</v>
      </c>
      <c r="AN181" s="158"/>
      <c r="AO181" s="158"/>
      <c r="AP181" s="158"/>
      <c r="AQ181" s="158"/>
      <c r="AR181" s="137">
        <v>0</v>
      </c>
      <c r="AS181" s="137">
        <v>18</v>
      </c>
      <c r="AT181" s="137">
        <v>25</v>
      </c>
      <c r="AU181" s="137">
        <v>28</v>
      </c>
    </row>
    <row r="182" spans="1:47" s="89" customFormat="1" ht="16.5" customHeight="1">
      <c r="A182" s="91">
        <v>162</v>
      </c>
      <c r="B182" s="92" t="s">
        <v>195</v>
      </c>
      <c r="C182" s="150">
        <v>1119.4000000000001</v>
      </c>
      <c r="D182" s="128">
        <f t="shared" si="9"/>
        <v>4300</v>
      </c>
      <c r="E182" s="128">
        <f t="shared" si="10"/>
        <v>9350.2999999999993</v>
      </c>
      <c r="F182" s="128">
        <f t="shared" si="11"/>
        <v>11205</v>
      </c>
      <c r="G182" s="128">
        <f t="shared" si="12"/>
        <v>14936.3</v>
      </c>
      <c r="H182" s="161">
        <v>4300</v>
      </c>
      <c r="I182" s="161">
        <v>9350.2999999999993</v>
      </c>
      <c r="J182" s="161">
        <v>11205</v>
      </c>
      <c r="K182" s="161">
        <v>14936.3</v>
      </c>
      <c r="L182" s="161">
        <v>0</v>
      </c>
      <c r="M182" s="161">
        <v>0</v>
      </c>
      <c r="N182" s="161">
        <v>0</v>
      </c>
      <c r="O182" s="161">
        <v>0</v>
      </c>
      <c r="P182" s="158">
        <v>0</v>
      </c>
      <c r="Q182" s="158">
        <v>0</v>
      </c>
      <c r="R182" s="158">
        <v>0</v>
      </c>
      <c r="S182" s="176">
        <v>0</v>
      </c>
      <c r="T182" s="158">
        <v>0</v>
      </c>
      <c r="U182" s="158">
        <v>0</v>
      </c>
      <c r="V182" s="158">
        <v>0</v>
      </c>
      <c r="W182" s="158">
        <v>0</v>
      </c>
      <c r="X182" s="158">
        <v>0</v>
      </c>
      <c r="Y182" s="158">
        <v>0</v>
      </c>
      <c r="Z182" s="158">
        <v>0</v>
      </c>
      <c r="AA182" s="158">
        <v>0</v>
      </c>
      <c r="AB182" s="158">
        <v>5419.4</v>
      </c>
      <c r="AC182" s="158">
        <v>10469.699999999999</v>
      </c>
      <c r="AD182" s="158">
        <v>12324.4</v>
      </c>
      <c r="AE182" s="162">
        <v>16055.699999999999</v>
      </c>
      <c r="AF182" s="158">
        <v>3800</v>
      </c>
      <c r="AG182" s="158">
        <v>7890.15</v>
      </c>
      <c r="AH182" s="158">
        <v>11400</v>
      </c>
      <c r="AI182" s="158">
        <v>15200</v>
      </c>
      <c r="AJ182" s="161">
        <v>1499.3999999999996</v>
      </c>
      <c r="AK182" s="161">
        <v>2459.5499999999993</v>
      </c>
      <c r="AL182" s="161">
        <v>744.39999999999964</v>
      </c>
      <c r="AM182" s="161">
        <v>645.69999999999891</v>
      </c>
      <c r="AN182" s="158"/>
      <c r="AO182" s="158"/>
      <c r="AP182" s="158"/>
      <c r="AQ182" s="158"/>
      <c r="AR182" s="137">
        <v>120</v>
      </c>
      <c r="AS182" s="137">
        <v>120</v>
      </c>
      <c r="AT182" s="137">
        <v>180</v>
      </c>
      <c r="AU182" s="137">
        <v>210</v>
      </c>
    </row>
    <row r="183" spans="1:47" s="100" customFormat="1" ht="23.25" customHeight="1">
      <c r="A183" s="175"/>
      <c r="B183" s="98" t="s">
        <v>30</v>
      </c>
      <c r="C183" s="99">
        <f>SUM(C21:C182)</f>
        <v>508891.88</v>
      </c>
      <c r="D183" s="167">
        <f t="shared" ref="D183:AD183" si="13">SUM(D21:D182)</f>
        <v>1668598.9999999998</v>
      </c>
      <c r="E183" s="167">
        <f t="shared" si="13"/>
        <v>4086828.8999999994</v>
      </c>
      <c r="F183" s="167">
        <f t="shared" si="13"/>
        <v>6376624.1000000024</v>
      </c>
      <c r="G183" s="167">
        <f t="shared" si="13"/>
        <v>8511132.6402181853</v>
      </c>
      <c r="H183" s="167">
        <f t="shared" si="13"/>
        <v>95308.2</v>
      </c>
      <c r="I183" s="167">
        <f t="shared" si="13"/>
        <v>208552.3</v>
      </c>
      <c r="J183" s="167">
        <f t="shared" si="13"/>
        <v>308778.40000000002</v>
      </c>
      <c r="K183" s="167">
        <f t="shared" si="13"/>
        <v>425136.34021818178</v>
      </c>
      <c r="L183" s="167">
        <f t="shared" si="13"/>
        <v>62.199999999999996</v>
      </c>
      <c r="M183" s="167">
        <f t="shared" si="13"/>
        <v>160.80000000000001</v>
      </c>
      <c r="N183" s="167">
        <f t="shared" si="13"/>
        <v>213.4</v>
      </c>
      <c r="O183" s="167">
        <f t="shared" si="13"/>
        <v>266.39999999999998</v>
      </c>
      <c r="P183" s="167">
        <f t="shared" si="13"/>
        <v>30508.399999999998</v>
      </c>
      <c r="Q183" s="167">
        <f t="shared" si="13"/>
        <v>51404.700000000004</v>
      </c>
      <c r="R183" s="167">
        <f t="shared" si="13"/>
        <v>67611.5</v>
      </c>
      <c r="S183" s="167">
        <f t="shared" si="13"/>
        <v>94555.7</v>
      </c>
      <c r="T183" s="167">
        <f t="shared" si="13"/>
        <v>1533314</v>
      </c>
      <c r="U183" s="167">
        <f t="shared" si="13"/>
        <v>3811821</v>
      </c>
      <c r="V183" s="167">
        <f t="shared" si="13"/>
        <v>5984064</v>
      </c>
      <c r="W183" s="167">
        <f t="shared" si="13"/>
        <v>7974482.0999999996</v>
      </c>
      <c r="X183" s="167">
        <f t="shared" si="13"/>
        <v>9406.2000000000007</v>
      </c>
      <c r="Y183" s="167">
        <f t="shared" si="13"/>
        <v>14890.099999999999</v>
      </c>
      <c r="Z183" s="167">
        <f t="shared" si="13"/>
        <v>15956.8</v>
      </c>
      <c r="AA183" s="167">
        <f t="shared" si="13"/>
        <v>16692.099999999999</v>
      </c>
      <c r="AB183" s="167">
        <f t="shared" si="13"/>
        <v>2177490.8799999994</v>
      </c>
      <c r="AC183" s="167">
        <f t="shared" si="13"/>
        <v>4595720.7799999984</v>
      </c>
      <c r="AD183" s="167">
        <f t="shared" si="13"/>
        <v>6885515.9799999995</v>
      </c>
      <c r="AE183" s="167">
        <f>SUM(AE21:AE182)</f>
        <v>9020024.5202181861</v>
      </c>
      <c r="AF183" s="167">
        <f t="shared" ref="AF183:AU183" si="14">SUM(AF21:AF182)</f>
        <v>1600340.6999999997</v>
      </c>
      <c r="AG183" s="167">
        <f t="shared" si="14"/>
        <v>3686749.21</v>
      </c>
      <c r="AH183" s="167">
        <f t="shared" si="14"/>
        <v>5733556.5000000009</v>
      </c>
      <c r="AI183" s="167">
        <f t="shared" si="14"/>
        <v>7538256.4000000022</v>
      </c>
      <c r="AJ183" s="167">
        <f t="shared" si="14"/>
        <v>519078.77999999997</v>
      </c>
      <c r="AK183" s="167">
        <f t="shared" si="14"/>
        <v>816314.87000000023</v>
      </c>
      <c r="AL183" s="167">
        <f t="shared" si="14"/>
        <v>1031715.1800000002</v>
      </c>
      <c r="AM183" s="167">
        <f t="shared" si="14"/>
        <v>1339312.1202181824</v>
      </c>
      <c r="AN183" s="167">
        <f t="shared" si="14"/>
        <v>0</v>
      </c>
      <c r="AO183" s="167">
        <f t="shared" si="14"/>
        <v>0</v>
      </c>
      <c r="AP183" s="167">
        <f t="shared" si="14"/>
        <v>0</v>
      </c>
      <c r="AQ183" s="167">
        <f>SUM(AQ21:AQ182)</f>
        <v>0</v>
      </c>
      <c r="AR183" s="167">
        <f t="shared" si="14"/>
        <v>58071.400000000009</v>
      </c>
      <c r="AS183" s="167">
        <f t="shared" si="14"/>
        <v>92656.700000000012</v>
      </c>
      <c r="AT183" s="167">
        <f t="shared" si="14"/>
        <v>120244.30000000002</v>
      </c>
      <c r="AU183" s="167">
        <f t="shared" si="14"/>
        <v>142456</v>
      </c>
    </row>
    <row r="184" spans="1:47" ht="16.5" customHeight="1">
      <c r="X184" s="168"/>
      <c r="AB184" s="171"/>
      <c r="AC184" s="171"/>
      <c r="AD184" s="171"/>
      <c r="AE184" s="171"/>
    </row>
    <row r="185" spans="1:47" ht="16.5" customHeight="1">
      <c r="B185" s="101"/>
      <c r="W185" s="169"/>
      <c r="X185" s="170"/>
      <c r="AE185" s="171"/>
      <c r="AK185" s="172"/>
      <c r="AL185" s="173"/>
    </row>
    <row r="186" spans="1:47" ht="23.25" customHeight="1">
      <c r="W186" s="169"/>
      <c r="AK186" s="108" t="s">
        <v>212</v>
      </c>
      <c r="AS186" s="171"/>
    </row>
    <row r="187" spans="1:47" ht="23.25" customHeight="1">
      <c r="B187" s="83"/>
    </row>
    <row r="188" spans="1:47" ht="23.25" customHeight="1">
      <c r="B188" s="83"/>
    </row>
    <row r="189" spans="1:47" ht="23.25" customHeight="1">
      <c r="B189" s="83"/>
    </row>
    <row r="190" spans="1:47" ht="23.25" customHeight="1">
      <c r="B190" s="83"/>
    </row>
    <row r="191" spans="1:47" ht="23.25" customHeight="1">
      <c r="B191" s="83"/>
    </row>
    <row r="192" spans="1:47" ht="23.25" customHeight="1">
      <c r="B192" s="83"/>
    </row>
    <row r="193" spans="2:2" ht="23.25" customHeight="1">
      <c r="B193" s="83"/>
    </row>
    <row r="194" spans="2:2" ht="23.25" customHeight="1">
      <c r="B194" s="83"/>
    </row>
    <row r="195" spans="2:2" ht="23.25" customHeight="1">
      <c r="B195" s="83"/>
    </row>
    <row r="196" spans="2:2" ht="23.25" customHeight="1">
      <c r="B196" s="83"/>
    </row>
    <row r="197" spans="2:2" ht="23.25" customHeight="1">
      <c r="B197" s="83"/>
    </row>
    <row r="198" spans="2:2" ht="23.25" customHeight="1">
      <c r="B198" s="83"/>
    </row>
    <row r="199" spans="2:2" ht="23.25" customHeight="1">
      <c r="B199" s="83"/>
    </row>
    <row r="200" spans="2:2" ht="23.25" customHeight="1">
      <c r="B200" s="83"/>
    </row>
    <row r="201" spans="2:2" ht="23.25" customHeight="1">
      <c r="B201" s="83"/>
    </row>
  </sheetData>
  <mergeCells count="16">
    <mergeCell ref="AB17:AE18"/>
    <mergeCell ref="AF17:AU17"/>
    <mergeCell ref="AJ18:AM18"/>
    <mergeCell ref="A17:A19"/>
    <mergeCell ref="B17:B19"/>
    <mergeCell ref="C17:C19"/>
    <mergeCell ref="D17:G18"/>
    <mergeCell ref="H18:K18"/>
    <mergeCell ref="H17:AA17"/>
    <mergeCell ref="L18:O18"/>
    <mergeCell ref="P18:S18"/>
    <mergeCell ref="T18:W18"/>
    <mergeCell ref="X18:AA18"/>
    <mergeCell ref="AF18:AI18"/>
    <mergeCell ref="AN18:AQ18"/>
    <mergeCell ref="AR18:AU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91"/>
  <sheetViews>
    <sheetView topLeftCell="A10" zoomScale="85" zoomScaleNormal="85" workbookViewId="0">
      <pane xSplit="2" ySplit="11" topLeftCell="S180" activePane="bottomRight" state="frozen"/>
      <selection activeCell="A10" sqref="A10"/>
      <selection pane="topRight" activeCell="C10" sqref="C10"/>
      <selection pane="bottomLeft" activeCell="A21" sqref="A21"/>
      <selection pane="bottomRight" activeCell="AB133" sqref="AB133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36" width="16.425781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>
      <c r="B11" s="6"/>
      <c r="C11" s="188" t="s">
        <v>214</v>
      </c>
      <c r="D11" s="188"/>
      <c r="E11" s="188"/>
      <c r="F11" s="188"/>
      <c r="G11" s="188"/>
      <c r="H11" s="188"/>
      <c r="I11" s="5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7.25">
      <c r="A13" s="67" t="s">
        <v>196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>
      <c r="A14" s="67" t="s">
        <v>35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66" t="s">
        <v>9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10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189" t="s">
        <v>11</v>
      </c>
      <c r="B17" s="191" t="s">
        <v>12</v>
      </c>
      <c r="C17" s="193" t="s">
        <v>13</v>
      </c>
      <c r="D17" s="195" t="s">
        <v>14</v>
      </c>
      <c r="E17" s="196"/>
      <c r="F17" s="197"/>
      <c r="G17" s="201" t="s">
        <v>15</v>
      </c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3"/>
      <c r="V17" s="209" t="s">
        <v>16</v>
      </c>
      <c r="W17" s="210"/>
      <c r="X17" s="211"/>
      <c r="Y17" s="201" t="s">
        <v>15</v>
      </c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4"/>
    </row>
    <row r="18" spans="1:36" customFormat="1" ht="91.5" customHeight="1" thickBot="1">
      <c r="A18" s="190"/>
      <c r="B18" s="192"/>
      <c r="C18" s="194"/>
      <c r="D18" s="198"/>
      <c r="E18" s="199"/>
      <c r="F18" s="200"/>
      <c r="G18" s="205" t="s">
        <v>17</v>
      </c>
      <c r="H18" s="206"/>
      <c r="I18" s="206"/>
      <c r="J18" s="206" t="s">
        <v>18</v>
      </c>
      <c r="K18" s="206"/>
      <c r="L18" s="206"/>
      <c r="M18" s="206" t="s">
        <v>19</v>
      </c>
      <c r="N18" s="206"/>
      <c r="O18" s="206"/>
      <c r="P18" s="206" t="s">
        <v>20</v>
      </c>
      <c r="Q18" s="206"/>
      <c r="R18" s="206"/>
      <c r="S18" s="206" t="s">
        <v>21</v>
      </c>
      <c r="T18" s="206"/>
      <c r="U18" s="207"/>
      <c r="V18" s="212"/>
      <c r="W18" s="213"/>
      <c r="X18" s="214"/>
      <c r="Y18" s="205" t="s">
        <v>22</v>
      </c>
      <c r="Z18" s="206"/>
      <c r="AA18" s="206"/>
      <c r="AB18" s="206" t="s">
        <v>23</v>
      </c>
      <c r="AC18" s="206"/>
      <c r="AD18" s="206"/>
      <c r="AE18" s="206" t="s">
        <v>24</v>
      </c>
      <c r="AF18" s="206"/>
      <c r="AG18" s="206"/>
      <c r="AH18" s="206" t="s">
        <v>25</v>
      </c>
      <c r="AI18" s="206"/>
      <c r="AJ18" s="208"/>
    </row>
    <row r="19" spans="1:36" customFormat="1" ht="51.75" thickBot="1">
      <c r="A19" s="190"/>
      <c r="B19" s="192"/>
      <c r="C19" s="194"/>
      <c r="D19" s="16" t="s">
        <v>26</v>
      </c>
      <c r="E19" s="17" t="s">
        <v>27</v>
      </c>
      <c r="F19" s="18" t="s">
        <v>28</v>
      </c>
      <c r="G19" s="27" t="s">
        <v>26</v>
      </c>
      <c r="H19" s="28" t="s">
        <v>27</v>
      </c>
      <c r="I19" s="28" t="s">
        <v>28</v>
      </c>
      <c r="J19" s="28" t="s">
        <v>26</v>
      </c>
      <c r="K19" s="28" t="s">
        <v>27</v>
      </c>
      <c r="L19" s="28" t="s">
        <v>28</v>
      </c>
      <c r="M19" s="28" t="s">
        <v>26</v>
      </c>
      <c r="N19" s="28" t="s">
        <v>27</v>
      </c>
      <c r="O19" s="28" t="s">
        <v>28</v>
      </c>
      <c r="P19" s="17" t="s">
        <v>26</v>
      </c>
      <c r="Q19" s="17" t="s">
        <v>27</v>
      </c>
      <c r="R19" s="17" t="s">
        <v>28</v>
      </c>
      <c r="S19" s="17" t="s">
        <v>26</v>
      </c>
      <c r="T19" s="17" t="s">
        <v>27</v>
      </c>
      <c r="U19" s="19" t="s">
        <v>28</v>
      </c>
      <c r="V19" s="16" t="s">
        <v>29</v>
      </c>
      <c r="W19" s="17" t="s">
        <v>27</v>
      </c>
      <c r="X19" s="18" t="s">
        <v>28</v>
      </c>
      <c r="Y19" s="16" t="s">
        <v>26</v>
      </c>
      <c r="Z19" s="17" t="s">
        <v>27</v>
      </c>
      <c r="AA19" s="17" t="s">
        <v>28</v>
      </c>
      <c r="AB19" s="17" t="s">
        <v>26</v>
      </c>
      <c r="AC19" s="17" t="s">
        <v>27</v>
      </c>
      <c r="AD19" s="17" t="s">
        <v>28</v>
      </c>
      <c r="AE19" s="17" t="s">
        <v>26</v>
      </c>
      <c r="AF19" s="17" t="s">
        <v>27</v>
      </c>
      <c r="AG19" s="17" t="s">
        <v>28</v>
      </c>
      <c r="AH19" s="17" t="s">
        <v>26</v>
      </c>
      <c r="AI19" s="17" t="s">
        <v>27</v>
      </c>
      <c r="AJ19" s="18" t="s">
        <v>28</v>
      </c>
    </row>
    <row r="20" spans="1:36" customFormat="1" ht="15.75" thickBot="1">
      <c r="A20" s="20">
        <v>1</v>
      </c>
      <c r="B20" s="33">
        <v>2</v>
      </c>
      <c r="C20" s="29">
        <v>3</v>
      </c>
      <c r="D20" s="21">
        <v>4</v>
      </c>
      <c r="E20" s="22">
        <v>5</v>
      </c>
      <c r="F20" s="23">
        <v>6</v>
      </c>
      <c r="G20" s="24">
        <v>7</v>
      </c>
      <c r="H20" s="25">
        <v>8</v>
      </c>
      <c r="I20" s="22">
        <v>9</v>
      </c>
      <c r="J20" s="22">
        <v>10</v>
      </c>
      <c r="K20" s="25">
        <v>11</v>
      </c>
      <c r="L20" s="22">
        <v>12</v>
      </c>
      <c r="M20" s="25">
        <v>13</v>
      </c>
      <c r="N20" s="22">
        <v>14</v>
      </c>
      <c r="O20" s="25">
        <v>15</v>
      </c>
      <c r="P20" s="61">
        <v>16</v>
      </c>
      <c r="Q20" s="62">
        <v>17</v>
      </c>
      <c r="R20" s="22">
        <v>18</v>
      </c>
      <c r="S20" s="25">
        <v>19</v>
      </c>
      <c r="T20" s="22">
        <v>20</v>
      </c>
      <c r="U20" s="23">
        <v>21</v>
      </c>
      <c r="V20" s="30">
        <v>22</v>
      </c>
      <c r="W20" s="25">
        <v>23</v>
      </c>
      <c r="X20" s="31">
        <v>24</v>
      </c>
      <c r="Y20" s="21">
        <v>25</v>
      </c>
      <c r="Z20" s="22">
        <v>26</v>
      </c>
      <c r="AA20" s="25">
        <v>27</v>
      </c>
      <c r="AB20" s="22">
        <v>28</v>
      </c>
      <c r="AC20" s="25">
        <v>29</v>
      </c>
      <c r="AD20" s="22">
        <v>30</v>
      </c>
      <c r="AE20" s="25">
        <v>31</v>
      </c>
      <c r="AF20" s="22">
        <v>32</v>
      </c>
      <c r="AG20" s="25">
        <v>33</v>
      </c>
      <c r="AH20" s="22">
        <v>34</v>
      </c>
      <c r="AI20" s="25">
        <v>35</v>
      </c>
      <c r="AJ20" s="26">
        <v>36</v>
      </c>
    </row>
    <row r="21" spans="1:36" customFormat="1" ht="15">
      <c r="A21" s="32">
        <v>1</v>
      </c>
      <c r="B21" s="59" t="s">
        <v>36</v>
      </c>
      <c r="C21" s="68">
        <v>3447.8</v>
      </c>
      <c r="D21" s="43">
        <f>SUM(G21+J21+M21+P21+S21)</f>
        <v>55001.5</v>
      </c>
      <c r="E21" s="44">
        <f>SUM(H21+K21+N21+Q21+T21)</f>
        <v>55001.5</v>
      </c>
      <c r="F21" s="45">
        <f>D21-E21</f>
        <v>0</v>
      </c>
      <c r="G21" s="72">
        <f>+Ծրագիր!I21</f>
        <v>627</v>
      </c>
      <c r="H21" s="72">
        <v>627</v>
      </c>
      <c r="I21" s="56">
        <f>G21-H21</f>
        <v>0</v>
      </c>
      <c r="J21" s="106"/>
      <c r="K21" s="106"/>
      <c r="L21" s="56">
        <f>J21-K21</f>
        <v>0</v>
      </c>
      <c r="M21" s="54">
        <v>0</v>
      </c>
      <c r="N21" s="54">
        <v>0</v>
      </c>
      <c r="O21" s="56">
        <f>M21-N21</f>
        <v>0</v>
      </c>
      <c r="P21" s="54">
        <v>54276</v>
      </c>
      <c r="Q21" s="54">
        <v>54276</v>
      </c>
      <c r="R21" s="56">
        <f>P21-Q21</f>
        <v>0</v>
      </c>
      <c r="S21" s="54">
        <v>98.5</v>
      </c>
      <c r="T21" s="54">
        <v>98.5</v>
      </c>
      <c r="U21" s="65">
        <f>S21-T21</f>
        <v>0</v>
      </c>
      <c r="V21" s="43">
        <f>SUM(Y21+AB21+AE21+AH21)</f>
        <v>58449.3</v>
      </c>
      <c r="W21" s="44">
        <f t="shared" ref="W21" si="0">SUM(Z21+AC21+AF21+AI21)</f>
        <v>54845.9</v>
      </c>
      <c r="X21" s="45">
        <f>V21-W21</f>
        <v>3603.4000000000015</v>
      </c>
      <c r="Y21" s="63">
        <v>48852.800000000003</v>
      </c>
      <c r="Z21" s="54">
        <v>46507.4</v>
      </c>
      <c r="AA21" s="44">
        <f>Y21-Z21</f>
        <v>2345.4000000000015</v>
      </c>
      <c r="AB21" s="54">
        <v>8491.5</v>
      </c>
      <c r="AC21" s="54">
        <v>7359</v>
      </c>
      <c r="AD21" s="44">
        <f>AB21-AC21</f>
        <v>1132.5</v>
      </c>
      <c r="AE21" s="54"/>
      <c r="AF21" s="54"/>
      <c r="AG21" s="44">
        <f>AE21-AF21</f>
        <v>0</v>
      </c>
      <c r="AH21" s="54">
        <v>1105</v>
      </c>
      <c r="AI21" s="54">
        <v>979.5</v>
      </c>
      <c r="AJ21" s="45">
        <f>AH21-AI21</f>
        <v>125.5</v>
      </c>
    </row>
    <row r="22" spans="1:36">
      <c r="A22" s="32">
        <v>2</v>
      </c>
      <c r="B22" s="60" t="s">
        <v>37</v>
      </c>
      <c r="C22" s="68">
        <v>1013.5</v>
      </c>
      <c r="D22" s="51">
        <f t="shared" ref="D22:D85" si="1">SUM(G22+J22+M22+P22+S22)</f>
        <v>24553.1</v>
      </c>
      <c r="E22" s="52">
        <f t="shared" ref="E22:E85" si="2">SUM(H22+K22+N22+Q22+T22)</f>
        <v>24553.1</v>
      </c>
      <c r="F22" s="53">
        <f t="shared" ref="F22:F85" si="3">D22-E22</f>
        <v>0</v>
      </c>
      <c r="G22" s="72">
        <f>+Ծրագիր!I22</f>
        <v>410</v>
      </c>
      <c r="H22" s="72">
        <v>410</v>
      </c>
      <c r="I22" s="57">
        <f t="shared" ref="I22:I85" si="4">G22-H22</f>
        <v>0</v>
      </c>
      <c r="J22" s="106"/>
      <c r="K22" s="106"/>
      <c r="L22" s="57">
        <f t="shared" ref="L22:L85" si="5">J22-K22</f>
        <v>0</v>
      </c>
      <c r="M22" s="55">
        <v>0</v>
      </c>
      <c r="N22" s="55">
        <v>0</v>
      </c>
      <c r="O22" s="57">
        <f t="shared" ref="O22:O85" si="6">M22-N22</f>
        <v>0</v>
      </c>
      <c r="P22" s="55">
        <v>24124</v>
      </c>
      <c r="Q22" s="55">
        <v>24124</v>
      </c>
      <c r="R22" s="57">
        <f t="shared" ref="R22:R85" si="7">P22-Q22</f>
        <v>0</v>
      </c>
      <c r="S22" s="55">
        <v>19.100000000000001</v>
      </c>
      <c r="T22" s="55">
        <v>19.100000000000001</v>
      </c>
      <c r="U22" s="58">
        <f t="shared" ref="U22:U85" si="8">S22-T22</f>
        <v>0</v>
      </c>
      <c r="V22" s="51">
        <f t="shared" ref="V22:V85" si="9">SUM(Y22+AB22+AE22+AH22)</f>
        <v>25566.6</v>
      </c>
      <c r="W22" s="52">
        <f t="shared" ref="W22:W85" si="10">SUM(Z22+AC22+AF22+AI22)</f>
        <v>24596</v>
      </c>
      <c r="X22" s="53">
        <f t="shared" ref="X22:X85" si="11">V22-W22</f>
        <v>970.59999999999854</v>
      </c>
      <c r="Y22" s="64">
        <v>21015.5</v>
      </c>
      <c r="Z22" s="55">
        <v>21015.200000000001</v>
      </c>
      <c r="AA22" s="52">
        <f t="shared" ref="AA22:AA85" si="12">Y22-Z22</f>
        <v>0.2999999999992724</v>
      </c>
      <c r="AB22" s="55">
        <v>3941.0999999999985</v>
      </c>
      <c r="AC22" s="55">
        <v>3550.7999999999993</v>
      </c>
      <c r="AD22" s="52">
        <f t="shared" ref="AD22:AD85" si="13">AB22-AC22</f>
        <v>390.29999999999927</v>
      </c>
      <c r="AE22" s="55"/>
      <c r="AF22" s="55"/>
      <c r="AG22" s="52">
        <f t="shared" ref="AG22:AG85" si="14">AE22-AF22</f>
        <v>0</v>
      </c>
      <c r="AH22" s="55">
        <v>610</v>
      </c>
      <c r="AI22" s="55">
        <v>30</v>
      </c>
      <c r="AJ22" s="53">
        <f t="shared" ref="AJ22:AJ85" si="15">AH22-AI22</f>
        <v>580</v>
      </c>
    </row>
    <row r="23" spans="1:36">
      <c r="A23" s="32">
        <v>3</v>
      </c>
      <c r="B23" s="60" t="s">
        <v>38</v>
      </c>
      <c r="C23" s="68">
        <v>9369.5</v>
      </c>
      <c r="D23" s="51">
        <f t="shared" si="1"/>
        <v>59287.4</v>
      </c>
      <c r="E23" s="52">
        <f t="shared" si="2"/>
        <v>59287.4</v>
      </c>
      <c r="F23" s="53">
        <f t="shared" si="3"/>
        <v>0</v>
      </c>
      <c r="G23" s="72">
        <f>+Ծրագիր!I23</f>
        <v>101</v>
      </c>
      <c r="H23" s="72">
        <v>101</v>
      </c>
      <c r="I23" s="57">
        <f t="shared" si="4"/>
        <v>0</v>
      </c>
      <c r="J23" s="106"/>
      <c r="K23" s="106"/>
      <c r="L23" s="57">
        <f t="shared" si="5"/>
        <v>0</v>
      </c>
      <c r="M23" s="55">
        <v>0</v>
      </c>
      <c r="N23" s="55">
        <v>0</v>
      </c>
      <c r="O23" s="57">
        <f t="shared" si="6"/>
        <v>0</v>
      </c>
      <c r="P23" s="55">
        <v>59098</v>
      </c>
      <c r="Q23" s="55">
        <v>59098</v>
      </c>
      <c r="R23" s="57">
        <f t="shared" si="7"/>
        <v>0</v>
      </c>
      <c r="S23" s="55">
        <v>88.4</v>
      </c>
      <c r="T23" s="55">
        <v>88.4</v>
      </c>
      <c r="U23" s="58">
        <f t="shared" si="8"/>
        <v>0</v>
      </c>
      <c r="V23" s="51">
        <f t="shared" si="9"/>
        <v>68656.899999999994</v>
      </c>
      <c r="W23" s="52">
        <f t="shared" si="10"/>
        <v>66205.600000000006</v>
      </c>
      <c r="X23" s="53">
        <f t="shared" si="11"/>
        <v>2451.2999999999884</v>
      </c>
      <c r="Y23" s="64">
        <v>53975.6</v>
      </c>
      <c r="Z23" s="55">
        <v>53974.9</v>
      </c>
      <c r="AA23" s="52">
        <f t="shared" si="12"/>
        <v>0.69999999999708962</v>
      </c>
      <c r="AB23" s="55">
        <v>12597.299999999996</v>
      </c>
      <c r="AC23" s="55">
        <v>11138.400000000005</v>
      </c>
      <c r="AD23" s="52">
        <f t="shared" si="13"/>
        <v>1458.8999999999905</v>
      </c>
      <c r="AE23" s="55"/>
      <c r="AF23" s="55"/>
      <c r="AG23" s="52">
        <f t="shared" si="14"/>
        <v>0</v>
      </c>
      <c r="AH23" s="55">
        <v>2084</v>
      </c>
      <c r="AI23" s="55">
        <v>1092.3</v>
      </c>
      <c r="AJ23" s="53">
        <f t="shared" si="15"/>
        <v>991.7</v>
      </c>
    </row>
    <row r="24" spans="1:36">
      <c r="A24" s="32">
        <v>4</v>
      </c>
      <c r="B24" s="60" t="s">
        <v>39</v>
      </c>
      <c r="C24" s="68">
        <v>4884.2</v>
      </c>
      <c r="D24" s="51">
        <f t="shared" si="1"/>
        <v>89890.6</v>
      </c>
      <c r="E24" s="52">
        <f t="shared" si="2"/>
        <v>89890.6</v>
      </c>
      <c r="F24" s="53">
        <f t="shared" si="3"/>
        <v>0</v>
      </c>
      <c r="G24" s="72">
        <f>+Ծրագիր!I24</f>
        <v>923</v>
      </c>
      <c r="H24" s="72">
        <v>923</v>
      </c>
      <c r="I24" s="57">
        <f t="shared" si="4"/>
        <v>0</v>
      </c>
      <c r="J24" s="106"/>
      <c r="K24" s="106"/>
      <c r="L24" s="57">
        <f t="shared" si="5"/>
        <v>0</v>
      </c>
      <c r="M24" s="55">
        <v>338</v>
      </c>
      <c r="N24" s="55">
        <v>338</v>
      </c>
      <c r="O24" s="57">
        <f t="shared" si="6"/>
        <v>0</v>
      </c>
      <c r="P24" s="55">
        <v>88489</v>
      </c>
      <c r="Q24" s="55">
        <v>88489</v>
      </c>
      <c r="R24" s="57">
        <f t="shared" si="7"/>
        <v>0</v>
      </c>
      <c r="S24" s="55">
        <v>140.6</v>
      </c>
      <c r="T24" s="55">
        <v>140.6</v>
      </c>
      <c r="U24" s="58">
        <f t="shared" si="8"/>
        <v>0</v>
      </c>
      <c r="V24" s="51">
        <f t="shared" si="9"/>
        <v>94774.8</v>
      </c>
      <c r="W24" s="52">
        <f t="shared" si="10"/>
        <v>82710.5</v>
      </c>
      <c r="X24" s="53">
        <f t="shared" si="11"/>
        <v>12064.300000000003</v>
      </c>
      <c r="Y24" s="64">
        <v>83095</v>
      </c>
      <c r="Z24" s="55">
        <v>72473.100000000006</v>
      </c>
      <c r="AA24" s="52">
        <f t="shared" si="12"/>
        <v>10621.899999999994</v>
      </c>
      <c r="AB24" s="55">
        <v>10693.400000000003</v>
      </c>
      <c r="AC24" s="55">
        <v>9316.2999999999938</v>
      </c>
      <c r="AD24" s="52">
        <f t="shared" si="13"/>
        <v>1377.1000000000095</v>
      </c>
      <c r="AE24" s="55"/>
      <c r="AF24" s="55"/>
      <c r="AG24" s="52">
        <f t="shared" si="14"/>
        <v>0</v>
      </c>
      <c r="AH24" s="55">
        <v>986.4</v>
      </c>
      <c r="AI24" s="55">
        <v>921.1</v>
      </c>
      <c r="AJ24" s="53">
        <f t="shared" si="15"/>
        <v>65.299999999999955</v>
      </c>
    </row>
    <row r="25" spans="1:36">
      <c r="A25" s="32">
        <v>5</v>
      </c>
      <c r="B25" s="60" t="s">
        <v>40</v>
      </c>
      <c r="C25" s="102">
        <v>2610.1</v>
      </c>
      <c r="D25" s="51">
        <f t="shared" si="1"/>
        <v>46464.2</v>
      </c>
      <c r="E25" s="52">
        <f t="shared" si="2"/>
        <v>46464.2</v>
      </c>
      <c r="F25" s="53">
        <f t="shared" si="3"/>
        <v>0</v>
      </c>
      <c r="G25" s="72">
        <f>+Ծրագիր!I25</f>
        <v>228</v>
      </c>
      <c r="H25" s="72">
        <v>228</v>
      </c>
      <c r="I25" s="57">
        <f t="shared" si="4"/>
        <v>0</v>
      </c>
      <c r="J25" s="106"/>
      <c r="K25" s="106"/>
      <c r="L25" s="57">
        <f t="shared" si="5"/>
        <v>0</v>
      </c>
      <c r="M25" s="55">
        <v>26</v>
      </c>
      <c r="N25" s="55">
        <v>26</v>
      </c>
      <c r="O25" s="57">
        <f t="shared" si="6"/>
        <v>0</v>
      </c>
      <c r="P25" s="55">
        <v>46099</v>
      </c>
      <c r="Q25" s="55">
        <v>46099</v>
      </c>
      <c r="R25" s="57">
        <f t="shared" si="7"/>
        <v>0</v>
      </c>
      <c r="S25" s="55">
        <v>111.2</v>
      </c>
      <c r="T25" s="55">
        <v>111.2</v>
      </c>
      <c r="U25" s="58">
        <f t="shared" si="8"/>
        <v>0</v>
      </c>
      <c r="V25" s="51">
        <f t="shared" si="9"/>
        <v>49074.299999999996</v>
      </c>
      <c r="W25" s="52">
        <f t="shared" si="10"/>
        <v>43512.5</v>
      </c>
      <c r="X25" s="53">
        <f t="shared" si="11"/>
        <v>5561.7999999999956</v>
      </c>
      <c r="Y25" s="64">
        <v>38338.1</v>
      </c>
      <c r="Z25" s="55">
        <v>36456.5</v>
      </c>
      <c r="AA25" s="52">
        <f t="shared" si="12"/>
        <v>1881.5999999999985</v>
      </c>
      <c r="AB25" s="55">
        <v>9586.1999999999971</v>
      </c>
      <c r="AC25" s="55">
        <v>6662.2</v>
      </c>
      <c r="AD25" s="52">
        <f t="shared" si="13"/>
        <v>2923.9999999999973</v>
      </c>
      <c r="AE25" s="55"/>
      <c r="AF25" s="55"/>
      <c r="AG25" s="52">
        <f t="shared" si="14"/>
        <v>0</v>
      </c>
      <c r="AH25" s="55">
        <v>1150</v>
      </c>
      <c r="AI25" s="55">
        <v>393.8</v>
      </c>
      <c r="AJ25" s="53">
        <f t="shared" si="15"/>
        <v>756.2</v>
      </c>
    </row>
    <row r="26" spans="1:36">
      <c r="A26" s="32">
        <v>6</v>
      </c>
      <c r="B26" s="60" t="s">
        <v>41</v>
      </c>
      <c r="C26" s="68">
        <v>2948.9</v>
      </c>
      <c r="D26" s="51">
        <f t="shared" si="1"/>
        <v>35263.300000000003</v>
      </c>
      <c r="E26" s="52">
        <f t="shared" si="2"/>
        <v>35263.300000000003</v>
      </c>
      <c r="F26" s="53">
        <f t="shared" si="3"/>
        <v>0</v>
      </c>
      <c r="G26" s="72">
        <f>+Ծրագիր!I26</f>
        <v>1173</v>
      </c>
      <c r="H26" s="72">
        <v>1173</v>
      </c>
      <c r="I26" s="57">
        <f t="shared" si="4"/>
        <v>0</v>
      </c>
      <c r="J26" s="106"/>
      <c r="K26" s="106"/>
      <c r="L26" s="57">
        <f t="shared" si="5"/>
        <v>0</v>
      </c>
      <c r="M26" s="55">
        <v>454.3</v>
      </c>
      <c r="N26" s="55">
        <v>454.3</v>
      </c>
      <c r="O26" s="57">
        <f t="shared" si="6"/>
        <v>0</v>
      </c>
      <c r="P26" s="55">
        <v>33636</v>
      </c>
      <c r="Q26" s="55">
        <v>33636</v>
      </c>
      <c r="R26" s="57">
        <f t="shared" si="7"/>
        <v>0</v>
      </c>
      <c r="S26" s="55"/>
      <c r="T26" s="55">
        <v>0</v>
      </c>
      <c r="U26" s="58">
        <f t="shared" si="8"/>
        <v>0</v>
      </c>
      <c r="V26" s="51">
        <f t="shared" si="9"/>
        <v>38212.200000000004</v>
      </c>
      <c r="W26" s="52">
        <f t="shared" si="10"/>
        <v>34110.699999999997</v>
      </c>
      <c r="X26" s="53">
        <f t="shared" si="11"/>
        <v>4101.5000000000073</v>
      </c>
      <c r="Y26" s="64">
        <v>30901.5</v>
      </c>
      <c r="Z26" s="55">
        <v>27122.799999999999</v>
      </c>
      <c r="AA26" s="52">
        <f t="shared" si="12"/>
        <v>3778.7000000000007</v>
      </c>
      <c r="AB26" s="55">
        <v>7009.2000000000044</v>
      </c>
      <c r="AC26" s="55">
        <v>6766.5999999999976</v>
      </c>
      <c r="AD26" s="52">
        <f t="shared" si="13"/>
        <v>242.60000000000673</v>
      </c>
      <c r="AE26" s="55"/>
      <c r="AF26" s="55"/>
      <c r="AG26" s="52">
        <f t="shared" si="14"/>
        <v>0</v>
      </c>
      <c r="AH26" s="55">
        <v>301.5</v>
      </c>
      <c r="AI26" s="55">
        <v>221.3</v>
      </c>
      <c r="AJ26" s="53">
        <f t="shared" si="15"/>
        <v>80.199999999999989</v>
      </c>
    </row>
    <row r="27" spans="1:36">
      <c r="A27" s="32">
        <v>7</v>
      </c>
      <c r="B27" s="60" t="s">
        <v>42</v>
      </c>
      <c r="C27" s="68">
        <v>1159.2</v>
      </c>
      <c r="D27" s="51">
        <f t="shared" si="1"/>
        <v>36252</v>
      </c>
      <c r="E27" s="52">
        <f>SUM(H27+K27+N27+Q27+T27)</f>
        <v>36252</v>
      </c>
      <c r="F27" s="53">
        <f>D27-E27</f>
        <v>0</v>
      </c>
      <c r="G27" s="72">
        <f>+Ծրագիր!I27</f>
        <v>445</v>
      </c>
      <c r="H27" s="72">
        <v>445</v>
      </c>
      <c r="I27" s="57">
        <f t="shared" si="4"/>
        <v>0</v>
      </c>
      <c r="J27" s="106"/>
      <c r="K27" s="106"/>
      <c r="L27" s="57">
        <f t="shared" si="5"/>
        <v>0</v>
      </c>
      <c r="M27" s="55">
        <v>17</v>
      </c>
      <c r="N27" s="55">
        <v>17</v>
      </c>
      <c r="O27" s="57">
        <f t="shared" si="6"/>
        <v>0</v>
      </c>
      <c r="P27" s="55">
        <v>35790</v>
      </c>
      <c r="Q27" s="55">
        <v>35790</v>
      </c>
      <c r="R27" s="57">
        <f t="shared" si="7"/>
        <v>0</v>
      </c>
      <c r="S27" s="55"/>
      <c r="T27" s="55">
        <v>0</v>
      </c>
      <c r="U27" s="58">
        <f t="shared" si="8"/>
        <v>0</v>
      </c>
      <c r="V27" s="51">
        <f t="shared" si="9"/>
        <v>37411.199999999997</v>
      </c>
      <c r="W27" s="52">
        <f t="shared" si="10"/>
        <v>35305.800000000003</v>
      </c>
      <c r="X27" s="53">
        <f t="shared" si="11"/>
        <v>2105.3999999999942</v>
      </c>
      <c r="Y27" s="64">
        <v>27183.599999999999</v>
      </c>
      <c r="Z27" s="55">
        <v>26742.6</v>
      </c>
      <c r="AA27" s="52">
        <f t="shared" si="12"/>
        <v>441</v>
      </c>
      <c r="AB27" s="55">
        <v>8747.5999999999985</v>
      </c>
      <c r="AC27" s="55">
        <v>7556.9000000000051</v>
      </c>
      <c r="AD27" s="52">
        <f t="shared" si="13"/>
        <v>1190.6999999999935</v>
      </c>
      <c r="AE27" s="55"/>
      <c r="AF27" s="55"/>
      <c r="AG27" s="52">
        <f t="shared" si="14"/>
        <v>0</v>
      </c>
      <c r="AH27" s="55">
        <v>1480</v>
      </c>
      <c r="AI27" s="55">
        <v>1006.3</v>
      </c>
      <c r="AJ27" s="53">
        <f t="shared" si="15"/>
        <v>473.70000000000005</v>
      </c>
    </row>
    <row r="28" spans="1:36">
      <c r="A28" s="32">
        <v>8</v>
      </c>
      <c r="B28" s="60" t="s">
        <v>43</v>
      </c>
      <c r="C28" s="68">
        <v>1668.2</v>
      </c>
      <c r="D28" s="51">
        <f t="shared" si="1"/>
        <v>20008</v>
      </c>
      <c r="E28" s="52">
        <f t="shared" si="2"/>
        <v>20008</v>
      </c>
      <c r="F28" s="53">
        <f t="shared" si="3"/>
        <v>0</v>
      </c>
      <c r="G28" s="72">
        <f>+Ծրագիր!I28</f>
        <v>333</v>
      </c>
      <c r="H28" s="72">
        <v>333</v>
      </c>
      <c r="I28" s="57">
        <f t="shared" si="4"/>
        <v>0</v>
      </c>
      <c r="J28" s="106"/>
      <c r="K28" s="106"/>
      <c r="L28" s="57">
        <f t="shared" si="5"/>
        <v>0</v>
      </c>
      <c r="M28" s="55">
        <v>0</v>
      </c>
      <c r="N28" s="55">
        <v>0</v>
      </c>
      <c r="O28" s="57">
        <f t="shared" si="6"/>
        <v>0</v>
      </c>
      <c r="P28" s="55">
        <v>19675</v>
      </c>
      <c r="Q28" s="55">
        <v>19675</v>
      </c>
      <c r="R28" s="57">
        <f t="shared" si="7"/>
        <v>0</v>
      </c>
      <c r="S28" s="55"/>
      <c r="T28" s="55">
        <v>0</v>
      </c>
      <c r="U28" s="58">
        <f t="shared" si="8"/>
        <v>0</v>
      </c>
      <c r="V28" s="51">
        <f t="shared" si="9"/>
        <v>21676.2</v>
      </c>
      <c r="W28" s="52">
        <f t="shared" si="10"/>
        <v>20589.599999999999</v>
      </c>
      <c r="X28" s="53">
        <f t="shared" si="11"/>
        <v>1086.6000000000022</v>
      </c>
      <c r="Y28" s="64">
        <v>20587</v>
      </c>
      <c r="Z28" s="55">
        <v>19500.599999999999</v>
      </c>
      <c r="AA28" s="52">
        <f t="shared" si="12"/>
        <v>1086.4000000000015</v>
      </c>
      <c r="AB28" s="55">
        <v>1041.9000000000008</v>
      </c>
      <c r="AC28" s="55">
        <v>1041.9000000000001</v>
      </c>
      <c r="AD28" s="52">
        <f t="shared" si="13"/>
        <v>0</v>
      </c>
      <c r="AE28" s="55"/>
      <c r="AF28" s="55"/>
      <c r="AG28" s="52">
        <f t="shared" si="14"/>
        <v>0</v>
      </c>
      <c r="AH28" s="55">
        <v>47.3</v>
      </c>
      <c r="AI28" s="55">
        <v>47.099999999999994</v>
      </c>
      <c r="AJ28" s="53">
        <f t="shared" si="15"/>
        <v>0.20000000000000284</v>
      </c>
    </row>
    <row r="29" spans="1:36">
      <c r="A29" s="32">
        <v>9</v>
      </c>
      <c r="B29" s="60" t="s">
        <v>44</v>
      </c>
      <c r="C29" s="68">
        <v>593.1</v>
      </c>
      <c r="D29" s="51">
        <f t="shared" si="1"/>
        <v>19898.400000000001</v>
      </c>
      <c r="E29" s="52">
        <f t="shared" si="2"/>
        <v>19898.400000000001</v>
      </c>
      <c r="F29" s="53">
        <f t="shared" si="3"/>
        <v>0</v>
      </c>
      <c r="G29" s="72">
        <f>+Ծրագիր!I29</f>
        <v>208</v>
      </c>
      <c r="H29" s="72">
        <v>208</v>
      </c>
      <c r="I29" s="57">
        <f t="shared" si="4"/>
        <v>0</v>
      </c>
      <c r="J29" s="106"/>
      <c r="K29" s="106"/>
      <c r="L29" s="57">
        <f t="shared" si="5"/>
        <v>0</v>
      </c>
      <c r="M29" s="55">
        <v>187.4</v>
      </c>
      <c r="N29" s="55">
        <v>187.4</v>
      </c>
      <c r="O29" s="57">
        <f t="shared" si="6"/>
        <v>0</v>
      </c>
      <c r="P29" s="55">
        <v>19503</v>
      </c>
      <c r="Q29" s="55">
        <v>19503</v>
      </c>
      <c r="R29" s="57">
        <f t="shared" si="7"/>
        <v>0</v>
      </c>
      <c r="S29" s="55"/>
      <c r="T29" s="55">
        <v>0</v>
      </c>
      <c r="U29" s="58">
        <f t="shared" si="8"/>
        <v>0</v>
      </c>
      <c r="V29" s="51">
        <f t="shared" si="9"/>
        <v>20491.5</v>
      </c>
      <c r="W29" s="52">
        <f t="shared" si="10"/>
        <v>18660</v>
      </c>
      <c r="X29" s="53">
        <f t="shared" si="11"/>
        <v>1831.5</v>
      </c>
      <c r="Y29" s="64">
        <v>16310</v>
      </c>
      <c r="Z29" s="55">
        <v>15383.3</v>
      </c>
      <c r="AA29" s="52">
        <f t="shared" si="12"/>
        <v>926.70000000000073</v>
      </c>
      <c r="AB29" s="55">
        <v>4091.5</v>
      </c>
      <c r="AC29" s="55">
        <v>3248.8000000000006</v>
      </c>
      <c r="AD29" s="52">
        <f t="shared" si="13"/>
        <v>842.69999999999936</v>
      </c>
      <c r="AE29" s="55"/>
      <c r="AF29" s="55"/>
      <c r="AG29" s="52">
        <f t="shared" si="14"/>
        <v>0</v>
      </c>
      <c r="AH29" s="55">
        <v>90</v>
      </c>
      <c r="AI29" s="55">
        <v>27.9</v>
      </c>
      <c r="AJ29" s="53">
        <f t="shared" si="15"/>
        <v>62.1</v>
      </c>
    </row>
    <row r="30" spans="1:36">
      <c r="A30" s="32">
        <v>10</v>
      </c>
      <c r="B30" s="60" t="s">
        <v>45</v>
      </c>
      <c r="C30" s="68">
        <v>256.89999999999998</v>
      </c>
      <c r="D30" s="51">
        <f t="shared" si="1"/>
        <v>42187.4</v>
      </c>
      <c r="E30" s="52">
        <f t="shared" si="2"/>
        <v>42187.4</v>
      </c>
      <c r="F30" s="53">
        <f t="shared" si="3"/>
        <v>0</v>
      </c>
      <c r="G30" s="72">
        <f>+Ծրագիր!I30</f>
        <v>0</v>
      </c>
      <c r="H30" s="72">
        <v>0</v>
      </c>
      <c r="I30" s="57">
        <f t="shared" si="4"/>
        <v>0</v>
      </c>
      <c r="J30" s="106"/>
      <c r="K30" s="106"/>
      <c r="L30" s="57">
        <f t="shared" si="5"/>
        <v>0</v>
      </c>
      <c r="M30" s="55">
        <v>0</v>
      </c>
      <c r="N30" s="55">
        <v>0</v>
      </c>
      <c r="O30" s="57">
        <f t="shared" si="6"/>
        <v>0</v>
      </c>
      <c r="P30" s="55">
        <v>42180</v>
      </c>
      <c r="Q30" s="55">
        <v>42180</v>
      </c>
      <c r="R30" s="57">
        <f t="shared" si="7"/>
        <v>0</v>
      </c>
      <c r="S30" s="55">
        <v>7.4</v>
      </c>
      <c r="T30" s="55">
        <v>7.4</v>
      </c>
      <c r="U30" s="58">
        <f t="shared" si="8"/>
        <v>0</v>
      </c>
      <c r="V30" s="51">
        <f t="shared" si="9"/>
        <v>42444.3</v>
      </c>
      <c r="W30" s="52">
        <f t="shared" si="10"/>
        <v>36131.5</v>
      </c>
      <c r="X30" s="53">
        <f t="shared" si="11"/>
        <v>6312.8000000000029</v>
      </c>
      <c r="Y30" s="64">
        <v>37931.300000000003</v>
      </c>
      <c r="Z30" s="55">
        <v>33439.1</v>
      </c>
      <c r="AA30" s="52">
        <f t="shared" si="12"/>
        <v>4492.2000000000044</v>
      </c>
      <c r="AB30" s="55">
        <v>3495.7999999999997</v>
      </c>
      <c r="AC30" s="55">
        <v>2532.8000000000015</v>
      </c>
      <c r="AD30" s="52">
        <f t="shared" si="13"/>
        <v>962.99999999999818</v>
      </c>
      <c r="AE30" s="55"/>
      <c r="AF30" s="55"/>
      <c r="AG30" s="52">
        <f t="shared" si="14"/>
        <v>0</v>
      </c>
      <c r="AH30" s="55">
        <v>1017.1999999999999</v>
      </c>
      <c r="AI30" s="55">
        <v>159.6</v>
      </c>
      <c r="AJ30" s="53">
        <f t="shared" si="15"/>
        <v>857.59999999999991</v>
      </c>
    </row>
    <row r="31" spans="1:36">
      <c r="A31" s="32">
        <v>11</v>
      </c>
      <c r="B31" s="60" t="s">
        <v>46</v>
      </c>
      <c r="C31" s="68">
        <v>17006.7</v>
      </c>
      <c r="D31" s="51">
        <f t="shared" si="1"/>
        <v>37520.5</v>
      </c>
      <c r="E31" s="52">
        <f t="shared" si="2"/>
        <v>37520.5</v>
      </c>
      <c r="F31" s="53">
        <f t="shared" si="3"/>
        <v>0</v>
      </c>
      <c r="G31" s="72">
        <f>+Ծրագիր!I31</f>
        <v>614</v>
      </c>
      <c r="H31" s="72">
        <v>614</v>
      </c>
      <c r="I31" s="57">
        <f t="shared" si="4"/>
        <v>0</v>
      </c>
      <c r="J31" s="106"/>
      <c r="K31" s="106"/>
      <c r="L31" s="57">
        <f t="shared" si="5"/>
        <v>0</v>
      </c>
      <c r="M31" s="55">
        <v>78</v>
      </c>
      <c r="N31" s="55">
        <v>78</v>
      </c>
      <c r="O31" s="57">
        <f t="shared" si="6"/>
        <v>0</v>
      </c>
      <c r="P31" s="55">
        <v>36755</v>
      </c>
      <c r="Q31" s="55">
        <v>36755</v>
      </c>
      <c r="R31" s="57">
        <f t="shared" si="7"/>
        <v>0</v>
      </c>
      <c r="S31" s="55">
        <v>73.5</v>
      </c>
      <c r="T31" s="55">
        <v>73.5</v>
      </c>
      <c r="U31" s="58">
        <f t="shared" si="8"/>
        <v>0</v>
      </c>
      <c r="V31" s="51">
        <f t="shared" si="9"/>
        <v>54527.199999999997</v>
      </c>
      <c r="W31" s="52">
        <f t="shared" si="10"/>
        <v>37274.800000000003</v>
      </c>
      <c r="X31" s="53">
        <f t="shared" si="11"/>
        <v>17252.399999999994</v>
      </c>
      <c r="Y31" s="64">
        <v>43591.3</v>
      </c>
      <c r="Z31" s="55">
        <v>32009.1</v>
      </c>
      <c r="AA31" s="52">
        <f t="shared" si="12"/>
        <v>11582.200000000004</v>
      </c>
      <c r="AB31" s="55">
        <v>9935.8999999999942</v>
      </c>
      <c r="AC31" s="55">
        <v>5129.9000000000042</v>
      </c>
      <c r="AD31" s="52">
        <f t="shared" si="13"/>
        <v>4805.99999999999</v>
      </c>
      <c r="AE31" s="55"/>
      <c r="AF31" s="55"/>
      <c r="AG31" s="52">
        <f t="shared" si="14"/>
        <v>0</v>
      </c>
      <c r="AH31" s="55">
        <v>1000</v>
      </c>
      <c r="AI31" s="55">
        <v>135.80000000000001</v>
      </c>
      <c r="AJ31" s="53">
        <f t="shared" si="15"/>
        <v>864.2</v>
      </c>
    </row>
    <row r="32" spans="1:36">
      <c r="A32" s="32">
        <v>12</v>
      </c>
      <c r="B32" s="60" t="s">
        <v>47</v>
      </c>
      <c r="C32" s="102">
        <v>4279.8999999999996</v>
      </c>
      <c r="D32" s="51">
        <f t="shared" si="1"/>
        <v>64002.3</v>
      </c>
      <c r="E32" s="52">
        <f t="shared" si="2"/>
        <v>64002.3</v>
      </c>
      <c r="F32" s="53">
        <f t="shared" si="3"/>
        <v>0</v>
      </c>
      <c r="G32" s="72">
        <f>+Ծրագիր!I32</f>
        <v>924</v>
      </c>
      <c r="H32" s="72">
        <v>924</v>
      </c>
      <c r="I32" s="57">
        <f t="shared" si="4"/>
        <v>0</v>
      </c>
      <c r="J32" s="106"/>
      <c r="K32" s="106"/>
      <c r="L32" s="57">
        <f t="shared" si="5"/>
        <v>0</v>
      </c>
      <c r="M32" s="55">
        <v>41</v>
      </c>
      <c r="N32" s="55">
        <v>41</v>
      </c>
      <c r="O32" s="57">
        <f t="shared" si="6"/>
        <v>0</v>
      </c>
      <c r="P32" s="55">
        <v>63015</v>
      </c>
      <c r="Q32" s="55">
        <v>63015</v>
      </c>
      <c r="R32" s="57">
        <f t="shared" si="7"/>
        <v>0</v>
      </c>
      <c r="S32" s="55">
        <v>22.3</v>
      </c>
      <c r="T32" s="55">
        <v>22.3</v>
      </c>
      <c r="U32" s="58">
        <f t="shared" si="8"/>
        <v>0</v>
      </c>
      <c r="V32" s="51">
        <f t="shared" si="9"/>
        <v>68282.2</v>
      </c>
      <c r="W32" s="52">
        <f t="shared" si="10"/>
        <v>62622.6</v>
      </c>
      <c r="X32" s="53">
        <f t="shared" si="11"/>
        <v>5659.5999999999985</v>
      </c>
      <c r="Y32" s="64">
        <v>53138</v>
      </c>
      <c r="Z32" s="55">
        <v>49534.400000000001</v>
      </c>
      <c r="AA32" s="52">
        <f t="shared" si="12"/>
        <v>3603.5999999999985</v>
      </c>
      <c r="AB32" s="55">
        <v>9874.2999999999975</v>
      </c>
      <c r="AC32" s="55">
        <v>9873.7999999999975</v>
      </c>
      <c r="AD32" s="52">
        <f t="shared" si="13"/>
        <v>0.5</v>
      </c>
      <c r="AE32" s="55"/>
      <c r="AF32" s="55"/>
      <c r="AG32" s="52">
        <f t="shared" si="14"/>
        <v>0</v>
      </c>
      <c r="AH32" s="55">
        <v>5269.9</v>
      </c>
      <c r="AI32" s="55">
        <v>3214.4</v>
      </c>
      <c r="AJ32" s="53">
        <f t="shared" si="15"/>
        <v>2055.4999999999995</v>
      </c>
    </row>
    <row r="33" spans="1:36">
      <c r="A33" s="32">
        <v>13</v>
      </c>
      <c r="B33" s="60" t="s">
        <v>48</v>
      </c>
      <c r="C33" s="68">
        <v>1047.8</v>
      </c>
      <c r="D33" s="51">
        <f t="shared" si="1"/>
        <v>40461.1</v>
      </c>
      <c r="E33" s="52">
        <f t="shared" si="2"/>
        <v>40461.1</v>
      </c>
      <c r="F33" s="53">
        <f t="shared" si="3"/>
        <v>0</v>
      </c>
      <c r="G33" s="72">
        <f>+Ծրագիր!I33</f>
        <v>556</v>
      </c>
      <c r="H33" s="72">
        <v>556</v>
      </c>
      <c r="I33" s="57">
        <f t="shared" si="4"/>
        <v>0</v>
      </c>
      <c r="J33" s="106"/>
      <c r="K33" s="106"/>
      <c r="L33" s="57">
        <f t="shared" si="5"/>
        <v>0</v>
      </c>
      <c r="M33" s="55">
        <v>476.1</v>
      </c>
      <c r="N33" s="55">
        <v>476.1</v>
      </c>
      <c r="O33" s="57">
        <f t="shared" si="6"/>
        <v>0</v>
      </c>
      <c r="P33" s="55">
        <v>39429</v>
      </c>
      <c r="Q33" s="55">
        <v>39429</v>
      </c>
      <c r="R33" s="57">
        <f t="shared" si="7"/>
        <v>0</v>
      </c>
      <c r="S33" s="55"/>
      <c r="T33" s="55">
        <v>0</v>
      </c>
      <c r="U33" s="58">
        <f t="shared" si="8"/>
        <v>0</v>
      </c>
      <c r="V33" s="51">
        <f t="shared" si="9"/>
        <v>41508.900000000009</v>
      </c>
      <c r="W33" s="52">
        <f t="shared" si="10"/>
        <v>39342.1</v>
      </c>
      <c r="X33" s="53">
        <f t="shared" si="11"/>
        <v>2166.8000000000102</v>
      </c>
      <c r="Y33" s="64">
        <v>36164.5</v>
      </c>
      <c r="Z33" s="55">
        <v>34163.9</v>
      </c>
      <c r="AA33" s="52">
        <f t="shared" si="12"/>
        <v>2000.5999999999985</v>
      </c>
      <c r="AB33" s="55">
        <v>5164.4000000000087</v>
      </c>
      <c r="AC33" s="55">
        <v>5164.1999999999971</v>
      </c>
      <c r="AD33" s="52">
        <f t="shared" si="13"/>
        <v>0.20000000001164153</v>
      </c>
      <c r="AE33" s="55"/>
      <c r="AF33" s="55"/>
      <c r="AG33" s="52">
        <f t="shared" si="14"/>
        <v>0</v>
      </c>
      <c r="AH33" s="55">
        <v>180</v>
      </c>
      <c r="AI33" s="55">
        <v>14</v>
      </c>
      <c r="AJ33" s="53">
        <f t="shared" si="15"/>
        <v>166</v>
      </c>
    </row>
    <row r="34" spans="1:36">
      <c r="A34" s="32">
        <v>14</v>
      </c>
      <c r="B34" s="60" t="s">
        <v>49</v>
      </c>
      <c r="C34" s="68">
        <v>7519.7</v>
      </c>
      <c r="D34" s="51">
        <f t="shared" si="1"/>
        <v>44556.4</v>
      </c>
      <c r="E34" s="52">
        <f t="shared" si="2"/>
        <v>44556.4</v>
      </c>
      <c r="F34" s="53">
        <f t="shared" si="3"/>
        <v>0</v>
      </c>
      <c r="G34" s="72">
        <f>+Ծրագիր!I34</f>
        <v>1076</v>
      </c>
      <c r="H34" s="72">
        <v>1076</v>
      </c>
      <c r="I34" s="57">
        <f t="shared" si="4"/>
        <v>0</v>
      </c>
      <c r="J34" s="106"/>
      <c r="K34" s="106"/>
      <c r="L34" s="57">
        <f t="shared" si="5"/>
        <v>0</v>
      </c>
      <c r="M34" s="55">
        <v>-234.2</v>
      </c>
      <c r="N34" s="55">
        <v>-234.2</v>
      </c>
      <c r="O34" s="57">
        <f t="shared" si="6"/>
        <v>0</v>
      </c>
      <c r="P34" s="55">
        <v>43408</v>
      </c>
      <c r="Q34" s="55">
        <v>43408</v>
      </c>
      <c r="R34" s="57">
        <f t="shared" si="7"/>
        <v>0</v>
      </c>
      <c r="S34" s="55">
        <v>306.60000000000002</v>
      </c>
      <c r="T34" s="55">
        <v>306.60000000000002</v>
      </c>
      <c r="U34" s="58">
        <f t="shared" si="8"/>
        <v>0</v>
      </c>
      <c r="V34" s="51">
        <f t="shared" si="9"/>
        <v>52076.1</v>
      </c>
      <c r="W34" s="52">
        <f t="shared" si="10"/>
        <v>47236.2</v>
      </c>
      <c r="X34" s="53">
        <f t="shared" si="11"/>
        <v>4839.9000000000015</v>
      </c>
      <c r="Y34" s="64">
        <v>42775.5</v>
      </c>
      <c r="Z34" s="55">
        <v>41462.300000000003</v>
      </c>
      <c r="AA34" s="52">
        <f t="shared" si="12"/>
        <v>1313.1999999999971</v>
      </c>
      <c r="AB34" s="55">
        <v>8810.5999999999985</v>
      </c>
      <c r="AC34" s="55">
        <v>5687.8999999999942</v>
      </c>
      <c r="AD34" s="52">
        <f t="shared" si="13"/>
        <v>3122.7000000000044</v>
      </c>
      <c r="AE34" s="55"/>
      <c r="AF34" s="55"/>
      <c r="AG34" s="52">
        <f t="shared" si="14"/>
        <v>0</v>
      </c>
      <c r="AH34" s="55">
        <v>490</v>
      </c>
      <c r="AI34" s="55">
        <v>86</v>
      </c>
      <c r="AJ34" s="53">
        <f t="shared" si="15"/>
        <v>404</v>
      </c>
    </row>
    <row r="35" spans="1:36">
      <c r="A35" s="32">
        <v>15</v>
      </c>
      <c r="B35" s="60" t="s">
        <v>50</v>
      </c>
      <c r="C35" s="68">
        <v>1418.8</v>
      </c>
      <c r="D35" s="51">
        <f t="shared" si="1"/>
        <v>20419.5</v>
      </c>
      <c r="E35" s="52">
        <f t="shared" si="2"/>
        <v>20419.5</v>
      </c>
      <c r="F35" s="53">
        <f t="shared" si="3"/>
        <v>0</v>
      </c>
      <c r="G35" s="72">
        <f>+Ծրագիր!I35</f>
        <v>465</v>
      </c>
      <c r="H35" s="72">
        <v>465</v>
      </c>
      <c r="I35" s="57">
        <f t="shared" si="4"/>
        <v>0</v>
      </c>
      <c r="J35" s="106"/>
      <c r="K35" s="106"/>
      <c r="L35" s="57">
        <f t="shared" si="5"/>
        <v>0</v>
      </c>
      <c r="M35" s="55">
        <v>0</v>
      </c>
      <c r="N35" s="55">
        <v>0</v>
      </c>
      <c r="O35" s="57">
        <f t="shared" si="6"/>
        <v>0</v>
      </c>
      <c r="P35" s="55">
        <v>19849</v>
      </c>
      <c r="Q35" s="55">
        <v>19849</v>
      </c>
      <c r="R35" s="57">
        <f t="shared" si="7"/>
        <v>0</v>
      </c>
      <c r="S35" s="55">
        <v>105.5</v>
      </c>
      <c r="T35" s="55">
        <v>105.5</v>
      </c>
      <c r="U35" s="58">
        <f t="shared" si="8"/>
        <v>0</v>
      </c>
      <c r="V35" s="51">
        <f t="shared" si="9"/>
        <v>21838.3</v>
      </c>
      <c r="W35" s="52">
        <f t="shared" si="10"/>
        <v>20988.6</v>
      </c>
      <c r="X35" s="53">
        <f t="shared" si="11"/>
        <v>849.70000000000073</v>
      </c>
      <c r="Y35" s="64">
        <v>18485.7</v>
      </c>
      <c r="Z35" s="55">
        <v>18485.400000000001</v>
      </c>
      <c r="AA35" s="52">
        <f t="shared" si="12"/>
        <v>0.2999999999992724</v>
      </c>
      <c r="AB35" s="55">
        <v>2461.6999999999985</v>
      </c>
      <c r="AC35" s="55">
        <v>2461.6999999999971</v>
      </c>
      <c r="AD35" s="52">
        <f t="shared" si="13"/>
        <v>0</v>
      </c>
      <c r="AE35" s="55"/>
      <c r="AF35" s="55"/>
      <c r="AG35" s="52">
        <f t="shared" si="14"/>
        <v>0</v>
      </c>
      <c r="AH35" s="55">
        <v>890.9</v>
      </c>
      <c r="AI35" s="55">
        <v>41.5</v>
      </c>
      <c r="AJ35" s="53">
        <f t="shared" si="15"/>
        <v>849.4</v>
      </c>
    </row>
    <row r="36" spans="1:36">
      <c r="A36" s="32">
        <v>16</v>
      </c>
      <c r="B36" s="60" t="s">
        <v>51</v>
      </c>
      <c r="C36" s="68">
        <v>907.80000000000007</v>
      </c>
      <c r="D36" s="51">
        <f t="shared" si="1"/>
        <v>26893.4</v>
      </c>
      <c r="E36" s="52">
        <f t="shared" si="2"/>
        <v>26893.4</v>
      </c>
      <c r="F36" s="53">
        <f t="shared" si="3"/>
        <v>0</v>
      </c>
      <c r="G36" s="72">
        <f>+Ծրագիր!I36</f>
        <v>445</v>
      </c>
      <c r="H36" s="72">
        <v>445</v>
      </c>
      <c r="I36" s="57">
        <f t="shared" si="4"/>
        <v>0</v>
      </c>
      <c r="J36" s="106"/>
      <c r="K36" s="106"/>
      <c r="L36" s="57">
        <f t="shared" si="5"/>
        <v>0</v>
      </c>
      <c r="M36" s="55">
        <v>-33.6</v>
      </c>
      <c r="N36" s="55">
        <v>-33.6</v>
      </c>
      <c r="O36" s="57">
        <f t="shared" si="6"/>
        <v>0</v>
      </c>
      <c r="P36" s="55">
        <v>26482</v>
      </c>
      <c r="Q36" s="55">
        <v>26482</v>
      </c>
      <c r="R36" s="57">
        <f t="shared" si="7"/>
        <v>0</v>
      </c>
      <c r="S36" s="55"/>
      <c r="T36" s="55">
        <v>0</v>
      </c>
      <c r="U36" s="58">
        <f t="shared" si="8"/>
        <v>0</v>
      </c>
      <c r="V36" s="51">
        <f t="shared" si="9"/>
        <v>27801.199999999997</v>
      </c>
      <c r="W36" s="52">
        <f t="shared" si="10"/>
        <v>24699.4</v>
      </c>
      <c r="X36" s="53">
        <f t="shared" si="11"/>
        <v>3101.7999999999956</v>
      </c>
      <c r="Y36" s="64">
        <v>22730.6</v>
      </c>
      <c r="Z36" s="55">
        <v>20616.3</v>
      </c>
      <c r="AA36" s="52">
        <f t="shared" si="12"/>
        <v>2114.2999999999993</v>
      </c>
      <c r="AB36" s="55">
        <v>4960.0000000000018</v>
      </c>
      <c r="AC36" s="55">
        <v>3972.5000000000023</v>
      </c>
      <c r="AD36" s="52">
        <f t="shared" si="13"/>
        <v>987.49999999999955</v>
      </c>
      <c r="AE36" s="55"/>
      <c r="AF36" s="55"/>
      <c r="AG36" s="52">
        <f t="shared" si="14"/>
        <v>0</v>
      </c>
      <c r="AH36" s="55">
        <v>110.6</v>
      </c>
      <c r="AI36" s="55">
        <v>110.6</v>
      </c>
      <c r="AJ36" s="53">
        <f t="shared" si="15"/>
        <v>0</v>
      </c>
    </row>
    <row r="37" spans="1:36">
      <c r="A37" s="32">
        <v>17</v>
      </c>
      <c r="B37" s="60" t="s">
        <v>52</v>
      </c>
      <c r="C37" s="68">
        <v>8866.7999999999993</v>
      </c>
      <c r="D37" s="51">
        <f t="shared" si="1"/>
        <v>58290</v>
      </c>
      <c r="E37" s="52">
        <f t="shared" si="2"/>
        <v>58290</v>
      </c>
      <c r="F37" s="53">
        <f t="shared" si="3"/>
        <v>0</v>
      </c>
      <c r="G37" s="72">
        <f>+Ծրագիր!I37</f>
        <v>384</v>
      </c>
      <c r="H37" s="72">
        <v>384</v>
      </c>
      <c r="I37" s="57">
        <f t="shared" si="4"/>
        <v>0</v>
      </c>
      <c r="J37" s="106"/>
      <c r="K37" s="106"/>
      <c r="L37" s="57">
        <f t="shared" si="5"/>
        <v>0</v>
      </c>
      <c r="M37" s="55">
        <v>162</v>
      </c>
      <c r="N37" s="55">
        <v>162</v>
      </c>
      <c r="O37" s="57">
        <f t="shared" si="6"/>
        <v>0</v>
      </c>
      <c r="P37" s="55">
        <v>57744</v>
      </c>
      <c r="Q37" s="55">
        <v>57744</v>
      </c>
      <c r="R37" s="57">
        <f t="shared" si="7"/>
        <v>0</v>
      </c>
      <c r="S37" s="55"/>
      <c r="T37" s="55">
        <v>0</v>
      </c>
      <c r="U37" s="58">
        <f t="shared" si="8"/>
        <v>0</v>
      </c>
      <c r="V37" s="51">
        <f t="shared" si="9"/>
        <v>67156.800000000003</v>
      </c>
      <c r="W37" s="52">
        <f t="shared" si="10"/>
        <v>61855.5</v>
      </c>
      <c r="X37" s="53">
        <f t="shared" si="11"/>
        <v>5301.3000000000029</v>
      </c>
      <c r="Y37" s="64">
        <v>50154.7</v>
      </c>
      <c r="Z37" s="55">
        <v>49391.1</v>
      </c>
      <c r="AA37" s="52">
        <f t="shared" si="12"/>
        <v>763.59999999999854</v>
      </c>
      <c r="AB37" s="55">
        <v>15152.100000000006</v>
      </c>
      <c r="AC37" s="55">
        <v>12060.6</v>
      </c>
      <c r="AD37" s="52">
        <f t="shared" si="13"/>
        <v>3091.5000000000055</v>
      </c>
      <c r="AE37" s="55"/>
      <c r="AF37" s="55"/>
      <c r="AG37" s="52">
        <f t="shared" si="14"/>
        <v>0</v>
      </c>
      <c r="AH37" s="55">
        <v>1850</v>
      </c>
      <c r="AI37" s="55">
        <v>403.8</v>
      </c>
      <c r="AJ37" s="53">
        <f t="shared" si="15"/>
        <v>1446.2</v>
      </c>
    </row>
    <row r="38" spans="1:36">
      <c r="A38" s="32">
        <v>18</v>
      </c>
      <c r="B38" s="60" t="s">
        <v>53</v>
      </c>
      <c r="C38" s="68">
        <v>3024</v>
      </c>
      <c r="D38" s="51">
        <f t="shared" si="1"/>
        <v>83337.600000000006</v>
      </c>
      <c r="E38" s="52">
        <f t="shared" si="2"/>
        <v>83337.600000000006</v>
      </c>
      <c r="F38" s="53">
        <f t="shared" si="3"/>
        <v>0</v>
      </c>
      <c r="G38" s="72">
        <f>+Ծրագիր!I38</f>
        <v>467</v>
      </c>
      <c r="H38" s="72">
        <v>467</v>
      </c>
      <c r="I38" s="57">
        <f t="shared" si="4"/>
        <v>0</v>
      </c>
      <c r="J38" s="106"/>
      <c r="K38" s="106"/>
      <c r="L38" s="57">
        <f t="shared" si="5"/>
        <v>0</v>
      </c>
      <c r="M38" s="55">
        <v>-199.39999999999998</v>
      </c>
      <c r="N38" s="55">
        <v>-199.39999999999998</v>
      </c>
      <c r="O38" s="57">
        <f t="shared" si="6"/>
        <v>0</v>
      </c>
      <c r="P38" s="55">
        <v>83070</v>
      </c>
      <c r="Q38" s="55">
        <v>83070</v>
      </c>
      <c r="R38" s="57">
        <f t="shared" si="7"/>
        <v>0</v>
      </c>
      <c r="S38" s="55"/>
      <c r="T38" s="55">
        <v>0</v>
      </c>
      <c r="U38" s="58">
        <f t="shared" si="8"/>
        <v>0</v>
      </c>
      <c r="V38" s="51">
        <f t="shared" si="9"/>
        <v>86361.600000000006</v>
      </c>
      <c r="W38" s="52">
        <f t="shared" si="10"/>
        <v>80657.600000000006</v>
      </c>
      <c r="X38" s="53">
        <f t="shared" si="11"/>
        <v>5704</v>
      </c>
      <c r="Y38" s="64">
        <v>62135</v>
      </c>
      <c r="Z38" s="55">
        <v>62134.7</v>
      </c>
      <c r="AA38" s="52">
        <f t="shared" si="12"/>
        <v>0.30000000000291038</v>
      </c>
      <c r="AB38" s="55">
        <v>23475.600000000006</v>
      </c>
      <c r="AC38" s="55">
        <v>18072.30000000001</v>
      </c>
      <c r="AD38" s="52">
        <f t="shared" si="13"/>
        <v>5403.2999999999956</v>
      </c>
      <c r="AE38" s="55"/>
      <c r="AF38" s="55"/>
      <c r="AG38" s="52">
        <f t="shared" si="14"/>
        <v>0</v>
      </c>
      <c r="AH38" s="55">
        <v>751</v>
      </c>
      <c r="AI38" s="55">
        <v>450.6</v>
      </c>
      <c r="AJ38" s="53">
        <f t="shared" si="15"/>
        <v>300.39999999999998</v>
      </c>
    </row>
    <row r="39" spans="1:36">
      <c r="A39" s="32">
        <v>19</v>
      </c>
      <c r="B39" s="60" t="s">
        <v>54</v>
      </c>
      <c r="C39" s="102">
        <v>6011.2</v>
      </c>
      <c r="D39" s="51">
        <f t="shared" si="1"/>
        <v>78493.100000000006</v>
      </c>
      <c r="E39" s="52">
        <f t="shared" si="2"/>
        <v>78493.100000000006</v>
      </c>
      <c r="F39" s="53">
        <f t="shared" si="3"/>
        <v>0</v>
      </c>
      <c r="G39" s="72">
        <f>+Ծրագիր!I39</f>
        <v>1196</v>
      </c>
      <c r="H39" s="72">
        <v>1196</v>
      </c>
      <c r="I39" s="57">
        <f t="shared" si="4"/>
        <v>0</v>
      </c>
      <c r="J39" s="106"/>
      <c r="K39" s="106"/>
      <c r="L39" s="57">
        <f t="shared" si="5"/>
        <v>0</v>
      </c>
      <c r="M39" s="55">
        <v>879</v>
      </c>
      <c r="N39" s="55">
        <v>879</v>
      </c>
      <c r="O39" s="57">
        <f t="shared" si="6"/>
        <v>0</v>
      </c>
      <c r="P39" s="55">
        <v>76392</v>
      </c>
      <c r="Q39" s="55">
        <v>76392</v>
      </c>
      <c r="R39" s="57">
        <f t="shared" si="7"/>
        <v>0</v>
      </c>
      <c r="S39" s="55">
        <v>26.1</v>
      </c>
      <c r="T39" s="55">
        <v>26.1</v>
      </c>
      <c r="U39" s="58">
        <f t="shared" si="8"/>
        <v>0</v>
      </c>
      <c r="V39" s="51">
        <f t="shared" si="9"/>
        <v>84504.3</v>
      </c>
      <c r="W39" s="52">
        <f t="shared" si="10"/>
        <v>77623.3</v>
      </c>
      <c r="X39" s="53">
        <f t="shared" si="11"/>
        <v>6881</v>
      </c>
      <c r="Y39" s="64">
        <v>70607</v>
      </c>
      <c r="Z39" s="55">
        <v>64422.7</v>
      </c>
      <c r="AA39" s="52">
        <f t="shared" si="12"/>
        <v>6184.3000000000029</v>
      </c>
      <c r="AB39" s="55">
        <v>12306.400000000003</v>
      </c>
      <c r="AC39" s="55">
        <v>12305.500000000005</v>
      </c>
      <c r="AD39" s="52">
        <f t="shared" si="13"/>
        <v>0.89999999999781721</v>
      </c>
      <c r="AE39" s="55"/>
      <c r="AF39" s="55"/>
      <c r="AG39" s="52">
        <f t="shared" si="14"/>
        <v>0</v>
      </c>
      <c r="AH39" s="55">
        <v>1590.9</v>
      </c>
      <c r="AI39" s="55">
        <v>895.1</v>
      </c>
      <c r="AJ39" s="53">
        <f t="shared" si="15"/>
        <v>695.80000000000007</v>
      </c>
    </row>
    <row r="40" spans="1:36">
      <c r="A40" s="32">
        <v>20</v>
      </c>
      <c r="B40" s="60" t="s">
        <v>55</v>
      </c>
      <c r="C40" s="68">
        <v>674.6</v>
      </c>
      <c r="D40" s="51">
        <f t="shared" si="1"/>
        <v>53775.899999999994</v>
      </c>
      <c r="E40" s="52">
        <f t="shared" si="2"/>
        <v>53775.899999999994</v>
      </c>
      <c r="F40" s="53">
        <f t="shared" si="3"/>
        <v>0</v>
      </c>
      <c r="G40" s="72">
        <f>+Ծրագիր!I40</f>
        <v>469</v>
      </c>
      <c r="H40" s="72">
        <v>469</v>
      </c>
      <c r="I40" s="57">
        <f t="shared" si="4"/>
        <v>0</v>
      </c>
      <c r="J40" s="106"/>
      <c r="K40" s="106"/>
      <c r="L40" s="57">
        <f t="shared" si="5"/>
        <v>0</v>
      </c>
      <c r="M40" s="55">
        <v>540.70000000000005</v>
      </c>
      <c r="N40" s="55">
        <v>540.70000000000005</v>
      </c>
      <c r="O40" s="57">
        <f t="shared" si="6"/>
        <v>0</v>
      </c>
      <c r="P40" s="55">
        <v>51962</v>
      </c>
      <c r="Q40" s="55">
        <v>51962</v>
      </c>
      <c r="R40" s="57">
        <f t="shared" si="7"/>
        <v>0</v>
      </c>
      <c r="S40" s="55">
        <v>804.2</v>
      </c>
      <c r="T40" s="55">
        <v>804.2</v>
      </c>
      <c r="U40" s="58">
        <f t="shared" si="8"/>
        <v>0</v>
      </c>
      <c r="V40" s="51">
        <f t="shared" si="9"/>
        <v>54450.499999999985</v>
      </c>
      <c r="W40" s="52">
        <f t="shared" si="10"/>
        <v>50835.199999999997</v>
      </c>
      <c r="X40" s="53">
        <f t="shared" si="11"/>
        <v>3615.2999999999884</v>
      </c>
      <c r="Y40" s="64">
        <v>43784.2</v>
      </c>
      <c r="Z40" s="55">
        <v>40373.699999999997</v>
      </c>
      <c r="AA40" s="52">
        <f t="shared" si="12"/>
        <v>3410.5</v>
      </c>
      <c r="AB40" s="55">
        <v>10287.599999999995</v>
      </c>
      <c r="AC40" s="55">
        <v>10287.599999999999</v>
      </c>
      <c r="AD40" s="52">
        <f t="shared" si="13"/>
        <v>0</v>
      </c>
      <c r="AE40" s="55"/>
      <c r="AF40" s="55"/>
      <c r="AG40" s="52">
        <f t="shared" si="14"/>
        <v>0</v>
      </c>
      <c r="AH40" s="55">
        <v>378.7</v>
      </c>
      <c r="AI40" s="55">
        <v>173.89999999999998</v>
      </c>
      <c r="AJ40" s="53">
        <f t="shared" si="15"/>
        <v>204.8</v>
      </c>
    </row>
    <row r="41" spans="1:36">
      <c r="A41" s="32">
        <v>21</v>
      </c>
      <c r="B41" s="60" t="s">
        <v>56</v>
      </c>
      <c r="C41" s="68">
        <v>1963.7</v>
      </c>
      <c r="D41" s="51">
        <f t="shared" si="1"/>
        <v>42253.4</v>
      </c>
      <c r="E41" s="52">
        <f t="shared" si="2"/>
        <v>42253.4</v>
      </c>
      <c r="F41" s="53">
        <f t="shared" si="3"/>
        <v>0</v>
      </c>
      <c r="G41" s="72">
        <f>+Ծրագիր!I41</f>
        <v>25</v>
      </c>
      <c r="H41" s="72">
        <v>25</v>
      </c>
      <c r="I41" s="57">
        <f t="shared" si="4"/>
        <v>0</v>
      </c>
      <c r="J41" s="106"/>
      <c r="K41" s="106"/>
      <c r="L41" s="57">
        <f t="shared" si="5"/>
        <v>0</v>
      </c>
      <c r="M41" s="55">
        <v>235.4</v>
      </c>
      <c r="N41" s="55">
        <v>235.4</v>
      </c>
      <c r="O41" s="57">
        <f t="shared" si="6"/>
        <v>0</v>
      </c>
      <c r="P41" s="55">
        <v>41993</v>
      </c>
      <c r="Q41" s="55">
        <v>41993</v>
      </c>
      <c r="R41" s="57">
        <f t="shared" si="7"/>
        <v>0</v>
      </c>
      <c r="S41" s="55"/>
      <c r="T41" s="55">
        <v>0</v>
      </c>
      <c r="U41" s="58">
        <f t="shared" si="8"/>
        <v>0</v>
      </c>
      <c r="V41" s="51">
        <f t="shared" si="9"/>
        <v>44217.1</v>
      </c>
      <c r="W41" s="52">
        <f t="shared" si="10"/>
        <v>41601.1</v>
      </c>
      <c r="X41" s="53">
        <f t="shared" si="11"/>
        <v>2616</v>
      </c>
      <c r="Y41" s="64">
        <v>36281.199999999997</v>
      </c>
      <c r="Z41" s="55">
        <v>33742.6</v>
      </c>
      <c r="AA41" s="52">
        <f t="shared" si="12"/>
        <v>2538.5999999999985</v>
      </c>
      <c r="AB41" s="55">
        <v>7785.9000000000015</v>
      </c>
      <c r="AC41" s="55">
        <v>7785.5</v>
      </c>
      <c r="AD41" s="52">
        <f t="shared" si="13"/>
        <v>0.40000000000145519</v>
      </c>
      <c r="AE41" s="55"/>
      <c r="AF41" s="55"/>
      <c r="AG41" s="52">
        <f t="shared" si="14"/>
        <v>0</v>
      </c>
      <c r="AH41" s="55">
        <v>150</v>
      </c>
      <c r="AI41" s="55">
        <v>73</v>
      </c>
      <c r="AJ41" s="53">
        <f t="shared" si="15"/>
        <v>77</v>
      </c>
    </row>
    <row r="42" spans="1:36">
      <c r="A42" s="32">
        <v>22</v>
      </c>
      <c r="B42" s="60" t="s">
        <v>57</v>
      </c>
      <c r="C42" s="68">
        <v>11836.4</v>
      </c>
      <c r="D42" s="51">
        <f t="shared" si="1"/>
        <v>67357.100000000006</v>
      </c>
      <c r="E42" s="52">
        <f t="shared" si="2"/>
        <v>67357.100000000006</v>
      </c>
      <c r="F42" s="53">
        <f t="shared" si="3"/>
        <v>0</v>
      </c>
      <c r="G42" s="72">
        <f>+Ծրագիր!I42</f>
        <v>344</v>
      </c>
      <c r="H42" s="72">
        <v>344</v>
      </c>
      <c r="I42" s="57">
        <f t="shared" si="4"/>
        <v>0</v>
      </c>
      <c r="J42" s="106"/>
      <c r="K42" s="106"/>
      <c r="L42" s="57">
        <f t="shared" si="5"/>
        <v>0</v>
      </c>
      <c r="M42" s="55">
        <v>91</v>
      </c>
      <c r="N42" s="55">
        <v>91</v>
      </c>
      <c r="O42" s="57">
        <f t="shared" si="6"/>
        <v>0</v>
      </c>
      <c r="P42" s="55">
        <v>66903</v>
      </c>
      <c r="Q42" s="55">
        <v>66903</v>
      </c>
      <c r="R42" s="57">
        <f t="shared" si="7"/>
        <v>0</v>
      </c>
      <c r="S42" s="55">
        <v>19.100000000000001</v>
      </c>
      <c r="T42" s="55">
        <v>19.100000000000001</v>
      </c>
      <c r="U42" s="58">
        <f t="shared" si="8"/>
        <v>0</v>
      </c>
      <c r="V42" s="51">
        <f t="shared" si="9"/>
        <v>79193.5</v>
      </c>
      <c r="W42" s="52">
        <f t="shared" si="10"/>
        <v>72113.100000000006</v>
      </c>
      <c r="X42" s="53">
        <f t="shared" si="11"/>
        <v>7080.3999999999942</v>
      </c>
      <c r="Y42" s="64">
        <v>67783.399999999994</v>
      </c>
      <c r="Z42" s="55">
        <v>61117.7</v>
      </c>
      <c r="AA42" s="52">
        <f t="shared" si="12"/>
        <v>6665.6999999999971</v>
      </c>
      <c r="AB42" s="55">
        <v>11100.100000000006</v>
      </c>
      <c r="AC42" s="55">
        <v>10739.400000000009</v>
      </c>
      <c r="AD42" s="52">
        <f t="shared" si="13"/>
        <v>360.69999999999709</v>
      </c>
      <c r="AE42" s="55"/>
      <c r="AF42" s="55"/>
      <c r="AG42" s="52">
        <f t="shared" si="14"/>
        <v>0</v>
      </c>
      <c r="AH42" s="55">
        <v>310</v>
      </c>
      <c r="AI42" s="55">
        <v>256</v>
      </c>
      <c r="AJ42" s="53">
        <f t="shared" si="15"/>
        <v>54</v>
      </c>
    </row>
    <row r="43" spans="1:36">
      <c r="A43" s="32">
        <v>23</v>
      </c>
      <c r="B43" s="60" t="s">
        <v>58</v>
      </c>
      <c r="C43" s="68">
        <v>871.2</v>
      </c>
      <c r="D43" s="51">
        <f t="shared" si="1"/>
        <v>17740.899999999998</v>
      </c>
      <c r="E43" s="52">
        <f t="shared" si="2"/>
        <v>17740.899999999998</v>
      </c>
      <c r="F43" s="53">
        <f t="shared" si="3"/>
        <v>0</v>
      </c>
      <c r="G43" s="72">
        <f>+Ծրագիր!I43</f>
        <v>412</v>
      </c>
      <c r="H43" s="72">
        <v>412</v>
      </c>
      <c r="I43" s="57">
        <f t="shared" si="4"/>
        <v>0</v>
      </c>
      <c r="J43" s="106"/>
      <c r="K43" s="106"/>
      <c r="L43" s="57">
        <f t="shared" si="5"/>
        <v>0</v>
      </c>
      <c r="M43" s="55">
        <v>309.3</v>
      </c>
      <c r="N43" s="55">
        <v>309.3</v>
      </c>
      <c r="O43" s="57">
        <f t="shared" si="6"/>
        <v>0</v>
      </c>
      <c r="P43" s="55">
        <v>16962</v>
      </c>
      <c r="Q43" s="55">
        <v>16962</v>
      </c>
      <c r="R43" s="57">
        <f t="shared" si="7"/>
        <v>0</v>
      </c>
      <c r="S43" s="55">
        <v>57.6</v>
      </c>
      <c r="T43" s="55">
        <v>57.6</v>
      </c>
      <c r="U43" s="58">
        <f t="shared" si="8"/>
        <v>0</v>
      </c>
      <c r="V43" s="51">
        <f t="shared" si="9"/>
        <v>18612.099999999999</v>
      </c>
      <c r="W43" s="52">
        <f t="shared" si="10"/>
        <v>18155.8</v>
      </c>
      <c r="X43" s="53">
        <f t="shared" si="11"/>
        <v>456.29999999999927</v>
      </c>
      <c r="Y43" s="64">
        <v>16780.400000000001</v>
      </c>
      <c r="Z43" s="55">
        <v>16536.900000000001</v>
      </c>
      <c r="AA43" s="52">
        <f t="shared" si="12"/>
        <v>243.5</v>
      </c>
      <c r="AB43" s="55">
        <v>1731.6999999999971</v>
      </c>
      <c r="AC43" s="55">
        <v>1602.8999999999978</v>
      </c>
      <c r="AD43" s="52">
        <f t="shared" si="13"/>
        <v>128.79999999999927</v>
      </c>
      <c r="AE43" s="55"/>
      <c r="AF43" s="55"/>
      <c r="AG43" s="52">
        <f t="shared" si="14"/>
        <v>0</v>
      </c>
      <c r="AH43" s="55">
        <v>100</v>
      </c>
      <c r="AI43" s="55">
        <v>16</v>
      </c>
      <c r="AJ43" s="53">
        <f t="shared" si="15"/>
        <v>84</v>
      </c>
    </row>
    <row r="44" spans="1:36">
      <c r="A44" s="32">
        <v>24</v>
      </c>
      <c r="B44" s="60" t="s">
        <v>59</v>
      </c>
      <c r="C44" s="68">
        <v>4676.8999999999996</v>
      </c>
      <c r="D44" s="51">
        <f t="shared" si="1"/>
        <v>23355.7</v>
      </c>
      <c r="E44" s="52">
        <f t="shared" si="2"/>
        <v>23355.7</v>
      </c>
      <c r="F44" s="53">
        <f t="shared" si="3"/>
        <v>0</v>
      </c>
      <c r="G44" s="72">
        <f>+Ծրագիր!I44</f>
        <v>96</v>
      </c>
      <c r="H44" s="72">
        <v>96</v>
      </c>
      <c r="I44" s="57">
        <f t="shared" si="4"/>
        <v>0</v>
      </c>
      <c r="J44" s="106"/>
      <c r="K44" s="106"/>
      <c r="L44" s="57">
        <f t="shared" si="5"/>
        <v>0</v>
      </c>
      <c r="M44" s="55">
        <v>917</v>
      </c>
      <c r="N44" s="55">
        <v>917</v>
      </c>
      <c r="O44" s="57">
        <f t="shared" si="6"/>
        <v>0</v>
      </c>
      <c r="P44" s="55">
        <v>21299</v>
      </c>
      <c r="Q44" s="55">
        <v>21299</v>
      </c>
      <c r="R44" s="57">
        <f t="shared" si="7"/>
        <v>0</v>
      </c>
      <c r="S44" s="55">
        <v>1043.7</v>
      </c>
      <c r="T44" s="55">
        <v>1043.7</v>
      </c>
      <c r="U44" s="58">
        <f t="shared" si="8"/>
        <v>0</v>
      </c>
      <c r="V44" s="51">
        <f t="shared" si="9"/>
        <v>28032.6</v>
      </c>
      <c r="W44" s="52">
        <f t="shared" si="10"/>
        <v>22981.7</v>
      </c>
      <c r="X44" s="53">
        <f t="shared" si="11"/>
        <v>5050.8999999999978</v>
      </c>
      <c r="Y44" s="64">
        <v>23067.200000000001</v>
      </c>
      <c r="Z44" s="55">
        <v>19002.8</v>
      </c>
      <c r="AA44" s="52">
        <f t="shared" si="12"/>
        <v>4064.4000000000015</v>
      </c>
      <c r="AB44" s="55">
        <v>4824.3999999999978</v>
      </c>
      <c r="AC44" s="55">
        <v>3860.9000000000015</v>
      </c>
      <c r="AD44" s="52">
        <f t="shared" si="13"/>
        <v>963.49999999999636</v>
      </c>
      <c r="AE44" s="55"/>
      <c r="AF44" s="55"/>
      <c r="AG44" s="52">
        <f t="shared" si="14"/>
        <v>0</v>
      </c>
      <c r="AH44" s="55">
        <v>141</v>
      </c>
      <c r="AI44" s="55">
        <v>118</v>
      </c>
      <c r="AJ44" s="53">
        <f t="shared" si="15"/>
        <v>23</v>
      </c>
    </row>
    <row r="45" spans="1:36">
      <c r="A45" s="32">
        <v>25</v>
      </c>
      <c r="B45" s="60" t="s">
        <v>60</v>
      </c>
      <c r="C45" s="68">
        <v>5116</v>
      </c>
      <c r="D45" s="51">
        <f t="shared" si="1"/>
        <v>23460.799999999999</v>
      </c>
      <c r="E45" s="52">
        <f t="shared" si="2"/>
        <v>23460.799999999999</v>
      </c>
      <c r="F45" s="53">
        <f t="shared" si="3"/>
        <v>0</v>
      </c>
      <c r="G45" s="72">
        <f>+Ծրագիր!I45</f>
        <v>344</v>
      </c>
      <c r="H45" s="72">
        <v>344</v>
      </c>
      <c r="I45" s="57">
        <f t="shared" si="4"/>
        <v>0</v>
      </c>
      <c r="J45" s="106"/>
      <c r="K45" s="106"/>
      <c r="L45" s="57">
        <f t="shared" si="5"/>
        <v>0</v>
      </c>
      <c r="M45" s="55">
        <v>494.8</v>
      </c>
      <c r="N45" s="55">
        <v>494.8</v>
      </c>
      <c r="O45" s="57">
        <f t="shared" si="6"/>
        <v>0</v>
      </c>
      <c r="P45" s="55">
        <v>22622</v>
      </c>
      <c r="Q45" s="55">
        <v>22622</v>
      </c>
      <c r="R45" s="57">
        <f t="shared" si="7"/>
        <v>0</v>
      </c>
      <c r="S45" s="55"/>
      <c r="T45" s="55">
        <v>0</v>
      </c>
      <c r="U45" s="58">
        <f t="shared" si="8"/>
        <v>0</v>
      </c>
      <c r="V45" s="51">
        <f t="shared" si="9"/>
        <v>28576.799999999999</v>
      </c>
      <c r="W45" s="52">
        <f t="shared" si="10"/>
        <v>27823.9</v>
      </c>
      <c r="X45" s="53">
        <f t="shared" si="11"/>
        <v>752.89999999999782</v>
      </c>
      <c r="Y45" s="64">
        <v>26093</v>
      </c>
      <c r="Z45" s="55">
        <v>25429.4</v>
      </c>
      <c r="AA45" s="52">
        <f t="shared" si="12"/>
        <v>663.59999999999854</v>
      </c>
      <c r="AB45" s="55">
        <v>2413.7999999999993</v>
      </c>
      <c r="AC45" s="55">
        <v>2381.5</v>
      </c>
      <c r="AD45" s="52">
        <f t="shared" si="13"/>
        <v>32.299999999999272</v>
      </c>
      <c r="AE45" s="55"/>
      <c r="AF45" s="55"/>
      <c r="AG45" s="52">
        <f t="shared" si="14"/>
        <v>0</v>
      </c>
      <c r="AH45" s="55">
        <v>70</v>
      </c>
      <c r="AI45" s="55">
        <v>13</v>
      </c>
      <c r="AJ45" s="53">
        <f t="shared" si="15"/>
        <v>57</v>
      </c>
    </row>
    <row r="46" spans="1:36">
      <c r="A46" s="32">
        <v>26</v>
      </c>
      <c r="B46" s="60" t="s">
        <v>210</v>
      </c>
      <c r="C46" s="102">
        <v>7859.9</v>
      </c>
      <c r="D46" s="51">
        <f t="shared" si="1"/>
        <v>11664</v>
      </c>
      <c r="E46" s="52">
        <f t="shared" si="2"/>
        <v>11664</v>
      </c>
      <c r="F46" s="53">
        <f t="shared" si="3"/>
        <v>0</v>
      </c>
      <c r="G46" s="72">
        <f>+Ծրագիր!I46</f>
        <v>0</v>
      </c>
      <c r="H46" s="72">
        <v>0</v>
      </c>
      <c r="I46" s="57">
        <f t="shared" si="4"/>
        <v>0</v>
      </c>
      <c r="J46" s="106"/>
      <c r="K46" s="106"/>
      <c r="L46" s="57">
        <f t="shared" si="5"/>
        <v>0</v>
      </c>
      <c r="M46" s="55">
        <v>130</v>
      </c>
      <c r="N46" s="55">
        <v>130</v>
      </c>
      <c r="O46" s="57">
        <f t="shared" si="6"/>
        <v>0</v>
      </c>
      <c r="P46" s="55">
        <v>11534</v>
      </c>
      <c r="Q46" s="55">
        <v>11534</v>
      </c>
      <c r="R46" s="57">
        <f t="shared" si="7"/>
        <v>0</v>
      </c>
      <c r="S46" s="55"/>
      <c r="T46" s="55">
        <v>0</v>
      </c>
      <c r="U46" s="58">
        <f t="shared" si="8"/>
        <v>0</v>
      </c>
      <c r="V46" s="51">
        <f t="shared" si="9"/>
        <v>19523.900000000001</v>
      </c>
      <c r="W46" s="52">
        <f t="shared" si="10"/>
        <v>13813.9</v>
      </c>
      <c r="X46" s="53">
        <f t="shared" si="11"/>
        <v>5710.0000000000018</v>
      </c>
      <c r="Y46" s="64">
        <v>12149.7</v>
      </c>
      <c r="Z46" s="55">
        <v>10312.1</v>
      </c>
      <c r="AA46" s="52">
        <f t="shared" si="12"/>
        <v>1837.6000000000004</v>
      </c>
      <c r="AB46" s="55">
        <v>7334.2000000000007</v>
      </c>
      <c r="AC46" s="55">
        <v>3501.7999999999993</v>
      </c>
      <c r="AD46" s="52">
        <f t="shared" si="13"/>
        <v>3832.4000000000015</v>
      </c>
      <c r="AE46" s="55"/>
      <c r="AF46" s="55"/>
      <c r="AG46" s="52">
        <f t="shared" si="14"/>
        <v>0</v>
      </c>
      <c r="AH46" s="55">
        <v>40</v>
      </c>
      <c r="AI46" s="55">
        <v>0</v>
      </c>
      <c r="AJ46" s="53">
        <f t="shared" si="15"/>
        <v>40</v>
      </c>
    </row>
    <row r="47" spans="1:36">
      <c r="A47" s="32">
        <v>27</v>
      </c>
      <c r="B47" s="60" t="s">
        <v>61</v>
      </c>
      <c r="C47" s="68">
        <v>3520</v>
      </c>
      <c r="D47" s="51">
        <f t="shared" si="1"/>
        <v>24892</v>
      </c>
      <c r="E47" s="52">
        <f t="shared" si="2"/>
        <v>24892</v>
      </c>
      <c r="F47" s="53">
        <f t="shared" si="3"/>
        <v>0</v>
      </c>
      <c r="G47" s="72">
        <f>+Ծրագիր!I47</f>
        <v>57</v>
      </c>
      <c r="H47" s="72">
        <v>57</v>
      </c>
      <c r="I47" s="57">
        <f t="shared" si="4"/>
        <v>0</v>
      </c>
      <c r="J47" s="106"/>
      <c r="K47" s="106"/>
      <c r="L47" s="57">
        <f t="shared" si="5"/>
        <v>0</v>
      </c>
      <c r="M47" s="55">
        <v>158</v>
      </c>
      <c r="N47" s="55">
        <v>158</v>
      </c>
      <c r="O47" s="57">
        <f t="shared" si="6"/>
        <v>0</v>
      </c>
      <c r="P47" s="55">
        <v>24677</v>
      </c>
      <c r="Q47" s="55">
        <v>24677</v>
      </c>
      <c r="R47" s="57">
        <f t="shared" si="7"/>
        <v>0</v>
      </c>
      <c r="S47" s="55"/>
      <c r="T47" s="55">
        <v>0</v>
      </c>
      <c r="U47" s="58">
        <f t="shared" si="8"/>
        <v>0</v>
      </c>
      <c r="V47" s="51">
        <f t="shared" si="9"/>
        <v>28412</v>
      </c>
      <c r="W47" s="52">
        <f t="shared" si="10"/>
        <v>23099.599999999999</v>
      </c>
      <c r="X47" s="53">
        <f t="shared" si="11"/>
        <v>5312.4000000000015</v>
      </c>
      <c r="Y47" s="64">
        <v>22851</v>
      </c>
      <c r="Z47" s="55">
        <v>19362.2</v>
      </c>
      <c r="AA47" s="52">
        <f t="shared" si="12"/>
        <v>3488.7999999999993</v>
      </c>
      <c r="AB47" s="55">
        <v>5481</v>
      </c>
      <c r="AC47" s="55">
        <v>3680.8999999999978</v>
      </c>
      <c r="AD47" s="52">
        <f t="shared" si="13"/>
        <v>1800.1000000000022</v>
      </c>
      <c r="AE47" s="55"/>
      <c r="AF47" s="55"/>
      <c r="AG47" s="52">
        <f t="shared" si="14"/>
        <v>0</v>
      </c>
      <c r="AH47" s="55">
        <v>80</v>
      </c>
      <c r="AI47" s="55">
        <v>56.5</v>
      </c>
      <c r="AJ47" s="53">
        <f t="shared" si="15"/>
        <v>23.5</v>
      </c>
    </row>
    <row r="48" spans="1:36">
      <c r="A48" s="32">
        <v>28</v>
      </c>
      <c r="B48" s="60" t="s">
        <v>62</v>
      </c>
      <c r="C48" s="68">
        <v>849.9</v>
      </c>
      <c r="D48" s="51">
        <f t="shared" si="1"/>
        <v>26799.8</v>
      </c>
      <c r="E48" s="52">
        <f t="shared" si="2"/>
        <v>26799.8</v>
      </c>
      <c r="F48" s="53">
        <f t="shared" si="3"/>
        <v>0</v>
      </c>
      <c r="G48" s="72">
        <f>+Ծրագիր!I48</f>
        <v>608</v>
      </c>
      <c r="H48" s="72">
        <v>608</v>
      </c>
      <c r="I48" s="57">
        <f t="shared" si="4"/>
        <v>0</v>
      </c>
      <c r="J48" s="106"/>
      <c r="K48" s="106"/>
      <c r="L48" s="57">
        <f t="shared" si="5"/>
        <v>0</v>
      </c>
      <c r="M48" s="55">
        <v>179.1</v>
      </c>
      <c r="N48" s="55">
        <v>179.1</v>
      </c>
      <c r="O48" s="57">
        <f t="shared" si="6"/>
        <v>0</v>
      </c>
      <c r="P48" s="55">
        <v>25612</v>
      </c>
      <c r="Q48" s="55">
        <v>25612</v>
      </c>
      <c r="R48" s="57">
        <f t="shared" si="7"/>
        <v>0</v>
      </c>
      <c r="S48" s="55">
        <v>400.7</v>
      </c>
      <c r="T48" s="55">
        <v>400.7</v>
      </c>
      <c r="U48" s="58">
        <f t="shared" si="8"/>
        <v>0</v>
      </c>
      <c r="V48" s="51">
        <f t="shared" si="9"/>
        <v>27649.7</v>
      </c>
      <c r="W48" s="52">
        <f t="shared" si="10"/>
        <v>25883.200000000001</v>
      </c>
      <c r="X48" s="53">
        <f t="shared" si="11"/>
        <v>1766.5</v>
      </c>
      <c r="Y48" s="64">
        <v>23544.7</v>
      </c>
      <c r="Z48" s="55">
        <v>23054.5</v>
      </c>
      <c r="AA48" s="52">
        <f t="shared" si="12"/>
        <v>490.20000000000073</v>
      </c>
      <c r="AB48" s="55">
        <v>3945</v>
      </c>
      <c r="AC48" s="55">
        <v>2778.7000000000007</v>
      </c>
      <c r="AD48" s="52">
        <f t="shared" si="13"/>
        <v>1166.2999999999993</v>
      </c>
      <c r="AE48" s="55"/>
      <c r="AF48" s="55"/>
      <c r="AG48" s="52">
        <f t="shared" si="14"/>
        <v>0</v>
      </c>
      <c r="AH48" s="55">
        <v>160</v>
      </c>
      <c r="AI48" s="55">
        <v>50</v>
      </c>
      <c r="AJ48" s="53">
        <f t="shared" si="15"/>
        <v>110</v>
      </c>
    </row>
    <row r="49" spans="1:36">
      <c r="A49" s="32">
        <v>29</v>
      </c>
      <c r="B49" s="60" t="s">
        <v>63</v>
      </c>
      <c r="C49" s="68">
        <v>584.6</v>
      </c>
      <c r="D49" s="51">
        <f t="shared" si="1"/>
        <v>21656.400000000001</v>
      </c>
      <c r="E49" s="52">
        <f t="shared" si="2"/>
        <v>21656.400000000001</v>
      </c>
      <c r="F49" s="53">
        <f t="shared" si="3"/>
        <v>0</v>
      </c>
      <c r="G49" s="72">
        <f>+Ծրագիր!I49</f>
        <v>107</v>
      </c>
      <c r="H49" s="72">
        <v>107</v>
      </c>
      <c r="I49" s="57">
        <f t="shared" si="4"/>
        <v>0</v>
      </c>
      <c r="J49" s="106"/>
      <c r="K49" s="106"/>
      <c r="L49" s="57">
        <f t="shared" si="5"/>
        <v>0</v>
      </c>
      <c r="M49" s="55">
        <v>531.4</v>
      </c>
      <c r="N49" s="55">
        <v>531.4</v>
      </c>
      <c r="O49" s="57">
        <f t="shared" si="6"/>
        <v>0</v>
      </c>
      <c r="P49" s="55">
        <v>21018</v>
      </c>
      <c r="Q49" s="55">
        <v>21018</v>
      </c>
      <c r="R49" s="57">
        <f t="shared" si="7"/>
        <v>0</v>
      </c>
      <c r="S49" s="55"/>
      <c r="T49" s="55">
        <v>0</v>
      </c>
      <c r="U49" s="58">
        <f t="shared" si="8"/>
        <v>0</v>
      </c>
      <c r="V49" s="51">
        <f t="shared" si="9"/>
        <v>22241</v>
      </c>
      <c r="W49" s="52">
        <f t="shared" si="10"/>
        <v>19139.7</v>
      </c>
      <c r="X49" s="53">
        <f t="shared" si="11"/>
        <v>3101.2999999999993</v>
      </c>
      <c r="Y49" s="64">
        <v>19331</v>
      </c>
      <c r="Z49" s="55">
        <v>17230.099999999999</v>
      </c>
      <c r="AA49" s="52">
        <f t="shared" si="12"/>
        <v>2100.9000000000015</v>
      </c>
      <c r="AB49" s="55">
        <v>2870</v>
      </c>
      <c r="AC49" s="55">
        <v>1870.6000000000022</v>
      </c>
      <c r="AD49" s="52">
        <f t="shared" si="13"/>
        <v>999.39999999999782</v>
      </c>
      <c r="AE49" s="55"/>
      <c r="AF49" s="55"/>
      <c r="AG49" s="52">
        <f t="shared" si="14"/>
        <v>0</v>
      </c>
      <c r="AH49" s="55">
        <v>40</v>
      </c>
      <c r="AI49" s="55">
        <v>39</v>
      </c>
      <c r="AJ49" s="53">
        <f t="shared" si="15"/>
        <v>1</v>
      </c>
    </row>
    <row r="50" spans="1:36">
      <c r="A50" s="32">
        <v>30</v>
      </c>
      <c r="B50" s="60" t="s">
        <v>64</v>
      </c>
      <c r="C50" s="68">
        <v>657.5</v>
      </c>
      <c r="D50" s="51">
        <f t="shared" si="1"/>
        <v>16631.2</v>
      </c>
      <c r="E50" s="52">
        <f t="shared" si="2"/>
        <v>16631.2</v>
      </c>
      <c r="F50" s="53">
        <f t="shared" si="3"/>
        <v>0</v>
      </c>
      <c r="G50" s="72">
        <f>+Ծրագիր!I50</f>
        <v>233</v>
      </c>
      <c r="H50" s="72">
        <v>233</v>
      </c>
      <c r="I50" s="57">
        <f t="shared" si="4"/>
        <v>0</v>
      </c>
      <c r="J50" s="106"/>
      <c r="K50" s="106"/>
      <c r="L50" s="57">
        <f t="shared" si="5"/>
        <v>0</v>
      </c>
      <c r="M50" s="55">
        <v>339.2</v>
      </c>
      <c r="N50" s="55">
        <v>339.2</v>
      </c>
      <c r="O50" s="57">
        <f t="shared" si="6"/>
        <v>0</v>
      </c>
      <c r="P50" s="55">
        <v>16059</v>
      </c>
      <c r="Q50" s="55">
        <v>16059</v>
      </c>
      <c r="R50" s="57">
        <f t="shared" si="7"/>
        <v>0</v>
      </c>
      <c r="S50" s="55"/>
      <c r="T50" s="55">
        <v>0</v>
      </c>
      <c r="U50" s="58">
        <f t="shared" si="8"/>
        <v>0</v>
      </c>
      <c r="V50" s="51">
        <f t="shared" si="9"/>
        <v>17288.7</v>
      </c>
      <c r="W50" s="52">
        <f t="shared" si="10"/>
        <v>15050.7</v>
      </c>
      <c r="X50" s="53">
        <f t="shared" si="11"/>
        <v>2238</v>
      </c>
      <c r="Y50" s="64">
        <v>15074.8</v>
      </c>
      <c r="Z50" s="55">
        <v>13420.9</v>
      </c>
      <c r="AA50" s="52">
        <f t="shared" si="12"/>
        <v>1653.8999999999996</v>
      </c>
      <c r="AB50" s="55">
        <v>2188.9000000000015</v>
      </c>
      <c r="AC50" s="55">
        <v>1616.8000000000011</v>
      </c>
      <c r="AD50" s="52">
        <f t="shared" si="13"/>
        <v>572.10000000000036</v>
      </c>
      <c r="AE50" s="55"/>
      <c r="AF50" s="55"/>
      <c r="AG50" s="52">
        <f t="shared" si="14"/>
        <v>0</v>
      </c>
      <c r="AH50" s="55">
        <v>25</v>
      </c>
      <c r="AI50" s="55">
        <v>13</v>
      </c>
      <c r="AJ50" s="53">
        <f t="shared" si="15"/>
        <v>12</v>
      </c>
    </row>
    <row r="51" spans="1:36">
      <c r="A51" s="32">
        <v>31</v>
      </c>
      <c r="B51" s="60" t="s">
        <v>65</v>
      </c>
      <c r="C51" s="68">
        <v>1666.1999999999998</v>
      </c>
      <c r="D51" s="51">
        <f t="shared" si="1"/>
        <v>28265</v>
      </c>
      <c r="E51" s="52">
        <f t="shared" si="2"/>
        <v>28265</v>
      </c>
      <c r="F51" s="53">
        <f t="shared" si="3"/>
        <v>0</v>
      </c>
      <c r="G51" s="72">
        <f>+Ծրագիր!I51</f>
        <v>424</v>
      </c>
      <c r="H51" s="72">
        <v>424</v>
      </c>
      <c r="I51" s="57">
        <f t="shared" si="4"/>
        <v>0</v>
      </c>
      <c r="J51" s="106"/>
      <c r="K51" s="106"/>
      <c r="L51" s="57">
        <f t="shared" si="5"/>
        <v>0</v>
      </c>
      <c r="M51" s="55">
        <v>454</v>
      </c>
      <c r="N51" s="55">
        <v>454</v>
      </c>
      <c r="O51" s="57">
        <f t="shared" si="6"/>
        <v>0</v>
      </c>
      <c r="P51" s="55">
        <v>27387</v>
      </c>
      <c r="Q51" s="55">
        <v>27387</v>
      </c>
      <c r="R51" s="57">
        <f t="shared" si="7"/>
        <v>0</v>
      </c>
      <c r="S51" s="55"/>
      <c r="T51" s="55">
        <v>0</v>
      </c>
      <c r="U51" s="58">
        <f t="shared" si="8"/>
        <v>0</v>
      </c>
      <c r="V51" s="51">
        <f t="shared" si="9"/>
        <v>29931.200000000001</v>
      </c>
      <c r="W51" s="52">
        <f t="shared" si="10"/>
        <v>26874.799999999999</v>
      </c>
      <c r="X51" s="53">
        <f t="shared" si="11"/>
        <v>3056.4000000000015</v>
      </c>
      <c r="Y51" s="64">
        <v>24698.3</v>
      </c>
      <c r="Z51" s="55">
        <v>22767</v>
      </c>
      <c r="AA51" s="52">
        <f t="shared" si="12"/>
        <v>1931.2999999999993</v>
      </c>
      <c r="AB51" s="55">
        <v>5032.9000000000015</v>
      </c>
      <c r="AC51" s="55">
        <v>4097.7999999999993</v>
      </c>
      <c r="AD51" s="52">
        <f t="shared" si="13"/>
        <v>935.10000000000218</v>
      </c>
      <c r="AE51" s="55"/>
      <c r="AF51" s="55"/>
      <c r="AG51" s="52">
        <f t="shared" si="14"/>
        <v>0</v>
      </c>
      <c r="AH51" s="55">
        <v>200</v>
      </c>
      <c r="AI51" s="55">
        <v>10</v>
      </c>
      <c r="AJ51" s="53">
        <f t="shared" si="15"/>
        <v>190</v>
      </c>
    </row>
    <row r="52" spans="1:36">
      <c r="A52" s="32">
        <v>32</v>
      </c>
      <c r="B52" s="60" t="s">
        <v>66</v>
      </c>
      <c r="C52" s="68">
        <v>8925.1</v>
      </c>
      <c r="D52" s="51">
        <f t="shared" si="1"/>
        <v>25736</v>
      </c>
      <c r="E52" s="52">
        <f t="shared" si="2"/>
        <v>25736</v>
      </c>
      <c r="F52" s="53">
        <f t="shared" si="3"/>
        <v>0</v>
      </c>
      <c r="G52" s="72">
        <f>+Ծրագիր!I52</f>
        <v>0</v>
      </c>
      <c r="H52" s="72">
        <v>0</v>
      </c>
      <c r="I52" s="57">
        <f t="shared" si="4"/>
        <v>0</v>
      </c>
      <c r="J52" s="106"/>
      <c r="K52" s="106"/>
      <c r="L52" s="57">
        <f t="shared" si="5"/>
        <v>0</v>
      </c>
      <c r="M52" s="55">
        <v>1007</v>
      </c>
      <c r="N52" s="55">
        <v>1007</v>
      </c>
      <c r="O52" s="57">
        <f t="shared" si="6"/>
        <v>0</v>
      </c>
      <c r="P52" s="55">
        <v>24729</v>
      </c>
      <c r="Q52" s="55">
        <v>24729</v>
      </c>
      <c r="R52" s="57">
        <f t="shared" si="7"/>
        <v>0</v>
      </c>
      <c r="S52" s="55"/>
      <c r="T52" s="55">
        <v>0</v>
      </c>
      <c r="U52" s="58">
        <f t="shared" si="8"/>
        <v>0</v>
      </c>
      <c r="V52" s="51">
        <f t="shared" si="9"/>
        <v>34661.1</v>
      </c>
      <c r="W52" s="52">
        <f t="shared" si="10"/>
        <v>25095</v>
      </c>
      <c r="X52" s="53">
        <f t="shared" si="11"/>
        <v>9566.0999999999985</v>
      </c>
      <c r="Y52" s="64">
        <v>28000</v>
      </c>
      <c r="Z52" s="55">
        <v>20071.7</v>
      </c>
      <c r="AA52" s="52">
        <f t="shared" si="12"/>
        <v>7928.2999999999993</v>
      </c>
      <c r="AB52" s="55">
        <v>6406.9999999999982</v>
      </c>
      <c r="AC52" s="55">
        <v>4897.0999999999995</v>
      </c>
      <c r="AD52" s="52">
        <f t="shared" si="13"/>
        <v>1509.8999999999987</v>
      </c>
      <c r="AE52" s="55"/>
      <c r="AF52" s="55"/>
      <c r="AG52" s="52">
        <f t="shared" si="14"/>
        <v>0</v>
      </c>
      <c r="AH52" s="55">
        <v>254.1</v>
      </c>
      <c r="AI52" s="55">
        <v>126.2</v>
      </c>
      <c r="AJ52" s="53">
        <f t="shared" si="15"/>
        <v>127.89999999999999</v>
      </c>
    </row>
    <row r="53" spans="1:36">
      <c r="A53" s="32">
        <v>33</v>
      </c>
      <c r="B53" s="60" t="s">
        <v>67</v>
      </c>
      <c r="C53" s="68">
        <v>1946.8</v>
      </c>
      <c r="D53" s="51">
        <f t="shared" si="1"/>
        <v>44093.5</v>
      </c>
      <c r="E53" s="52">
        <f t="shared" si="2"/>
        <v>44093.5</v>
      </c>
      <c r="F53" s="53">
        <f t="shared" si="3"/>
        <v>0</v>
      </c>
      <c r="G53" s="72">
        <f>+Ծրագիր!I53</f>
        <v>221</v>
      </c>
      <c r="H53" s="72">
        <v>221</v>
      </c>
      <c r="I53" s="57">
        <f t="shared" si="4"/>
        <v>0</v>
      </c>
      <c r="J53" s="106"/>
      <c r="K53" s="106"/>
      <c r="L53" s="57">
        <f t="shared" si="5"/>
        <v>0</v>
      </c>
      <c r="M53" s="55">
        <v>469.9</v>
      </c>
      <c r="N53" s="55">
        <v>469.9</v>
      </c>
      <c r="O53" s="57">
        <f t="shared" si="6"/>
        <v>0</v>
      </c>
      <c r="P53" s="55">
        <v>42665</v>
      </c>
      <c r="Q53" s="55">
        <v>42665</v>
      </c>
      <c r="R53" s="57">
        <f t="shared" si="7"/>
        <v>0</v>
      </c>
      <c r="S53" s="55">
        <v>737.6</v>
      </c>
      <c r="T53" s="55">
        <v>737.6</v>
      </c>
      <c r="U53" s="58">
        <f t="shared" si="8"/>
        <v>0</v>
      </c>
      <c r="V53" s="51">
        <f t="shared" si="9"/>
        <v>46040.3</v>
      </c>
      <c r="W53" s="52">
        <f t="shared" si="10"/>
        <v>43169</v>
      </c>
      <c r="X53" s="53">
        <f t="shared" si="11"/>
        <v>2871.3000000000029</v>
      </c>
      <c r="Y53" s="64">
        <v>36544.9</v>
      </c>
      <c r="Z53" s="55">
        <v>34391.1</v>
      </c>
      <c r="AA53" s="52">
        <f t="shared" si="12"/>
        <v>2153.8000000000029</v>
      </c>
      <c r="AB53" s="55">
        <v>7743.4000000000015</v>
      </c>
      <c r="AC53" s="55">
        <v>7083.800000000002</v>
      </c>
      <c r="AD53" s="52">
        <f t="shared" si="13"/>
        <v>659.59999999999945</v>
      </c>
      <c r="AE53" s="55"/>
      <c r="AF53" s="55"/>
      <c r="AG53" s="52">
        <f t="shared" si="14"/>
        <v>0</v>
      </c>
      <c r="AH53" s="55">
        <v>1752</v>
      </c>
      <c r="AI53" s="55">
        <v>1694.1000000000001</v>
      </c>
      <c r="AJ53" s="53">
        <f t="shared" si="15"/>
        <v>57.899999999999864</v>
      </c>
    </row>
    <row r="54" spans="1:36">
      <c r="A54" s="32">
        <v>34</v>
      </c>
      <c r="B54" s="60" t="s">
        <v>68</v>
      </c>
      <c r="C54" s="102">
        <v>300.7</v>
      </c>
      <c r="D54" s="51">
        <f t="shared" si="1"/>
        <v>32543</v>
      </c>
      <c r="E54" s="52">
        <f t="shared" si="2"/>
        <v>32543</v>
      </c>
      <c r="F54" s="53">
        <f t="shared" si="3"/>
        <v>0</v>
      </c>
      <c r="G54" s="72">
        <f>+Ծրագիր!I54</f>
        <v>741</v>
      </c>
      <c r="H54" s="72">
        <v>741</v>
      </c>
      <c r="I54" s="57">
        <f t="shared" si="4"/>
        <v>0</v>
      </c>
      <c r="J54" s="106"/>
      <c r="K54" s="106"/>
      <c r="L54" s="57">
        <f t="shared" si="5"/>
        <v>0</v>
      </c>
      <c r="M54" s="55">
        <v>688</v>
      </c>
      <c r="N54" s="55">
        <v>688</v>
      </c>
      <c r="O54" s="57">
        <f t="shared" si="6"/>
        <v>0</v>
      </c>
      <c r="P54" s="55">
        <v>30531</v>
      </c>
      <c r="Q54" s="55">
        <v>30531</v>
      </c>
      <c r="R54" s="57">
        <f t="shared" si="7"/>
        <v>0</v>
      </c>
      <c r="S54" s="55">
        <v>583</v>
      </c>
      <c r="T54" s="55">
        <v>583</v>
      </c>
      <c r="U54" s="58">
        <f t="shared" si="8"/>
        <v>0</v>
      </c>
      <c r="V54" s="51">
        <f t="shared" si="9"/>
        <v>32843.699999999997</v>
      </c>
      <c r="W54" s="52">
        <f t="shared" si="10"/>
        <v>32130.2</v>
      </c>
      <c r="X54" s="53">
        <f t="shared" si="11"/>
        <v>713.49999999999636</v>
      </c>
      <c r="Y54" s="64">
        <v>26592</v>
      </c>
      <c r="Z54" s="55">
        <v>26188.9</v>
      </c>
      <c r="AA54" s="52">
        <f t="shared" si="12"/>
        <v>403.09999999999854</v>
      </c>
      <c r="AB54" s="55">
        <v>5911.4999999999973</v>
      </c>
      <c r="AC54" s="55">
        <v>5601.0999999999995</v>
      </c>
      <c r="AD54" s="52">
        <f t="shared" si="13"/>
        <v>310.39999999999782</v>
      </c>
      <c r="AE54" s="55"/>
      <c r="AF54" s="55"/>
      <c r="AG54" s="52">
        <f t="shared" si="14"/>
        <v>0</v>
      </c>
      <c r="AH54" s="55">
        <v>340.2</v>
      </c>
      <c r="AI54" s="55">
        <v>340.2</v>
      </c>
      <c r="AJ54" s="53">
        <f t="shared" si="15"/>
        <v>0</v>
      </c>
    </row>
    <row r="55" spans="1:36">
      <c r="A55" s="32">
        <v>35</v>
      </c>
      <c r="B55" s="60" t="s">
        <v>69</v>
      </c>
      <c r="C55" s="68">
        <v>1484.6000000000001</v>
      </c>
      <c r="D55" s="51">
        <f t="shared" si="1"/>
        <v>20047</v>
      </c>
      <c r="E55" s="52">
        <f t="shared" si="2"/>
        <v>20047</v>
      </c>
      <c r="F55" s="53">
        <f t="shared" si="3"/>
        <v>0</v>
      </c>
      <c r="G55" s="72">
        <f>+Ծրագիր!I55</f>
        <v>238</v>
      </c>
      <c r="H55" s="72">
        <v>238</v>
      </c>
      <c r="I55" s="57">
        <f t="shared" si="4"/>
        <v>0</v>
      </c>
      <c r="J55" s="106"/>
      <c r="K55" s="106"/>
      <c r="L55" s="57">
        <f t="shared" si="5"/>
        <v>0</v>
      </c>
      <c r="M55" s="55">
        <v>576</v>
      </c>
      <c r="N55" s="55">
        <v>576</v>
      </c>
      <c r="O55" s="57">
        <f t="shared" si="6"/>
        <v>0</v>
      </c>
      <c r="P55" s="55">
        <v>19233</v>
      </c>
      <c r="Q55" s="55">
        <v>19233</v>
      </c>
      <c r="R55" s="57">
        <f t="shared" si="7"/>
        <v>0</v>
      </c>
      <c r="S55" s="55"/>
      <c r="T55" s="55">
        <v>0</v>
      </c>
      <c r="U55" s="58">
        <f t="shared" si="8"/>
        <v>0</v>
      </c>
      <c r="V55" s="51">
        <f t="shared" si="9"/>
        <v>21531.599999999999</v>
      </c>
      <c r="W55" s="52">
        <f t="shared" si="10"/>
        <v>20802.7</v>
      </c>
      <c r="X55" s="53">
        <f t="shared" si="11"/>
        <v>728.89999999999782</v>
      </c>
      <c r="Y55" s="64">
        <v>18620</v>
      </c>
      <c r="Z55" s="55">
        <v>18214.599999999999</v>
      </c>
      <c r="AA55" s="52">
        <f t="shared" si="12"/>
        <v>405.40000000000146</v>
      </c>
      <c r="AB55" s="55">
        <v>2898.5999999999985</v>
      </c>
      <c r="AC55" s="55">
        <v>2575.1000000000022</v>
      </c>
      <c r="AD55" s="52">
        <f t="shared" si="13"/>
        <v>323.49999999999636</v>
      </c>
      <c r="AE55" s="55"/>
      <c r="AF55" s="55"/>
      <c r="AG55" s="52">
        <f t="shared" si="14"/>
        <v>0</v>
      </c>
      <c r="AH55" s="55">
        <v>13</v>
      </c>
      <c r="AI55" s="55">
        <v>13</v>
      </c>
      <c r="AJ55" s="53">
        <f t="shared" si="15"/>
        <v>0</v>
      </c>
    </row>
    <row r="56" spans="1:36">
      <c r="A56" s="32">
        <v>36</v>
      </c>
      <c r="B56" s="60" t="s">
        <v>70</v>
      </c>
      <c r="C56" s="102">
        <v>2926.4</v>
      </c>
      <c r="D56" s="51">
        <f t="shared" si="1"/>
        <v>23967.9</v>
      </c>
      <c r="E56" s="52">
        <f t="shared" si="2"/>
        <v>23967.9</v>
      </c>
      <c r="F56" s="53">
        <f t="shared" si="3"/>
        <v>0</v>
      </c>
      <c r="G56" s="72">
        <f>+Ծրագիր!I56</f>
        <v>23</v>
      </c>
      <c r="H56" s="72">
        <v>23</v>
      </c>
      <c r="I56" s="57">
        <f t="shared" si="4"/>
        <v>0</v>
      </c>
      <c r="J56" s="106"/>
      <c r="K56" s="106"/>
      <c r="L56" s="57">
        <f t="shared" si="5"/>
        <v>0</v>
      </c>
      <c r="M56" s="55">
        <v>587</v>
      </c>
      <c r="N56" s="55">
        <v>587</v>
      </c>
      <c r="O56" s="57">
        <f t="shared" si="6"/>
        <v>0</v>
      </c>
      <c r="P56" s="55">
        <v>23012</v>
      </c>
      <c r="Q56" s="55">
        <v>23012</v>
      </c>
      <c r="R56" s="57">
        <f t="shared" si="7"/>
        <v>0</v>
      </c>
      <c r="S56" s="55">
        <v>345.9</v>
      </c>
      <c r="T56" s="55">
        <v>345.9</v>
      </c>
      <c r="U56" s="58">
        <f t="shared" si="8"/>
        <v>0</v>
      </c>
      <c r="V56" s="51">
        <f t="shared" si="9"/>
        <v>26894.300000000003</v>
      </c>
      <c r="W56" s="52">
        <f t="shared" si="10"/>
        <v>22109.8</v>
      </c>
      <c r="X56" s="53">
        <f t="shared" si="11"/>
        <v>4784.5000000000036</v>
      </c>
      <c r="Y56" s="64">
        <v>21528.9</v>
      </c>
      <c r="Z56" s="55">
        <v>18516.400000000001</v>
      </c>
      <c r="AA56" s="52">
        <f t="shared" si="12"/>
        <v>3012.5</v>
      </c>
      <c r="AB56" s="55">
        <v>5125.4000000000015</v>
      </c>
      <c r="AC56" s="55">
        <v>3413.3999999999978</v>
      </c>
      <c r="AD56" s="52">
        <f t="shared" si="13"/>
        <v>1712.0000000000036</v>
      </c>
      <c r="AE56" s="55"/>
      <c r="AF56" s="55"/>
      <c r="AG56" s="52">
        <f t="shared" si="14"/>
        <v>0</v>
      </c>
      <c r="AH56" s="55">
        <v>240</v>
      </c>
      <c r="AI56" s="55">
        <v>180</v>
      </c>
      <c r="AJ56" s="53">
        <f t="shared" si="15"/>
        <v>60</v>
      </c>
    </row>
    <row r="57" spans="1:36">
      <c r="A57" s="32">
        <v>37</v>
      </c>
      <c r="B57" s="60" t="s">
        <v>71</v>
      </c>
      <c r="C57" s="68">
        <v>241</v>
      </c>
      <c r="D57" s="51">
        <f t="shared" si="1"/>
        <v>11063</v>
      </c>
      <c r="E57" s="52">
        <f t="shared" si="2"/>
        <v>11063</v>
      </c>
      <c r="F57" s="53">
        <f t="shared" si="3"/>
        <v>0</v>
      </c>
      <c r="G57" s="72">
        <f>+Ծրագիր!I57</f>
        <v>0</v>
      </c>
      <c r="H57" s="72">
        <v>0</v>
      </c>
      <c r="I57" s="57">
        <f t="shared" si="4"/>
        <v>0</v>
      </c>
      <c r="J57" s="106"/>
      <c r="K57" s="106"/>
      <c r="L57" s="57">
        <f t="shared" si="5"/>
        <v>0</v>
      </c>
      <c r="M57" s="55">
        <v>46</v>
      </c>
      <c r="N57" s="55">
        <v>46</v>
      </c>
      <c r="O57" s="57">
        <f t="shared" si="6"/>
        <v>0</v>
      </c>
      <c r="P57" s="55">
        <v>11010</v>
      </c>
      <c r="Q57" s="55">
        <v>11010</v>
      </c>
      <c r="R57" s="57">
        <f t="shared" si="7"/>
        <v>0</v>
      </c>
      <c r="S57" s="55">
        <v>7</v>
      </c>
      <c r="T57" s="55">
        <v>7</v>
      </c>
      <c r="U57" s="58">
        <f t="shared" si="8"/>
        <v>0</v>
      </c>
      <c r="V57" s="51">
        <f t="shared" si="9"/>
        <v>11304</v>
      </c>
      <c r="W57" s="52">
        <f t="shared" si="10"/>
        <v>10240.5</v>
      </c>
      <c r="X57" s="53">
        <f t="shared" si="11"/>
        <v>1063.5</v>
      </c>
      <c r="Y57" s="64">
        <v>9604</v>
      </c>
      <c r="Z57" s="55">
        <v>9091.2999999999993</v>
      </c>
      <c r="AA57" s="52">
        <f t="shared" si="12"/>
        <v>512.70000000000073</v>
      </c>
      <c r="AB57" s="55">
        <v>1236</v>
      </c>
      <c r="AC57" s="55">
        <v>802.20000000000073</v>
      </c>
      <c r="AD57" s="52">
        <f t="shared" si="13"/>
        <v>433.79999999999927</v>
      </c>
      <c r="AE57" s="55"/>
      <c r="AF57" s="55"/>
      <c r="AG57" s="52">
        <f t="shared" si="14"/>
        <v>0</v>
      </c>
      <c r="AH57" s="55">
        <v>464</v>
      </c>
      <c r="AI57" s="55">
        <v>347</v>
      </c>
      <c r="AJ57" s="53">
        <f t="shared" si="15"/>
        <v>117</v>
      </c>
    </row>
    <row r="58" spans="1:36">
      <c r="A58" s="32">
        <v>38</v>
      </c>
      <c r="B58" s="60" t="s">
        <v>72</v>
      </c>
      <c r="C58" s="68">
        <v>5096.2</v>
      </c>
      <c r="D58" s="51">
        <f t="shared" si="1"/>
        <v>10718</v>
      </c>
      <c r="E58" s="52">
        <f t="shared" si="2"/>
        <v>10718</v>
      </c>
      <c r="F58" s="53">
        <f t="shared" si="3"/>
        <v>0</v>
      </c>
      <c r="G58" s="72">
        <f>+Ծրագիր!I58</f>
        <v>0</v>
      </c>
      <c r="H58" s="72">
        <v>0</v>
      </c>
      <c r="I58" s="57">
        <f t="shared" si="4"/>
        <v>0</v>
      </c>
      <c r="J58" s="106"/>
      <c r="K58" s="106"/>
      <c r="L58" s="57">
        <f t="shared" si="5"/>
        <v>0</v>
      </c>
      <c r="M58" s="55">
        <v>0</v>
      </c>
      <c r="N58" s="55">
        <v>0</v>
      </c>
      <c r="O58" s="57">
        <f t="shared" si="6"/>
        <v>0</v>
      </c>
      <c r="P58" s="55">
        <v>10718</v>
      </c>
      <c r="Q58" s="55">
        <v>10718</v>
      </c>
      <c r="R58" s="57">
        <f t="shared" si="7"/>
        <v>0</v>
      </c>
      <c r="S58" s="55"/>
      <c r="T58" s="55">
        <v>0</v>
      </c>
      <c r="U58" s="58">
        <f t="shared" si="8"/>
        <v>0</v>
      </c>
      <c r="V58" s="51">
        <f t="shared" si="9"/>
        <v>15814.2</v>
      </c>
      <c r="W58" s="52">
        <f t="shared" si="10"/>
        <v>11681</v>
      </c>
      <c r="X58" s="53">
        <f t="shared" si="11"/>
        <v>4133.2000000000007</v>
      </c>
      <c r="Y58" s="64">
        <v>11398</v>
      </c>
      <c r="Z58" s="55">
        <v>10775.6</v>
      </c>
      <c r="AA58" s="52">
        <f t="shared" si="12"/>
        <v>622.39999999999964</v>
      </c>
      <c r="AB58" s="55">
        <v>2066.2000000000007</v>
      </c>
      <c r="AC58" s="55">
        <v>892.39999999999964</v>
      </c>
      <c r="AD58" s="52">
        <f t="shared" si="13"/>
        <v>1173.8000000000011</v>
      </c>
      <c r="AE58" s="55"/>
      <c r="AF58" s="55"/>
      <c r="AG58" s="52">
        <f t="shared" si="14"/>
        <v>0</v>
      </c>
      <c r="AH58" s="55">
        <v>2350</v>
      </c>
      <c r="AI58" s="55">
        <v>13</v>
      </c>
      <c r="AJ58" s="53">
        <f t="shared" si="15"/>
        <v>2337</v>
      </c>
    </row>
    <row r="59" spans="1:36">
      <c r="A59" s="32">
        <v>39</v>
      </c>
      <c r="B59" s="60" t="s">
        <v>73</v>
      </c>
      <c r="C59" s="68">
        <v>2040.3</v>
      </c>
      <c r="D59" s="51">
        <f t="shared" si="1"/>
        <v>16482</v>
      </c>
      <c r="E59" s="52">
        <f t="shared" si="2"/>
        <v>16482</v>
      </c>
      <c r="F59" s="53">
        <f t="shared" si="3"/>
        <v>0</v>
      </c>
      <c r="G59" s="72">
        <f>+Ծրագիր!I59</f>
        <v>0</v>
      </c>
      <c r="H59" s="72">
        <v>0</v>
      </c>
      <c r="I59" s="57">
        <f t="shared" si="4"/>
        <v>0</v>
      </c>
      <c r="J59" s="106"/>
      <c r="K59" s="106"/>
      <c r="L59" s="57">
        <f t="shared" si="5"/>
        <v>0</v>
      </c>
      <c r="M59" s="55">
        <v>502.4</v>
      </c>
      <c r="N59" s="55">
        <v>502.4</v>
      </c>
      <c r="O59" s="57">
        <f t="shared" si="6"/>
        <v>0</v>
      </c>
      <c r="P59" s="55">
        <v>15330</v>
      </c>
      <c r="Q59" s="55">
        <v>15330</v>
      </c>
      <c r="R59" s="57">
        <f t="shared" si="7"/>
        <v>0</v>
      </c>
      <c r="S59" s="55">
        <v>649.6</v>
      </c>
      <c r="T59" s="55">
        <v>649.6</v>
      </c>
      <c r="U59" s="58">
        <f t="shared" si="8"/>
        <v>0</v>
      </c>
      <c r="V59" s="51">
        <f t="shared" si="9"/>
        <v>18522.3</v>
      </c>
      <c r="W59" s="52">
        <f t="shared" si="10"/>
        <v>17328.3</v>
      </c>
      <c r="X59" s="53">
        <f t="shared" si="11"/>
        <v>1194</v>
      </c>
      <c r="Y59" s="64">
        <v>15585.5</v>
      </c>
      <c r="Z59" s="55">
        <v>14744.1</v>
      </c>
      <c r="AA59" s="52">
        <f t="shared" si="12"/>
        <v>841.39999999999964</v>
      </c>
      <c r="AB59" s="55">
        <v>2923.7999999999993</v>
      </c>
      <c r="AC59" s="55">
        <v>2571.1999999999989</v>
      </c>
      <c r="AD59" s="52">
        <f t="shared" si="13"/>
        <v>352.60000000000036</v>
      </c>
      <c r="AE59" s="55"/>
      <c r="AF59" s="55"/>
      <c r="AG59" s="52">
        <f t="shared" si="14"/>
        <v>0</v>
      </c>
      <c r="AH59" s="55">
        <v>13</v>
      </c>
      <c r="AI59" s="55">
        <v>13</v>
      </c>
      <c r="AJ59" s="53">
        <f t="shared" si="15"/>
        <v>0</v>
      </c>
    </row>
    <row r="60" spans="1:36">
      <c r="A60" s="32">
        <v>40</v>
      </c>
      <c r="B60" s="60" t="s">
        <v>74</v>
      </c>
      <c r="C60" s="68">
        <v>1782.5</v>
      </c>
      <c r="D60" s="51">
        <f t="shared" si="1"/>
        <v>13036.4</v>
      </c>
      <c r="E60" s="52">
        <f t="shared" si="2"/>
        <v>13036.4</v>
      </c>
      <c r="F60" s="53">
        <f t="shared" si="3"/>
        <v>0</v>
      </c>
      <c r="G60" s="72">
        <f>+Ծրագիր!I60</f>
        <v>57</v>
      </c>
      <c r="H60" s="72">
        <v>57</v>
      </c>
      <c r="I60" s="57">
        <f t="shared" si="4"/>
        <v>0</v>
      </c>
      <c r="J60" s="106"/>
      <c r="K60" s="106"/>
      <c r="L60" s="57">
        <f t="shared" si="5"/>
        <v>0</v>
      </c>
      <c r="M60" s="55">
        <v>367</v>
      </c>
      <c r="N60" s="55">
        <v>367</v>
      </c>
      <c r="O60" s="57">
        <f t="shared" si="6"/>
        <v>0</v>
      </c>
      <c r="P60" s="55">
        <v>12605</v>
      </c>
      <c r="Q60" s="55">
        <v>12605</v>
      </c>
      <c r="R60" s="57">
        <f t="shared" si="7"/>
        <v>0</v>
      </c>
      <c r="S60" s="55">
        <v>7.4</v>
      </c>
      <c r="T60" s="55">
        <v>7.4</v>
      </c>
      <c r="U60" s="58">
        <f t="shared" si="8"/>
        <v>0</v>
      </c>
      <c r="V60" s="51">
        <f t="shared" si="9"/>
        <v>14818.9</v>
      </c>
      <c r="W60" s="52">
        <f t="shared" si="10"/>
        <v>13772.9</v>
      </c>
      <c r="X60" s="53">
        <f t="shared" si="11"/>
        <v>1046</v>
      </c>
      <c r="Y60" s="64">
        <v>12619.5</v>
      </c>
      <c r="Z60" s="55">
        <v>12121</v>
      </c>
      <c r="AA60" s="52">
        <f t="shared" si="12"/>
        <v>498.5</v>
      </c>
      <c r="AB60" s="55">
        <v>2159.3999999999996</v>
      </c>
      <c r="AC60" s="55">
        <v>1638.8999999999996</v>
      </c>
      <c r="AD60" s="52">
        <f t="shared" si="13"/>
        <v>520.5</v>
      </c>
      <c r="AE60" s="55"/>
      <c r="AF60" s="55"/>
      <c r="AG60" s="52">
        <f t="shared" si="14"/>
        <v>0</v>
      </c>
      <c r="AH60" s="55">
        <v>40</v>
      </c>
      <c r="AI60" s="55">
        <v>13</v>
      </c>
      <c r="AJ60" s="53">
        <f t="shared" si="15"/>
        <v>27</v>
      </c>
    </row>
    <row r="61" spans="1:36">
      <c r="A61" s="32">
        <v>41</v>
      </c>
      <c r="B61" s="60" t="s">
        <v>75</v>
      </c>
      <c r="C61" s="68">
        <v>357.9</v>
      </c>
      <c r="D61" s="51">
        <f t="shared" si="1"/>
        <v>13418</v>
      </c>
      <c r="E61" s="52">
        <f t="shared" si="2"/>
        <v>13418</v>
      </c>
      <c r="F61" s="53">
        <f t="shared" si="3"/>
        <v>0</v>
      </c>
      <c r="G61" s="72">
        <f>+Ծրագիր!I61</f>
        <v>61</v>
      </c>
      <c r="H61" s="72">
        <v>61</v>
      </c>
      <c r="I61" s="57">
        <f t="shared" si="4"/>
        <v>0</v>
      </c>
      <c r="J61" s="106"/>
      <c r="K61" s="106"/>
      <c r="L61" s="57">
        <f t="shared" si="5"/>
        <v>0</v>
      </c>
      <c r="M61" s="55">
        <v>224</v>
      </c>
      <c r="N61" s="55">
        <v>224</v>
      </c>
      <c r="O61" s="57">
        <f t="shared" si="6"/>
        <v>0</v>
      </c>
      <c r="P61" s="55">
        <v>13133</v>
      </c>
      <c r="Q61" s="55">
        <v>13133</v>
      </c>
      <c r="R61" s="57">
        <f t="shared" si="7"/>
        <v>0</v>
      </c>
      <c r="S61" s="55"/>
      <c r="T61" s="55">
        <v>0</v>
      </c>
      <c r="U61" s="58">
        <f t="shared" si="8"/>
        <v>0</v>
      </c>
      <c r="V61" s="51">
        <f t="shared" si="9"/>
        <v>13775.9</v>
      </c>
      <c r="W61" s="52">
        <f t="shared" si="10"/>
        <v>12179</v>
      </c>
      <c r="X61" s="53">
        <f t="shared" si="11"/>
        <v>1596.8999999999996</v>
      </c>
      <c r="Y61" s="64">
        <v>12505.9</v>
      </c>
      <c r="Z61" s="55">
        <v>11050.2</v>
      </c>
      <c r="AA61" s="52">
        <f t="shared" si="12"/>
        <v>1455.6999999999989</v>
      </c>
      <c r="AB61" s="55">
        <v>1170</v>
      </c>
      <c r="AC61" s="55">
        <v>1030.8999999999992</v>
      </c>
      <c r="AD61" s="52">
        <f t="shared" si="13"/>
        <v>139.10000000000082</v>
      </c>
      <c r="AE61" s="55"/>
      <c r="AF61" s="55"/>
      <c r="AG61" s="52">
        <f t="shared" si="14"/>
        <v>0</v>
      </c>
      <c r="AH61" s="55">
        <v>100</v>
      </c>
      <c r="AI61" s="55">
        <v>97.9</v>
      </c>
      <c r="AJ61" s="53">
        <f t="shared" si="15"/>
        <v>2.0999999999999943</v>
      </c>
    </row>
    <row r="62" spans="1:36">
      <c r="A62" s="32">
        <v>42</v>
      </c>
      <c r="B62" s="60" t="s">
        <v>76</v>
      </c>
      <c r="C62" s="102">
        <v>2302.6999999999998</v>
      </c>
      <c r="D62" s="51">
        <f t="shared" si="1"/>
        <v>19740</v>
      </c>
      <c r="E62" s="52">
        <f t="shared" si="2"/>
        <v>19740</v>
      </c>
      <c r="F62" s="53">
        <f t="shared" si="3"/>
        <v>0</v>
      </c>
      <c r="G62" s="72">
        <f>+Ծրագիր!I62</f>
        <v>162</v>
      </c>
      <c r="H62" s="72">
        <v>162</v>
      </c>
      <c r="I62" s="57">
        <f t="shared" si="4"/>
        <v>0</v>
      </c>
      <c r="J62" s="106"/>
      <c r="K62" s="106"/>
      <c r="L62" s="57">
        <f t="shared" si="5"/>
        <v>0</v>
      </c>
      <c r="M62" s="55">
        <v>77</v>
      </c>
      <c r="N62" s="55">
        <v>77</v>
      </c>
      <c r="O62" s="57">
        <f t="shared" si="6"/>
        <v>0</v>
      </c>
      <c r="P62" s="55">
        <v>19501</v>
      </c>
      <c r="Q62" s="55">
        <v>19501</v>
      </c>
      <c r="R62" s="57">
        <f t="shared" si="7"/>
        <v>0</v>
      </c>
      <c r="S62" s="55"/>
      <c r="T62" s="55">
        <v>0</v>
      </c>
      <c r="U62" s="58">
        <f t="shared" si="8"/>
        <v>0</v>
      </c>
      <c r="V62" s="51">
        <f t="shared" si="9"/>
        <v>22042.7</v>
      </c>
      <c r="W62" s="52">
        <f t="shared" si="10"/>
        <v>21211.8</v>
      </c>
      <c r="X62" s="53">
        <f t="shared" si="11"/>
        <v>830.90000000000146</v>
      </c>
      <c r="Y62" s="64">
        <v>16750.599999999999</v>
      </c>
      <c r="Z62" s="55">
        <v>16359.7</v>
      </c>
      <c r="AA62" s="52">
        <f t="shared" si="12"/>
        <v>390.89999999999782</v>
      </c>
      <c r="AB62" s="55">
        <v>4742.1000000000022</v>
      </c>
      <c r="AC62" s="55">
        <v>4741.0999999999985</v>
      </c>
      <c r="AD62" s="52">
        <f t="shared" si="13"/>
        <v>1.000000000003638</v>
      </c>
      <c r="AE62" s="55"/>
      <c r="AF62" s="55"/>
      <c r="AG62" s="52">
        <f t="shared" si="14"/>
        <v>0</v>
      </c>
      <c r="AH62" s="55">
        <v>550</v>
      </c>
      <c r="AI62" s="55">
        <v>111</v>
      </c>
      <c r="AJ62" s="53">
        <f t="shared" si="15"/>
        <v>439</v>
      </c>
    </row>
    <row r="63" spans="1:36">
      <c r="A63" s="32">
        <v>43</v>
      </c>
      <c r="B63" s="60" t="s">
        <v>77</v>
      </c>
      <c r="C63" s="68">
        <v>2590.9</v>
      </c>
      <c r="D63" s="51">
        <f t="shared" si="1"/>
        <v>37985</v>
      </c>
      <c r="E63" s="52">
        <f t="shared" si="2"/>
        <v>37985</v>
      </c>
      <c r="F63" s="53">
        <f t="shared" si="3"/>
        <v>0</v>
      </c>
      <c r="G63" s="72">
        <f>+Ծրագիր!I63</f>
        <v>392</v>
      </c>
      <c r="H63" s="72">
        <v>392</v>
      </c>
      <c r="I63" s="57">
        <f t="shared" si="4"/>
        <v>0</v>
      </c>
      <c r="J63" s="106"/>
      <c r="K63" s="106"/>
      <c r="L63" s="57">
        <f t="shared" si="5"/>
        <v>0</v>
      </c>
      <c r="M63" s="55">
        <v>51</v>
      </c>
      <c r="N63" s="55">
        <v>51</v>
      </c>
      <c r="O63" s="57">
        <f t="shared" si="6"/>
        <v>0</v>
      </c>
      <c r="P63" s="55">
        <v>37542</v>
      </c>
      <c r="Q63" s="55">
        <v>37542</v>
      </c>
      <c r="R63" s="57">
        <f t="shared" si="7"/>
        <v>0</v>
      </c>
      <c r="S63" s="55"/>
      <c r="T63" s="55">
        <v>0</v>
      </c>
      <c r="U63" s="58">
        <f t="shared" si="8"/>
        <v>0</v>
      </c>
      <c r="V63" s="51">
        <f t="shared" si="9"/>
        <v>40575.9</v>
      </c>
      <c r="W63" s="52">
        <f t="shared" si="10"/>
        <v>39990.800000000003</v>
      </c>
      <c r="X63" s="53">
        <f t="shared" si="11"/>
        <v>585.09999999999854</v>
      </c>
      <c r="Y63" s="64">
        <v>36154</v>
      </c>
      <c r="Z63" s="55">
        <v>36153.699999999997</v>
      </c>
      <c r="AA63" s="52">
        <f t="shared" si="12"/>
        <v>0.30000000000291038</v>
      </c>
      <c r="AB63" s="55">
        <v>4021.9000000000015</v>
      </c>
      <c r="AC63" s="55">
        <v>3816.1000000000058</v>
      </c>
      <c r="AD63" s="52">
        <f t="shared" si="13"/>
        <v>205.79999999999563</v>
      </c>
      <c r="AE63" s="55"/>
      <c r="AF63" s="55"/>
      <c r="AG63" s="52">
        <f t="shared" si="14"/>
        <v>0</v>
      </c>
      <c r="AH63" s="55">
        <v>400</v>
      </c>
      <c r="AI63" s="55">
        <v>21</v>
      </c>
      <c r="AJ63" s="53">
        <f t="shared" si="15"/>
        <v>379</v>
      </c>
    </row>
    <row r="64" spans="1:36">
      <c r="A64" s="32">
        <v>44</v>
      </c>
      <c r="B64" s="60" t="s">
        <v>78</v>
      </c>
      <c r="C64" s="68">
        <v>3341.9</v>
      </c>
      <c r="D64" s="51">
        <f t="shared" si="1"/>
        <v>19456.2</v>
      </c>
      <c r="E64" s="52">
        <f t="shared" si="2"/>
        <v>19456.2</v>
      </c>
      <c r="F64" s="53">
        <f t="shared" si="3"/>
        <v>0</v>
      </c>
      <c r="G64" s="72">
        <f>+Ծրագիր!I64</f>
        <v>236</v>
      </c>
      <c r="H64" s="72">
        <v>236</v>
      </c>
      <c r="I64" s="57">
        <f t="shared" si="4"/>
        <v>0</v>
      </c>
      <c r="J64" s="106"/>
      <c r="K64" s="106"/>
      <c r="L64" s="57">
        <f t="shared" si="5"/>
        <v>0</v>
      </c>
      <c r="M64" s="55">
        <v>125.2</v>
      </c>
      <c r="N64" s="55">
        <v>125.2</v>
      </c>
      <c r="O64" s="57">
        <f t="shared" si="6"/>
        <v>0</v>
      </c>
      <c r="P64" s="55">
        <v>19095</v>
      </c>
      <c r="Q64" s="55">
        <v>19095</v>
      </c>
      <c r="R64" s="57">
        <f t="shared" si="7"/>
        <v>0</v>
      </c>
      <c r="S64" s="55"/>
      <c r="T64" s="55">
        <v>0</v>
      </c>
      <c r="U64" s="58">
        <f t="shared" si="8"/>
        <v>0</v>
      </c>
      <c r="V64" s="51">
        <f t="shared" si="9"/>
        <v>22798.100000000002</v>
      </c>
      <c r="W64" s="52">
        <f t="shared" si="10"/>
        <v>20982.400000000001</v>
      </c>
      <c r="X64" s="53">
        <f t="shared" si="11"/>
        <v>1815.7000000000007</v>
      </c>
      <c r="Y64" s="64">
        <v>16534</v>
      </c>
      <c r="Z64" s="55">
        <v>16533.599999999999</v>
      </c>
      <c r="AA64" s="52">
        <f t="shared" si="12"/>
        <v>0.40000000000145519</v>
      </c>
      <c r="AB64" s="55">
        <v>6004.1000000000022</v>
      </c>
      <c r="AC64" s="55">
        <v>4360.8000000000029</v>
      </c>
      <c r="AD64" s="52">
        <f t="shared" si="13"/>
        <v>1643.2999999999993</v>
      </c>
      <c r="AE64" s="55"/>
      <c r="AF64" s="55"/>
      <c r="AG64" s="52">
        <f t="shared" si="14"/>
        <v>0</v>
      </c>
      <c r="AH64" s="55">
        <v>260</v>
      </c>
      <c r="AI64" s="55">
        <v>88</v>
      </c>
      <c r="AJ64" s="53">
        <f t="shared" si="15"/>
        <v>172</v>
      </c>
    </row>
    <row r="65" spans="1:36">
      <c r="A65" s="32">
        <v>45</v>
      </c>
      <c r="B65" s="60" t="s">
        <v>79</v>
      </c>
      <c r="C65" s="68">
        <v>1303.5</v>
      </c>
      <c r="D65" s="51">
        <f t="shared" si="1"/>
        <v>21256.400000000001</v>
      </c>
      <c r="E65" s="52">
        <f t="shared" si="2"/>
        <v>21256.400000000001</v>
      </c>
      <c r="F65" s="53">
        <f t="shared" si="3"/>
        <v>0</v>
      </c>
      <c r="G65" s="72">
        <f>+Ծրագիր!I65</f>
        <v>0</v>
      </c>
      <c r="H65" s="72">
        <v>0</v>
      </c>
      <c r="I65" s="57">
        <f t="shared" si="4"/>
        <v>0</v>
      </c>
      <c r="J65" s="106"/>
      <c r="K65" s="106"/>
      <c r="L65" s="57">
        <f t="shared" si="5"/>
        <v>0</v>
      </c>
      <c r="M65" s="55">
        <v>177.4</v>
      </c>
      <c r="N65" s="55">
        <v>177.4</v>
      </c>
      <c r="O65" s="57">
        <f t="shared" si="6"/>
        <v>0</v>
      </c>
      <c r="P65" s="55">
        <v>21079</v>
      </c>
      <c r="Q65" s="55">
        <v>21079</v>
      </c>
      <c r="R65" s="57">
        <f t="shared" si="7"/>
        <v>0</v>
      </c>
      <c r="S65" s="55"/>
      <c r="T65" s="55">
        <v>0</v>
      </c>
      <c r="U65" s="58">
        <f t="shared" si="8"/>
        <v>0</v>
      </c>
      <c r="V65" s="51">
        <f t="shared" si="9"/>
        <v>22559.9</v>
      </c>
      <c r="W65" s="52">
        <f t="shared" si="10"/>
        <v>19495.3</v>
      </c>
      <c r="X65" s="53">
        <f t="shared" si="11"/>
        <v>3064.6000000000022</v>
      </c>
      <c r="Y65" s="64">
        <v>18070.8</v>
      </c>
      <c r="Z65" s="55">
        <v>17182</v>
      </c>
      <c r="AA65" s="52">
        <f t="shared" si="12"/>
        <v>888.79999999999927</v>
      </c>
      <c r="AB65" s="55">
        <v>4319.1000000000022</v>
      </c>
      <c r="AC65" s="55">
        <v>2295.2999999999993</v>
      </c>
      <c r="AD65" s="52">
        <f t="shared" si="13"/>
        <v>2023.8000000000029</v>
      </c>
      <c r="AE65" s="55"/>
      <c r="AF65" s="55"/>
      <c r="AG65" s="52">
        <f t="shared" si="14"/>
        <v>0</v>
      </c>
      <c r="AH65" s="55">
        <v>170</v>
      </c>
      <c r="AI65" s="55">
        <v>18</v>
      </c>
      <c r="AJ65" s="53">
        <f t="shared" si="15"/>
        <v>152</v>
      </c>
    </row>
    <row r="66" spans="1:36">
      <c r="A66" s="32">
        <v>46</v>
      </c>
      <c r="B66" s="60" t="s">
        <v>80</v>
      </c>
      <c r="C66" s="68">
        <v>1782.9</v>
      </c>
      <c r="D66" s="51">
        <f t="shared" si="1"/>
        <v>18345.2</v>
      </c>
      <c r="E66" s="52">
        <f t="shared" si="2"/>
        <v>18345.2</v>
      </c>
      <c r="F66" s="53">
        <f t="shared" si="3"/>
        <v>0</v>
      </c>
      <c r="G66" s="72">
        <f>+Ծրագիր!I66</f>
        <v>0</v>
      </c>
      <c r="H66" s="72">
        <v>0</v>
      </c>
      <c r="I66" s="57">
        <f t="shared" si="4"/>
        <v>0</v>
      </c>
      <c r="J66" s="106"/>
      <c r="K66" s="106"/>
      <c r="L66" s="57">
        <f t="shared" si="5"/>
        <v>0</v>
      </c>
      <c r="M66" s="55">
        <v>65.2</v>
      </c>
      <c r="N66" s="55">
        <v>65.2</v>
      </c>
      <c r="O66" s="57">
        <f t="shared" si="6"/>
        <v>0</v>
      </c>
      <c r="P66" s="55">
        <v>18280</v>
      </c>
      <c r="Q66" s="55">
        <v>18280</v>
      </c>
      <c r="R66" s="57">
        <f t="shared" si="7"/>
        <v>0</v>
      </c>
      <c r="S66" s="55"/>
      <c r="T66" s="55">
        <v>0</v>
      </c>
      <c r="U66" s="58">
        <f t="shared" si="8"/>
        <v>0</v>
      </c>
      <c r="V66" s="51">
        <f t="shared" si="9"/>
        <v>20128.100000000002</v>
      </c>
      <c r="W66" s="52">
        <f t="shared" si="10"/>
        <v>18835.400000000001</v>
      </c>
      <c r="X66" s="53">
        <f t="shared" si="11"/>
        <v>1292.7000000000007</v>
      </c>
      <c r="Y66" s="64">
        <v>17967.900000000001</v>
      </c>
      <c r="Z66" s="55">
        <v>16730.099999999999</v>
      </c>
      <c r="AA66" s="52">
        <f t="shared" si="12"/>
        <v>1237.8000000000029</v>
      </c>
      <c r="AB66" s="55">
        <v>2086.2000000000007</v>
      </c>
      <c r="AC66" s="55">
        <v>2084.3000000000029</v>
      </c>
      <c r="AD66" s="52">
        <f t="shared" si="13"/>
        <v>1.8999999999978172</v>
      </c>
      <c r="AE66" s="55"/>
      <c r="AF66" s="55"/>
      <c r="AG66" s="52">
        <f t="shared" si="14"/>
        <v>0</v>
      </c>
      <c r="AH66" s="55">
        <v>74</v>
      </c>
      <c r="AI66" s="55">
        <v>21</v>
      </c>
      <c r="AJ66" s="53">
        <f t="shared" si="15"/>
        <v>53</v>
      </c>
    </row>
    <row r="67" spans="1:36">
      <c r="A67" s="32">
        <v>47</v>
      </c>
      <c r="B67" s="60" t="s">
        <v>81</v>
      </c>
      <c r="C67" s="68">
        <v>4547.8999999999996</v>
      </c>
      <c r="D67" s="51">
        <f t="shared" si="1"/>
        <v>17637.900000000001</v>
      </c>
      <c r="E67" s="52">
        <f t="shared" si="2"/>
        <v>17637.900000000001</v>
      </c>
      <c r="F67" s="53">
        <f t="shared" si="3"/>
        <v>0</v>
      </c>
      <c r="G67" s="72">
        <f>+Ծրագիր!I67</f>
        <v>0</v>
      </c>
      <c r="H67" s="72">
        <v>0</v>
      </c>
      <c r="I67" s="57">
        <f t="shared" si="4"/>
        <v>0</v>
      </c>
      <c r="J67" s="106"/>
      <c r="K67" s="106"/>
      <c r="L67" s="57">
        <f t="shared" si="5"/>
        <v>0</v>
      </c>
      <c r="M67" s="55">
        <v>353.9</v>
      </c>
      <c r="N67" s="55">
        <v>353.9</v>
      </c>
      <c r="O67" s="57">
        <f t="shared" si="6"/>
        <v>0</v>
      </c>
      <c r="P67" s="55">
        <v>17284</v>
      </c>
      <c r="Q67" s="55">
        <v>17284</v>
      </c>
      <c r="R67" s="57">
        <f t="shared" si="7"/>
        <v>0</v>
      </c>
      <c r="S67" s="55"/>
      <c r="T67" s="55">
        <v>0</v>
      </c>
      <c r="U67" s="58">
        <f t="shared" si="8"/>
        <v>0</v>
      </c>
      <c r="V67" s="51">
        <f t="shared" si="9"/>
        <v>22185.800000000003</v>
      </c>
      <c r="W67" s="52">
        <f t="shared" si="10"/>
        <v>19541.899999999998</v>
      </c>
      <c r="X67" s="53">
        <f t="shared" si="11"/>
        <v>2643.9000000000051</v>
      </c>
      <c r="Y67" s="64">
        <v>18370.3</v>
      </c>
      <c r="Z67" s="55">
        <v>16162</v>
      </c>
      <c r="AA67" s="52">
        <f t="shared" si="12"/>
        <v>2208.2999999999993</v>
      </c>
      <c r="AB67" s="55">
        <v>3274.5000000000036</v>
      </c>
      <c r="AC67" s="55">
        <v>3273.8999999999978</v>
      </c>
      <c r="AD67" s="52">
        <f t="shared" si="13"/>
        <v>0.60000000000582077</v>
      </c>
      <c r="AE67" s="55"/>
      <c r="AF67" s="55"/>
      <c r="AG67" s="52">
        <f t="shared" si="14"/>
        <v>0</v>
      </c>
      <c r="AH67" s="55">
        <v>541</v>
      </c>
      <c r="AI67" s="55">
        <v>106</v>
      </c>
      <c r="AJ67" s="53">
        <f t="shared" si="15"/>
        <v>435</v>
      </c>
    </row>
    <row r="68" spans="1:36">
      <c r="A68" s="32">
        <v>48</v>
      </c>
      <c r="B68" s="60" t="s">
        <v>82</v>
      </c>
      <c r="C68" s="102">
        <v>2128.5</v>
      </c>
      <c r="D68" s="51">
        <f t="shared" si="1"/>
        <v>17651.599999999999</v>
      </c>
      <c r="E68" s="52">
        <f t="shared" si="2"/>
        <v>17651.599999999999</v>
      </c>
      <c r="F68" s="53">
        <f t="shared" si="3"/>
        <v>0</v>
      </c>
      <c r="G68" s="72">
        <f>+Ծրագիր!I68</f>
        <v>0</v>
      </c>
      <c r="H68" s="72">
        <v>0</v>
      </c>
      <c r="I68" s="57">
        <f t="shared" si="4"/>
        <v>0</v>
      </c>
      <c r="J68" s="106"/>
      <c r="K68" s="106"/>
      <c r="L68" s="57">
        <f t="shared" si="5"/>
        <v>0</v>
      </c>
      <c r="M68" s="55">
        <v>204.6</v>
      </c>
      <c r="N68" s="55">
        <v>204.6</v>
      </c>
      <c r="O68" s="57">
        <f t="shared" si="6"/>
        <v>0</v>
      </c>
      <c r="P68" s="55">
        <v>17447</v>
      </c>
      <c r="Q68" s="55">
        <v>17447</v>
      </c>
      <c r="R68" s="57">
        <f t="shared" si="7"/>
        <v>0</v>
      </c>
      <c r="S68" s="55"/>
      <c r="T68" s="55">
        <v>0</v>
      </c>
      <c r="U68" s="58">
        <f t="shared" si="8"/>
        <v>0</v>
      </c>
      <c r="V68" s="51">
        <f t="shared" si="9"/>
        <v>19780.099999999999</v>
      </c>
      <c r="W68" s="52">
        <f t="shared" si="10"/>
        <v>16758.699999999997</v>
      </c>
      <c r="X68" s="53">
        <f t="shared" si="11"/>
        <v>3021.4000000000015</v>
      </c>
      <c r="Y68" s="64">
        <v>14462.5</v>
      </c>
      <c r="Z68" s="55">
        <v>14147.1</v>
      </c>
      <c r="AA68" s="52">
        <f t="shared" si="12"/>
        <v>315.39999999999964</v>
      </c>
      <c r="AB68" s="55">
        <v>5042.5999999999985</v>
      </c>
      <c r="AC68" s="55">
        <v>2584.0999999999967</v>
      </c>
      <c r="AD68" s="52">
        <f t="shared" si="13"/>
        <v>2458.5000000000018</v>
      </c>
      <c r="AE68" s="55"/>
      <c r="AF68" s="55"/>
      <c r="AG68" s="52">
        <f t="shared" si="14"/>
        <v>0</v>
      </c>
      <c r="AH68" s="55">
        <v>275</v>
      </c>
      <c r="AI68" s="55">
        <v>27.5</v>
      </c>
      <c r="AJ68" s="53">
        <f t="shared" si="15"/>
        <v>247.5</v>
      </c>
    </row>
    <row r="69" spans="1:36">
      <c r="A69" s="32">
        <v>49</v>
      </c>
      <c r="B69" s="60" t="s">
        <v>83</v>
      </c>
      <c r="C69" s="102">
        <v>12679.4</v>
      </c>
      <c r="D69" s="51">
        <f t="shared" si="1"/>
        <v>62103.6</v>
      </c>
      <c r="E69" s="52">
        <f t="shared" si="2"/>
        <v>62103.6</v>
      </c>
      <c r="F69" s="53">
        <f t="shared" si="3"/>
        <v>0</v>
      </c>
      <c r="G69" s="72">
        <f>+Ծրագիր!I69</f>
        <v>0</v>
      </c>
      <c r="H69" s="72">
        <v>0</v>
      </c>
      <c r="I69" s="57">
        <f t="shared" si="4"/>
        <v>0</v>
      </c>
      <c r="J69" s="106"/>
      <c r="K69" s="106"/>
      <c r="L69" s="57">
        <f t="shared" si="5"/>
        <v>0</v>
      </c>
      <c r="M69" s="55">
        <v>665.6</v>
      </c>
      <c r="N69" s="55">
        <v>665.6</v>
      </c>
      <c r="O69" s="57">
        <f t="shared" si="6"/>
        <v>0</v>
      </c>
      <c r="P69" s="55">
        <v>61438</v>
      </c>
      <c r="Q69" s="55">
        <v>61438</v>
      </c>
      <c r="R69" s="57">
        <f t="shared" si="7"/>
        <v>0</v>
      </c>
      <c r="S69" s="55"/>
      <c r="T69" s="55">
        <v>0</v>
      </c>
      <c r="U69" s="58">
        <f t="shared" si="8"/>
        <v>0</v>
      </c>
      <c r="V69" s="51">
        <f t="shared" si="9"/>
        <v>74783</v>
      </c>
      <c r="W69" s="52">
        <f t="shared" si="10"/>
        <v>68913</v>
      </c>
      <c r="X69" s="53">
        <f t="shared" si="11"/>
        <v>5870</v>
      </c>
      <c r="Y69" s="64">
        <v>56300.3</v>
      </c>
      <c r="Z69" s="55">
        <v>54513.4</v>
      </c>
      <c r="AA69" s="52">
        <f t="shared" si="12"/>
        <v>1786.9000000000015</v>
      </c>
      <c r="AB69" s="55">
        <v>18202.699999999997</v>
      </c>
      <c r="AC69" s="55">
        <v>14381.599999999999</v>
      </c>
      <c r="AD69" s="52">
        <f t="shared" si="13"/>
        <v>3821.0999999999985</v>
      </c>
      <c r="AE69" s="55"/>
      <c r="AF69" s="55"/>
      <c r="AG69" s="52">
        <f t="shared" si="14"/>
        <v>0</v>
      </c>
      <c r="AH69" s="55">
        <v>280</v>
      </c>
      <c r="AI69" s="55">
        <v>18</v>
      </c>
      <c r="AJ69" s="53">
        <f t="shared" si="15"/>
        <v>262</v>
      </c>
    </row>
    <row r="70" spans="1:36">
      <c r="A70" s="32">
        <v>50</v>
      </c>
      <c r="B70" s="60" t="s">
        <v>84</v>
      </c>
      <c r="C70" s="102">
        <v>2470.1</v>
      </c>
      <c r="D70" s="51">
        <f t="shared" si="1"/>
        <v>23567.599999999999</v>
      </c>
      <c r="E70" s="52">
        <f t="shared" si="2"/>
        <v>23567.599999999999</v>
      </c>
      <c r="F70" s="53">
        <f t="shared" si="3"/>
        <v>0</v>
      </c>
      <c r="G70" s="72">
        <f>+Ծրագիր!I70</f>
        <v>204</v>
      </c>
      <c r="H70" s="72">
        <v>204</v>
      </c>
      <c r="I70" s="57">
        <f t="shared" si="4"/>
        <v>0</v>
      </c>
      <c r="J70" s="106"/>
      <c r="K70" s="106"/>
      <c r="L70" s="57">
        <f t="shared" si="5"/>
        <v>0</v>
      </c>
      <c r="M70" s="55">
        <v>374.6</v>
      </c>
      <c r="N70" s="55">
        <v>374.6</v>
      </c>
      <c r="O70" s="57">
        <f t="shared" si="6"/>
        <v>0</v>
      </c>
      <c r="P70" s="55">
        <v>22989</v>
      </c>
      <c r="Q70" s="55">
        <v>22989</v>
      </c>
      <c r="R70" s="57">
        <f t="shared" si="7"/>
        <v>0</v>
      </c>
      <c r="S70" s="55"/>
      <c r="T70" s="55">
        <v>0</v>
      </c>
      <c r="U70" s="58">
        <f t="shared" si="8"/>
        <v>0</v>
      </c>
      <c r="V70" s="51">
        <f t="shared" si="9"/>
        <v>26037.699999999997</v>
      </c>
      <c r="W70" s="52">
        <f t="shared" si="10"/>
        <v>19796.3</v>
      </c>
      <c r="X70" s="53">
        <f t="shared" si="11"/>
        <v>6241.3999999999978</v>
      </c>
      <c r="Y70" s="64">
        <v>21427.599999999999</v>
      </c>
      <c r="Z70" s="55">
        <v>15859.2</v>
      </c>
      <c r="AA70" s="52">
        <f t="shared" si="12"/>
        <v>5568.3999999999978</v>
      </c>
      <c r="AB70" s="55">
        <v>4123.0999999999985</v>
      </c>
      <c r="AC70" s="55">
        <v>3687.0999999999985</v>
      </c>
      <c r="AD70" s="52">
        <f t="shared" si="13"/>
        <v>436</v>
      </c>
      <c r="AE70" s="55"/>
      <c r="AF70" s="55"/>
      <c r="AG70" s="52">
        <f t="shared" si="14"/>
        <v>0</v>
      </c>
      <c r="AH70" s="55">
        <v>487</v>
      </c>
      <c r="AI70" s="55">
        <v>250</v>
      </c>
      <c r="AJ70" s="53">
        <f t="shared" si="15"/>
        <v>237</v>
      </c>
    </row>
    <row r="71" spans="1:36">
      <c r="A71" s="32">
        <v>51</v>
      </c>
      <c r="B71" s="60" t="s">
        <v>85</v>
      </c>
      <c r="C71" s="68">
        <v>6210.5</v>
      </c>
      <c r="D71" s="51">
        <f t="shared" si="1"/>
        <v>22575.5</v>
      </c>
      <c r="E71" s="52">
        <f t="shared" si="2"/>
        <v>22575.5</v>
      </c>
      <c r="F71" s="53">
        <f t="shared" si="3"/>
        <v>0</v>
      </c>
      <c r="G71" s="72">
        <f>+Ծրագիր!I71</f>
        <v>0</v>
      </c>
      <c r="H71" s="72">
        <v>0</v>
      </c>
      <c r="I71" s="57">
        <f t="shared" si="4"/>
        <v>0</v>
      </c>
      <c r="J71" s="106"/>
      <c r="K71" s="106"/>
      <c r="L71" s="57">
        <f t="shared" si="5"/>
        <v>0</v>
      </c>
      <c r="M71" s="55">
        <v>279.5</v>
      </c>
      <c r="N71" s="55">
        <v>279.5</v>
      </c>
      <c r="O71" s="57">
        <f t="shared" si="6"/>
        <v>0</v>
      </c>
      <c r="P71" s="55">
        <v>22296</v>
      </c>
      <c r="Q71" s="55">
        <v>22296</v>
      </c>
      <c r="R71" s="57">
        <f t="shared" si="7"/>
        <v>0</v>
      </c>
      <c r="S71" s="55"/>
      <c r="T71" s="55">
        <v>0</v>
      </c>
      <c r="U71" s="58">
        <f t="shared" si="8"/>
        <v>0</v>
      </c>
      <c r="V71" s="51">
        <f t="shared" si="9"/>
        <v>28786</v>
      </c>
      <c r="W71" s="52">
        <f t="shared" si="10"/>
        <v>22176.6</v>
      </c>
      <c r="X71" s="53">
        <f t="shared" si="11"/>
        <v>6609.4000000000015</v>
      </c>
      <c r="Y71" s="64">
        <v>20000.099999999999</v>
      </c>
      <c r="Z71" s="55">
        <v>18068.7</v>
      </c>
      <c r="AA71" s="52">
        <f t="shared" si="12"/>
        <v>1931.3999999999978</v>
      </c>
      <c r="AB71" s="55">
        <v>7735.9000000000015</v>
      </c>
      <c r="AC71" s="55">
        <v>3187.699999999998</v>
      </c>
      <c r="AD71" s="52">
        <f t="shared" si="13"/>
        <v>4548.2000000000035</v>
      </c>
      <c r="AE71" s="55"/>
      <c r="AF71" s="55"/>
      <c r="AG71" s="52">
        <f t="shared" si="14"/>
        <v>0</v>
      </c>
      <c r="AH71" s="55">
        <v>1050</v>
      </c>
      <c r="AI71" s="55">
        <v>920.2</v>
      </c>
      <c r="AJ71" s="53">
        <f t="shared" si="15"/>
        <v>129.79999999999995</v>
      </c>
    </row>
    <row r="72" spans="1:36">
      <c r="A72" s="32">
        <v>52</v>
      </c>
      <c r="B72" s="60" t="s">
        <v>86</v>
      </c>
      <c r="C72" s="68">
        <v>1355.2</v>
      </c>
      <c r="D72" s="51">
        <f t="shared" si="1"/>
        <v>23711</v>
      </c>
      <c r="E72" s="52">
        <f t="shared" si="2"/>
        <v>23711</v>
      </c>
      <c r="F72" s="53">
        <f t="shared" si="3"/>
        <v>0</v>
      </c>
      <c r="G72" s="72">
        <f>+Ծրագիր!I72</f>
        <v>0</v>
      </c>
      <c r="H72" s="72">
        <v>0</v>
      </c>
      <c r="I72" s="57">
        <f t="shared" si="4"/>
        <v>0</v>
      </c>
      <c r="J72" s="106"/>
      <c r="K72" s="106"/>
      <c r="L72" s="57">
        <f t="shared" si="5"/>
        <v>0</v>
      </c>
      <c r="M72" s="55">
        <v>415</v>
      </c>
      <c r="N72" s="55">
        <v>415</v>
      </c>
      <c r="O72" s="57">
        <f t="shared" si="6"/>
        <v>0</v>
      </c>
      <c r="P72" s="55">
        <v>23296</v>
      </c>
      <c r="Q72" s="55">
        <v>23296</v>
      </c>
      <c r="R72" s="57">
        <f t="shared" si="7"/>
        <v>0</v>
      </c>
      <c r="S72" s="55"/>
      <c r="T72" s="55">
        <v>0</v>
      </c>
      <c r="U72" s="58">
        <f t="shared" si="8"/>
        <v>0</v>
      </c>
      <c r="V72" s="51">
        <f t="shared" si="9"/>
        <v>25066.2</v>
      </c>
      <c r="W72" s="52">
        <f t="shared" si="10"/>
        <v>22664</v>
      </c>
      <c r="X72" s="53">
        <f t="shared" si="11"/>
        <v>2402.2000000000007</v>
      </c>
      <c r="Y72" s="64">
        <v>20666.3</v>
      </c>
      <c r="Z72" s="55">
        <v>18454</v>
      </c>
      <c r="AA72" s="52">
        <f t="shared" si="12"/>
        <v>2212.2999999999993</v>
      </c>
      <c r="AB72" s="55">
        <v>3949.9000000000015</v>
      </c>
      <c r="AC72" s="55">
        <v>3949.7</v>
      </c>
      <c r="AD72" s="52">
        <f t="shared" si="13"/>
        <v>0.20000000000163709</v>
      </c>
      <c r="AE72" s="55"/>
      <c r="AF72" s="55"/>
      <c r="AG72" s="52">
        <f t="shared" si="14"/>
        <v>0</v>
      </c>
      <c r="AH72" s="55">
        <v>450</v>
      </c>
      <c r="AI72" s="55">
        <v>260.3</v>
      </c>
      <c r="AJ72" s="53">
        <f t="shared" si="15"/>
        <v>189.7</v>
      </c>
    </row>
    <row r="73" spans="1:36">
      <c r="A73" s="32">
        <v>53</v>
      </c>
      <c r="B73" s="60" t="s">
        <v>87</v>
      </c>
      <c r="C73" s="68">
        <v>2753.1</v>
      </c>
      <c r="D73" s="51">
        <f t="shared" si="1"/>
        <v>24032.3</v>
      </c>
      <c r="E73" s="52">
        <f t="shared" si="2"/>
        <v>24032.3</v>
      </c>
      <c r="F73" s="53">
        <f t="shared" si="3"/>
        <v>0</v>
      </c>
      <c r="G73" s="72">
        <f>+Ծրագիր!I73</f>
        <v>0</v>
      </c>
      <c r="H73" s="72">
        <v>0</v>
      </c>
      <c r="I73" s="57">
        <f t="shared" si="4"/>
        <v>0</v>
      </c>
      <c r="J73" s="106"/>
      <c r="K73" s="106"/>
      <c r="L73" s="57">
        <f t="shared" si="5"/>
        <v>0</v>
      </c>
      <c r="M73" s="55">
        <v>967.3</v>
      </c>
      <c r="N73" s="55">
        <v>967.3</v>
      </c>
      <c r="O73" s="57">
        <f t="shared" si="6"/>
        <v>0</v>
      </c>
      <c r="P73" s="55">
        <v>23065</v>
      </c>
      <c r="Q73" s="55">
        <v>23065</v>
      </c>
      <c r="R73" s="57">
        <f t="shared" si="7"/>
        <v>0</v>
      </c>
      <c r="S73" s="55"/>
      <c r="T73" s="55">
        <v>0</v>
      </c>
      <c r="U73" s="58">
        <f t="shared" si="8"/>
        <v>0</v>
      </c>
      <c r="V73" s="51">
        <f t="shared" si="9"/>
        <v>26785.4</v>
      </c>
      <c r="W73" s="52">
        <f t="shared" si="10"/>
        <v>24956.399999999998</v>
      </c>
      <c r="X73" s="53">
        <f t="shared" si="11"/>
        <v>1829.0000000000036</v>
      </c>
      <c r="Y73" s="64">
        <v>21557.5</v>
      </c>
      <c r="Z73" s="55">
        <v>20428.900000000001</v>
      </c>
      <c r="AA73" s="52">
        <f t="shared" si="12"/>
        <v>1128.5999999999985</v>
      </c>
      <c r="AB73" s="55">
        <v>4566.4999999999982</v>
      </c>
      <c r="AC73" s="55">
        <v>3923.0999999999963</v>
      </c>
      <c r="AD73" s="52">
        <f t="shared" si="13"/>
        <v>643.40000000000191</v>
      </c>
      <c r="AE73" s="55"/>
      <c r="AF73" s="55"/>
      <c r="AG73" s="52">
        <f t="shared" si="14"/>
        <v>0</v>
      </c>
      <c r="AH73" s="55">
        <v>661.4</v>
      </c>
      <c r="AI73" s="55">
        <v>604.4</v>
      </c>
      <c r="AJ73" s="53">
        <f t="shared" si="15"/>
        <v>57</v>
      </c>
    </row>
    <row r="74" spans="1:36">
      <c r="A74" s="32">
        <v>54</v>
      </c>
      <c r="B74" s="60" t="s">
        <v>88</v>
      </c>
      <c r="C74" s="68">
        <v>782.1</v>
      </c>
      <c r="D74" s="51">
        <f t="shared" si="1"/>
        <v>22935</v>
      </c>
      <c r="E74" s="52">
        <f t="shared" si="2"/>
        <v>22935</v>
      </c>
      <c r="F74" s="53">
        <f t="shared" si="3"/>
        <v>0</v>
      </c>
      <c r="G74" s="72">
        <f>+Ծրագիր!I74</f>
        <v>56</v>
      </c>
      <c r="H74" s="72">
        <v>56</v>
      </c>
      <c r="I74" s="57">
        <f t="shared" si="4"/>
        <v>0</v>
      </c>
      <c r="J74" s="106"/>
      <c r="K74" s="106"/>
      <c r="L74" s="57">
        <f t="shared" si="5"/>
        <v>0</v>
      </c>
      <c r="M74" s="55">
        <v>232.6</v>
      </c>
      <c r="N74" s="55">
        <v>232.6</v>
      </c>
      <c r="O74" s="57">
        <f t="shared" si="6"/>
        <v>0</v>
      </c>
      <c r="P74" s="55">
        <v>22425</v>
      </c>
      <c r="Q74" s="55">
        <v>22425</v>
      </c>
      <c r="R74" s="57">
        <f t="shared" si="7"/>
        <v>0</v>
      </c>
      <c r="S74" s="55">
        <v>221.4</v>
      </c>
      <c r="T74" s="55">
        <v>221.4</v>
      </c>
      <c r="U74" s="58">
        <f t="shared" si="8"/>
        <v>0</v>
      </c>
      <c r="V74" s="51">
        <f t="shared" si="9"/>
        <v>23717.1</v>
      </c>
      <c r="W74" s="52">
        <f t="shared" si="10"/>
        <v>21008.7</v>
      </c>
      <c r="X74" s="53">
        <f t="shared" si="11"/>
        <v>2708.3999999999978</v>
      </c>
      <c r="Y74" s="64">
        <v>19465</v>
      </c>
      <c r="Z74" s="55">
        <v>17785.3</v>
      </c>
      <c r="AA74" s="52">
        <f t="shared" si="12"/>
        <v>1679.7000000000007</v>
      </c>
      <c r="AB74" s="55">
        <v>4222.0999999999985</v>
      </c>
      <c r="AC74" s="55">
        <v>3223.4000000000015</v>
      </c>
      <c r="AD74" s="52">
        <f t="shared" si="13"/>
        <v>998.69999999999709</v>
      </c>
      <c r="AE74" s="55"/>
      <c r="AF74" s="55"/>
      <c r="AG74" s="52">
        <f t="shared" si="14"/>
        <v>0</v>
      </c>
      <c r="AH74" s="55">
        <v>30</v>
      </c>
      <c r="AI74" s="55">
        <v>0</v>
      </c>
      <c r="AJ74" s="53">
        <f t="shared" si="15"/>
        <v>30</v>
      </c>
    </row>
    <row r="75" spans="1:36">
      <c r="A75" s="32">
        <v>55</v>
      </c>
      <c r="B75" s="60" t="s">
        <v>89</v>
      </c>
      <c r="C75" s="68">
        <v>7903.2</v>
      </c>
      <c r="D75" s="51">
        <f t="shared" si="1"/>
        <v>31189</v>
      </c>
      <c r="E75" s="52">
        <f t="shared" si="2"/>
        <v>31189</v>
      </c>
      <c r="F75" s="53">
        <f t="shared" si="3"/>
        <v>0</v>
      </c>
      <c r="G75" s="72">
        <f>+Ծրագիր!I75</f>
        <v>246</v>
      </c>
      <c r="H75" s="72">
        <v>246</v>
      </c>
      <c r="I75" s="57">
        <f t="shared" si="4"/>
        <v>0</v>
      </c>
      <c r="J75" s="106"/>
      <c r="K75" s="106"/>
      <c r="L75" s="57">
        <f t="shared" si="5"/>
        <v>0</v>
      </c>
      <c r="M75" s="55">
        <v>227</v>
      </c>
      <c r="N75" s="55">
        <v>227</v>
      </c>
      <c r="O75" s="57">
        <f t="shared" si="6"/>
        <v>0</v>
      </c>
      <c r="P75" s="55">
        <v>30716</v>
      </c>
      <c r="Q75" s="55">
        <v>30716</v>
      </c>
      <c r="R75" s="57">
        <f t="shared" si="7"/>
        <v>0</v>
      </c>
      <c r="S75" s="55"/>
      <c r="T75" s="55">
        <v>0</v>
      </c>
      <c r="U75" s="58">
        <f t="shared" si="8"/>
        <v>0</v>
      </c>
      <c r="V75" s="51">
        <f t="shared" si="9"/>
        <v>39092.199999999997</v>
      </c>
      <c r="W75" s="52">
        <f t="shared" si="10"/>
        <v>28464.7</v>
      </c>
      <c r="X75" s="53">
        <f t="shared" si="11"/>
        <v>10627.499999999996</v>
      </c>
      <c r="Y75" s="64">
        <v>26966</v>
      </c>
      <c r="Z75" s="55">
        <v>23599</v>
      </c>
      <c r="AA75" s="52">
        <f t="shared" si="12"/>
        <v>3367</v>
      </c>
      <c r="AB75" s="55">
        <v>8176.1999999999971</v>
      </c>
      <c r="AC75" s="55">
        <v>1146.7000000000007</v>
      </c>
      <c r="AD75" s="52">
        <f t="shared" si="13"/>
        <v>7029.4999999999964</v>
      </c>
      <c r="AE75" s="55"/>
      <c r="AF75" s="55"/>
      <c r="AG75" s="52">
        <f t="shared" si="14"/>
        <v>0</v>
      </c>
      <c r="AH75" s="55">
        <v>3950</v>
      </c>
      <c r="AI75" s="55">
        <v>3719</v>
      </c>
      <c r="AJ75" s="53">
        <f t="shared" si="15"/>
        <v>231</v>
      </c>
    </row>
    <row r="76" spans="1:36">
      <c r="A76" s="32">
        <v>56</v>
      </c>
      <c r="B76" s="60" t="s">
        <v>90</v>
      </c>
      <c r="C76" s="68">
        <v>1761.1999999999998</v>
      </c>
      <c r="D76" s="51">
        <f t="shared" si="1"/>
        <v>28357.200000000001</v>
      </c>
      <c r="E76" s="52">
        <f t="shared" si="2"/>
        <v>28357.200000000001</v>
      </c>
      <c r="F76" s="53">
        <f t="shared" si="3"/>
        <v>0</v>
      </c>
      <c r="G76" s="72">
        <f>+Ծրագիր!I76</f>
        <v>279</v>
      </c>
      <c r="H76" s="72">
        <v>279</v>
      </c>
      <c r="I76" s="57">
        <f t="shared" si="4"/>
        <v>0</v>
      </c>
      <c r="J76" s="106"/>
      <c r="K76" s="106"/>
      <c r="L76" s="57">
        <f t="shared" si="5"/>
        <v>0</v>
      </c>
      <c r="M76" s="55">
        <v>196.5</v>
      </c>
      <c r="N76" s="55">
        <v>196.5</v>
      </c>
      <c r="O76" s="57">
        <f t="shared" si="6"/>
        <v>0</v>
      </c>
      <c r="P76" s="55">
        <v>27463</v>
      </c>
      <c r="Q76" s="55">
        <v>27463</v>
      </c>
      <c r="R76" s="57">
        <f t="shared" si="7"/>
        <v>0</v>
      </c>
      <c r="S76" s="55">
        <v>418.7</v>
      </c>
      <c r="T76" s="55">
        <v>418.7</v>
      </c>
      <c r="U76" s="58">
        <f t="shared" si="8"/>
        <v>0</v>
      </c>
      <c r="V76" s="51">
        <f t="shared" si="9"/>
        <v>30118.400000000001</v>
      </c>
      <c r="W76" s="52">
        <f t="shared" si="10"/>
        <v>25789.599999999999</v>
      </c>
      <c r="X76" s="53">
        <f t="shared" si="11"/>
        <v>4328.8000000000029</v>
      </c>
      <c r="Y76" s="64">
        <v>25984</v>
      </c>
      <c r="Z76" s="55">
        <v>21958.1</v>
      </c>
      <c r="AA76" s="52">
        <f t="shared" si="12"/>
        <v>4025.9000000000015</v>
      </c>
      <c r="AB76" s="55">
        <v>4114.4000000000015</v>
      </c>
      <c r="AC76" s="55">
        <v>3825.5</v>
      </c>
      <c r="AD76" s="52">
        <f t="shared" si="13"/>
        <v>288.90000000000146</v>
      </c>
      <c r="AE76" s="55"/>
      <c r="AF76" s="55"/>
      <c r="AG76" s="52">
        <f t="shared" si="14"/>
        <v>0</v>
      </c>
      <c r="AH76" s="55">
        <v>20</v>
      </c>
      <c r="AI76" s="55">
        <v>6</v>
      </c>
      <c r="AJ76" s="53">
        <f t="shared" si="15"/>
        <v>14</v>
      </c>
    </row>
    <row r="77" spans="1:36">
      <c r="A77" s="32">
        <v>57</v>
      </c>
      <c r="B77" s="60" t="s">
        <v>91</v>
      </c>
      <c r="C77" s="68">
        <v>31.400000000000002</v>
      </c>
      <c r="D77" s="51">
        <f t="shared" si="1"/>
        <v>21937.599999999999</v>
      </c>
      <c r="E77" s="52">
        <f t="shared" si="2"/>
        <v>21937.599999999999</v>
      </c>
      <c r="F77" s="53">
        <f t="shared" si="3"/>
        <v>0</v>
      </c>
      <c r="G77" s="72">
        <f>+Ծրագիր!I77</f>
        <v>25</v>
      </c>
      <c r="H77" s="72">
        <v>25</v>
      </c>
      <c r="I77" s="57">
        <f t="shared" si="4"/>
        <v>0</v>
      </c>
      <c r="J77" s="106"/>
      <c r="K77" s="106"/>
      <c r="L77" s="57">
        <f t="shared" si="5"/>
        <v>0</v>
      </c>
      <c r="M77" s="55">
        <v>232.6</v>
      </c>
      <c r="N77" s="55">
        <v>232.6</v>
      </c>
      <c r="O77" s="57">
        <f t="shared" si="6"/>
        <v>0</v>
      </c>
      <c r="P77" s="55">
        <v>21680</v>
      </c>
      <c r="Q77" s="55">
        <v>21680</v>
      </c>
      <c r="R77" s="57">
        <f t="shared" si="7"/>
        <v>0</v>
      </c>
      <c r="S77" s="55"/>
      <c r="T77" s="55">
        <v>0</v>
      </c>
      <c r="U77" s="58">
        <f t="shared" si="8"/>
        <v>0</v>
      </c>
      <c r="V77" s="51">
        <f t="shared" si="9"/>
        <v>21969</v>
      </c>
      <c r="W77" s="52">
        <f t="shared" si="10"/>
        <v>19466.599999999999</v>
      </c>
      <c r="X77" s="53">
        <f t="shared" si="11"/>
        <v>2502.4000000000015</v>
      </c>
      <c r="Y77" s="64">
        <v>17798.2</v>
      </c>
      <c r="Z77" s="55">
        <v>16524.7</v>
      </c>
      <c r="AA77" s="52">
        <f t="shared" si="12"/>
        <v>1273.5</v>
      </c>
      <c r="AB77" s="55">
        <v>3792.7999999999993</v>
      </c>
      <c r="AC77" s="55">
        <v>2820.0999999999976</v>
      </c>
      <c r="AD77" s="52">
        <f t="shared" si="13"/>
        <v>972.70000000000164</v>
      </c>
      <c r="AE77" s="55"/>
      <c r="AF77" s="55"/>
      <c r="AG77" s="52">
        <f t="shared" si="14"/>
        <v>0</v>
      </c>
      <c r="AH77" s="55">
        <v>378</v>
      </c>
      <c r="AI77" s="55">
        <v>121.80000000000001</v>
      </c>
      <c r="AJ77" s="53">
        <f t="shared" si="15"/>
        <v>256.2</v>
      </c>
    </row>
    <row r="78" spans="1:36">
      <c r="A78" s="32">
        <v>58</v>
      </c>
      <c r="B78" s="60" t="s">
        <v>92</v>
      </c>
      <c r="C78" s="68">
        <v>157.69999999999999</v>
      </c>
      <c r="D78" s="51">
        <f t="shared" si="1"/>
        <v>19567</v>
      </c>
      <c r="E78" s="52">
        <f t="shared" si="2"/>
        <v>19567</v>
      </c>
      <c r="F78" s="53">
        <f t="shared" si="3"/>
        <v>0</v>
      </c>
      <c r="G78" s="72">
        <f>+Ծրագիր!I78</f>
        <v>0</v>
      </c>
      <c r="H78" s="72">
        <v>0</v>
      </c>
      <c r="I78" s="57">
        <f t="shared" si="4"/>
        <v>0</v>
      </c>
      <c r="J78" s="106"/>
      <c r="K78" s="106"/>
      <c r="L78" s="57">
        <f t="shared" si="5"/>
        <v>0</v>
      </c>
      <c r="M78" s="55">
        <v>248</v>
      </c>
      <c r="N78" s="55">
        <v>248</v>
      </c>
      <c r="O78" s="57">
        <f t="shared" si="6"/>
        <v>0</v>
      </c>
      <c r="P78" s="55">
        <v>19319</v>
      </c>
      <c r="Q78" s="55">
        <v>19319</v>
      </c>
      <c r="R78" s="57">
        <f t="shared" si="7"/>
        <v>0</v>
      </c>
      <c r="S78" s="55"/>
      <c r="T78" s="55">
        <v>0</v>
      </c>
      <c r="U78" s="58">
        <f t="shared" si="8"/>
        <v>0</v>
      </c>
      <c r="V78" s="51">
        <f t="shared" si="9"/>
        <v>19724.7</v>
      </c>
      <c r="W78" s="52">
        <f t="shared" si="10"/>
        <v>18422.2</v>
      </c>
      <c r="X78" s="53">
        <f t="shared" si="11"/>
        <v>1302.5</v>
      </c>
      <c r="Y78" s="64">
        <v>16954.5</v>
      </c>
      <c r="Z78" s="55">
        <v>15685.4</v>
      </c>
      <c r="AA78" s="52">
        <f t="shared" si="12"/>
        <v>1269.1000000000004</v>
      </c>
      <c r="AB78" s="55">
        <v>2542.2000000000007</v>
      </c>
      <c r="AC78" s="55">
        <v>2541.6000000000013</v>
      </c>
      <c r="AD78" s="52">
        <f t="shared" si="13"/>
        <v>0.5999999999994543</v>
      </c>
      <c r="AE78" s="55"/>
      <c r="AF78" s="55"/>
      <c r="AG78" s="52">
        <f t="shared" si="14"/>
        <v>0</v>
      </c>
      <c r="AH78" s="55">
        <v>228</v>
      </c>
      <c r="AI78" s="55">
        <v>195.2</v>
      </c>
      <c r="AJ78" s="53">
        <f t="shared" si="15"/>
        <v>32.800000000000011</v>
      </c>
    </row>
    <row r="79" spans="1:36">
      <c r="A79" s="32">
        <v>59</v>
      </c>
      <c r="B79" s="60" t="s">
        <v>93</v>
      </c>
      <c r="C79" s="68">
        <v>84.899999999999991</v>
      </c>
      <c r="D79" s="51">
        <f t="shared" si="1"/>
        <v>22215.200000000001</v>
      </c>
      <c r="E79" s="52">
        <f t="shared" si="2"/>
        <v>22215.200000000001</v>
      </c>
      <c r="F79" s="53">
        <f t="shared" si="3"/>
        <v>0</v>
      </c>
      <c r="G79" s="72">
        <f>+Ծրագիր!I79</f>
        <v>191</v>
      </c>
      <c r="H79" s="72">
        <v>191</v>
      </c>
      <c r="I79" s="57">
        <f t="shared" si="4"/>
        <v>0</v>
      </c>
      <c r="J79" s="106"/>
      <c r="K79" s="106"/>
      <c r="L79" s="57">
        <f t="shared" si="5"/>
        <v>0</v>
      </c>
      <c r="M79" s="55">
        <v>278.2</v>
      </c>
      <c r="N79" s="55">
        <v>278.2</v>
      </c>
      <c r="O79" s="57">
        <f t="shared" si="6"/>
        <v>0</v>
      </c>
      <c r="P79" s="55">
        <v>21696</v>
      </c>
      <c r="Q79" s="55">
        <v>21696</v>
      </c>
      <c r="R79" s="57">
        <f t="shared" si="7"/>
        <v>0</v>
      </c>
      <c r="S79" s="55">
        <v>50</v>
      </c>
      <c r="T79" s="55">
        <v>50</v>
      </c>
      <c r="U79" s="58">
        <f t="shared" si="8"/>
        <v>0</v>
      </c>
      <c r="V79" s="51">
        <f t="shared" si="9"/>
        <v>22300.100000000002</v>
      </c>
      <c r="W79" s="52">
        <f t="shared" si="10"/>
        <v>19898.099999999999</v>
      </c>
      <c r="X79" s="53">
        <f t="shared" si="11"/>
        <v>2402.0000000000036</v>
      </c>
      <c r="Y79" s="64">
        <v>18450.2</v>
      </c>
      <c r="Z79" s="55">
        <v>16078</v>
      </c>
      <c r="AA79" s="52">
        <f t="shared" si="12"/>
        <v>2372.2000000000007</v>
      </c>
      <c r="AB79" s="55">
        <v>3264.5000000000014</v>
      </c>
      <c r="AC79" s="55">
        <v>3254.0999999999985</v>
      </c>
      <c r="AD79" s="52">
        <f t="shared" si="13"/>
        <v>10.400000000002819</v>
      </c>
      <c r="AE79" s="55"/>
      <c r="AF79" s="55"/>
      <c r="AG79" s="52">
        <f t="shared" si="14"/>
        <v>0</v>
      </c>
      <c r="AH79" s="55">
        <v>585.4</v>
      </c>
      <c r="AI79" s="55">
        <v>566</v>
      </c>
      <c r="AJ79" s="53">
        <f t="shared" si="15"/>
        <v>19.399999999999977</v>
      </c>
    </row>
    <row r="80" spans="1:36">
      <c r="A80" s="32">
        <v>60</v>
      </c>
      <c r="B80" s="60" t="s">
        <v>94</v>
      </c>
      <c r="C80" s="68">
        <v>1451.2</v>
      </c>
      <c r="D80" s="51">
        <f t="shared" si="1"/>
        <v>26386.400000000001</v>
      </c>
      <c r="E80" s="52">
        <f t="shared" si="2"/>
        <v>26386.400000000001</v>
      </c>
      <c r="F80" s="53">
        <f t="shared" si="3"/>
        <v>0</v>
      </c>
      <c r="G80" s="72">
        <f>+Ծրագիր!I80</f>
        <v>0</v>
      </c>
      <c r="H80" s="72">
        <v>0</v>
      </c>
      <c r="I80" s="57">
        <f t="shared" si="4"/>
        <v>0</v>
      </c>
      <c r="J80" s="106"/>
      <c r="K80" s="106"/>
      <c r="L80" s="57">
        <f t="shared" si="5"/>
        <v>0</v>
      </c>
      <c r="M80" s="55">
        <v>290.2</v>
      </c>
      <c r="N80" s="55">
        <v>290.2</v>
      </c>
      <c r="O80" s="57">
        <f t="shared" si="6"/>
        <v>0</v>
      </c>
      <c r="P80" s="55">
        <v>25495</v>
      </c>
      <c r="Q80" s="55">
        <v>25495</v>
      </c>
      <c r="R80" s="57">
        <f t="shared" si="7"/>
        <v>0</v>
      </c>
      <c r="S80" s="55">
        <v>601.20000000000005</v>
      </c>
      <c r="T80" s="55">
        <v>601.20000000000005</v>
      </c>
      <c r="U80" s="58">
        <f t="shared" si="8"/>
        <v>0</v>
      </c>
      <c r="V80" s="51">
        <f t="shared" si="9"/>
        <v>27837.600000000002</v>
      </c>
      <c r="W80" s="52">
        <f t="shared" si="10"/>
        <v>26863.3</v>
      </c>
      <c r="X80" s="53">
        <f t="shared" si="11"/>
        <v>974.30000000000291</v>
      </c>
      <c r="Y80" s="64">
        <v>23406.2</v>
      </c>
      <c r="Z80" s="55">
        <v>23192.1</v>
      </c>
      <c r="AA80" s="52">
        <f t="shared" si="12"/>
        <v>214.10000000000218</v>
      </c>
      <c r="AB80" s="55">
        <v>4361.4000000000015</v>
      </c>
      <c r="AC80" s="55">
        <v>3665.2000000000007</v>
      </c>
      <c r="AD80" s="52">
        <f t="shared" si="13"/>
        <v>696.20000000000073</v>
      </c>
      <c r="AE80" s="55"/>
      <c r="AF80" s="55"/>
      <c r="AG80" s="52">
        <f t="shared" si="14"/>
        <v>0</v>
      </c>
      <c r="AH80" s="55">
        <v>70</v>
      </c>
      <c r="AI80" s="55">
        <v>6</v>
      </c>
      <c r="AJ80" s="53">
        <f t="shared" si="15"/>
        <v>64</v>
      </c>
    </row>
    <row r="81" spans="1:36">
      <c r="A81" s="32">
        <v>61</v>
      </c>
      <c r="B81" s="60" t="s">
        <v>95</v>
      </c>
      <c r="C81" s="68">
        <v>3217.5</v>
      </c>
      <c r="D81" s="51">
        <f t="shared" si="1"/>
        <v>15894.5</v>
      </c>
      <c r="E81" s="52">
        <f t="shared" si="2"/>
        <v>15894.5</v>
      </c>
      <c r="F81" s="53">
        <f t="shared" si="3"/>
        <v>0</v>
      </c>
      <c r="G81" s="72">
        <f>+Ծրագիր!I81</f>
        <v>61</v>
      </c>
      <c r="H81" s="72">
        <v>61</v>
      </c>
      <c r="I81" s="57">
        <f t="shared" si="4"/>
        <v>0</v>
      </c>
      <c r="J81" s="106"/>
      <c r="K81" s="106"/>
      <c r="L81" s="57">
        <f t="shared" si="5"/>
        <v>0</v>
      </c>
      <c r="M81" s="55">
        <v>187.5</v>
      </c>
      <c r="N81" s="55">
        <v>187.5</v>
      </c>
      <c r="O81" s="57">
        <f t="shared" si="6"/>
        <v>0</v>
      </c>
      <c r="P81" s="55">
        <v>15646</v>
      </c>
      <c r="Q81" s="55">
        <v>15646</v>
      </c>
      <c r="R81" s="57">
        <f t="shared" si="7"/>
        <v>0</v>
      </c>
      <c r="S81" s="55"/>
      <c r="T81" s="55">
        <v>0</v>
      </c>
      <c r="U81" s="58">
        <f t="shared" si="8"/>
        <v>0</v>
      </c>
      <c r="V81" s="51">
        <f t="shared" si="9"/>
        <v>19112</v>
      </c>
      <c r="W81" s="52">
        <f t="shared" si="10"/>
        <v>15235.8</v>
      </c>
      <c r="X81" s="53">
        <f t="shared" si="11"/>
        <v>3876.2000000000007</v>
      </c>
      <c r="Y81" s="64">
        <v>16200.7</v>
      </c>
      <c r="Z81" s="55">
        <v>13318.4</v>
      </c>
      <c r="AA81" s="52">
        <f t="shared" si="12"/>
        <v>2882.3000000000011</v>
      </c>
      <c r="AB81" s="55">
        <v>2885.2999999999993</v>
      </c>
      <c r="AC81" s="55">
        <v>1917.3999999999996</v>
      </c>
      <c r="AD81" s="52">
        <f t="shared" si="13"/>
        <v>967.89999999999964</v>
      </c>
      <c r="AE81" s="55"/>
      <c r="AF81" s="55"/>
      <c r="AG81" s="52">
        <f t="shared" si="14"/>
        <v>0</v>
      </c>
      <c r="AH81" s="55">
        <v>26</v>
      </c>
      <c r="AI81" s="55">
        <v>0</v>
      </c>
      <c r="AJ81" s="53">
        <f t="shared" si="15"/>
        <v>26</v>
      </c>
    </row>
    <row r="82" spans="1:36">
      <c r="A82" s="32">
        <v>62</v>
      </c>
      <c r="B82" s="60" t="s">
        <v>96</v>
      </c>
      <c r="C82" s="68">
        <v>7236.5</v>
      </c>
      <c r="D82" s="51">
        <f t="shared" si="1"/>
        <v>23767.200000000001</v>
      </c>
      <c r="E82" s="52">
        <f t="shared" si="2"/>
        <v>23767.200000000001</v>
      </c>
      <c r="F82" s="53">
        <f t="shared" si="3"/>
        <v>0</v>
      </c>
      <c r="G82" s="72">
        <f>+Ծրագիր!I82</f>
        <v>52</v>
      </c>
      <c r="H82" s="72">
        <v>52</v>
      </c>
      <c r="I82" s="57">
        <f t="shared" si="4"/>
        <v>0</v>
      </c>
      <c r="J82" s="106"/>
      <c r="K82" s="106"/>
      <c r="L82" s="57">
        <f t="shared" si="5"/>
        <v>0</v>
      </c>
      <c r="M82" s="55">
        <v>483.2</v>
      </c>
      <c r="N82" s="55">
        <v>483.2</v>
      </c>
      <c r="O82" s="57">
        <f t="shared" si="6"/>
        <v>0</v>
      </c>
      <c r="P82" s="55">
        <v>23232</v>
      </c>
      <c r="Q82" s="55">
        <v>23232</v>
      </c>
      <c r="R82" s="57">
        <f t="shared" si="7"/>
        <v>0</v>
      </c>
      <c r="S82" s="55"/>
      <c r="T82" s="55">
        <v>0</v>
      </c>
      <c r="U82" s="58">
        <f t="shared" si="8"/>
        <v>0</v>
      </c>
      <c r="V82" s="51">
        <f t="shared" si="9"/>
        <v>31003.7</v>
      </c>
      <c r="W82" s="52">
        <f t="shared" si="10"/>
        <v>24452.100000000002</v>
      </c>
      <c r="X82" s="53">
        <f t="shared" si="11"/>
        <v>6551.5999999999985</v>
      </c>
      <c r="Y82" s="64">
        <v>22210</v>
      </c>
      <c r="Z82" s="55">
        <v>20265.2</v>
      </c>
      <c r="AA82" s="52">
        <f t="shared" si="12"/>
        <v>1944.7999999999993</v>
      </c>
      <c r="AB82" s="55">
        <v>6998.9000000000005</v>
      </c>
      <c r="AC82" s="55">
        <v>4179.4000000000015</v>
      </c>
      <c r="AD82" s="52">
        <f t="shared" si="13"/>
        <v>2819.4999999999991</v>
      </c>
      <c r="AE82" s="55"/>
      <c r="AF82" s="55"/>
      <c r="AG82" s="52">
        <f t="shared" si="14"/>
        <v>0</v>
      </c>
      <c r="AH82" s="55">
        <v>1794.8</v>
      </c>
      <c r="AI82" s="55">
        <v>7.5</v>
      </c>
      <c r="AJ82" s="53">
        <f t="shared" si="15"/>
        <v>1787.3</v>
      </c>
    </row>
    <row r="83" spans="1:36">
      <c r="A83" s="32">
        <v>63</v>
      </c>
      <c r="B83" s="60" t="s">
        <v>97</v>
      </c>
      <c r="C83" s="68">
        <v>1073.8000000000002</v>
      </c>
      <c r="D83" s="51">
        <f t="shared" si="1"/>
        <v>37715.199999999997</v>
      </c>
      <c r="E83" s="52">
        <f t="shared" si="2"/>
        <v>37715.199999999997</v>
      </c>
      <c r="F83" s="53">
        <f t="shared" si="3"/>
        <v>0</v>
      </c>
      <c r="G83" s="72">
        <f>+Ծրագիր!I83</f>
        <v>227</v>
      </c>
      <c r="H83" s="72">
        <v>227</v>
      </c>
      <c r="I83" s="57">
        <f t="shared" si="4"/>
        <v>0</v>
      </c>
      <c r="J83" s="106"/>
      <c r="K83" s="106"/>
      <c r="L83" s="57">
        <f t="shared" si="5"/>
        <v>0</v>
      </c>
      <c r="M83" s="55">
        <v>8.6000000000000014</v>
      </c>
      <c r="N83" s="55">
        <v>8.6000000000000014</v>
      </c>
      <c r="O83" s="57">
        <f t="shared" si="6"/>
        <v>0</v>
      </c>
      <c r="P83" s="55">
        <v>37300</v>
      </c>
      <c r="Q83" s="55">
        <v>37300</v>
      </c>
      <c r="R83" s="57">
        <f t="shared" si="7"/>
        <v>0</v>
      </c>
      <c r="S83" s="55">
        <v>179.6</v>
      </c>
      <c r="T83" s="55">
        <v>179.6</v>
      </c>
      <c r="U83" s="58">
        <f t="shared" si="8"/>
        <v>0</v>
      </c>
      <c r="V83" s="51">
        <f t="shared" si="9"/>
        <v>38789</v>
      </c>
      <c r="W83" s="52">
        <f t="shared" si="10"/>
        <v>35148.5</v>
      </c>
      <c r="X83" s="53">
        <f t="shared" si="11"/>
        <v>3640.5</v>
      </c>
      <c r="Y83" s="64">
        <v>31656.7</v>
      </c>
      <c r="Z83" s="55">
        <v>29308.9</v>
      </c>
      <c r="AA83" s="52">
        <f t="shared" si="12"/>
        <v>2347.7999999999993</v>
      </c>
      <c r="AB83" s="55">
        <v>7022.2999999999993</v>
      </c>
      <c r="AC83" s="55">
        <v>5771.4999999999982</v>
      </c>
      <c r="AD83" s="52">
        <f t="shared" si="13"/>
        <v>1250.8000000000011</v>
      </c>
      <c r="AE83" s="55"/>
      <c r="AF83" s="55"/>
      <c r="AG83" s="52">
        <f t="shared" si="14"/>
        <v>0</v>
      </c>
      <c r="AH83" s="55">
        <v>110</v>
      </c>
      <c r="AI83" s="55">
        <v>68.099999999999994</v>
      </c>
      <c r="AJ83" s="53">
        <f t="shared" si="15"/>
        <v>41.900000000000006</v>
      </c>
    </row>
    <row r="84" spans="1:36">
      <c r="A84" s="32">
        <v>64</v>
      </c>
      <c r="B84" s="60" t="s">
        <v>98</v>
      </c>
      <c r="C84" s="68">
        <v>13940.1</v>
      </c>
      <c r="D84" s="51">
        <f t="shared" si="1"/>
        <v>11038</v>
      </c>
      <c r="E84" s="52">
        <f t="shared" si="2"/>
        <v>11038</v>
      </c>
      <c r="F84" s="53">
        <f t="shared" si="3"/>
        <v>0</v>
      </c>
      <c r="G84" s="72">
        <f>+Ծրագիր!I84</f>
        <v>0</v>
      </c>
      <c r="H84" s="72">
        <v>0</v>
      </c>
      <c r="I84" s="57">
        <f t="shared" si="4"/>
        <v>0</v>
      </c>
      <c r="J84" s="106"/>
      <c r="K84" s="106"/>
      <c r="L84" s="57">
        <f t="shared" si="5"/>
        <v>0</v>
      </c>
      <c r="M84" s="55">
        <v>0</v>
      </c>
      <c r="N84" s="55">
        <v>0</v>
      </c>
      <c r="O84" s="57">
        <f t="shared" si="6"/>
        <v>0</v>
      </c>
      <c r="P84" s="55">
        <v>11038</v>
      </c>
      <c r="Q84" s="55">
        <v>11038</v>
      </c>
      <c r="R84" s="57">
        <f t="shared" si="7"/>
        <v>0</v>
      </c>
      <c r="S84" s="55"/>
      <c r="T84" s="55">
        <v>0</v>
      </c>
      <c r="U84" s="58">
        <f t="shared" si="8"/>
        <v>0</v>
      </c>
      <c r="V84" s="51">
        <f t="shared" si="9"/>
        <v>24978.1</v>
      </c>
      <c r="W84" s="52">
        <f t="shared" si="10"/>
        <v>10032.6</v>
      </c>
      <c r="X84" s="53">
        <f t="shared" si="11"/>
        <v>14945.499999999998</v>
      </c>
      <c r="Y84" s="64">
        <v>15068.1</v>
      </c>
      <c r="Z84" s="55">
        <v>8892.6</v>
      </c>
      <c r="AA84" s="52">
        <f t="shared" si="12"/>
        <v>6175.5</v>
      </c>
      <c r="AB84" s="55">
        <v>7229.9999999999982</v>
      </c>
      <c r="AC84" s="55">
        <v>1132</v>
      </c>
      <c r="AD84" s="52">
        <f t="shared" si="13"/>
        <v>6097.9999999999982</v>
      </c>
      <c r="AE84" s="55"/>
      <c r="AF84" s="55"/>
      <c r="AG84" s="52">
        <f t="shared" si="14"/>
        <v>0</v>
      </c>
      <c r="AH84" s="55">
        <v>2680</v>
      </c>
      <c r="AI84" s="55">
        <v>8</v>
      </c>
      <c r="AJ84" s="53">
        <f t="shared" si="15"/>
        <v>2672</v>
      </c>
    </row>
    <row r="85" spans="1:36">
      <c r="A85" s="32">
        <v>65</v>
      </c>
      <c r="B85" s="60" t="s">
        <v>99</v>
      </c>
      <c r="C85" s="68">
        <v>3712.5</v>
      </c>
      <c r="D85" s="51">
        <f t="shared" si="1"/>
        <v>17532.399999999998</v>
      </c>
      <c r="E85" s="52">
        <f t="shared" si="2"/>
        <v>17532.399999999998</v>
      </c>
      <c r="F85" s="53">
        <f t="shared" si="3"/>
        <v>0</v>
      </c>
      <c r="G85" s="72">
        <f>+Ծրագիր!I85</f>
        <v>61</v>
      </c>
      <c r="H85" s="72">
        <v>61</v>
      </c>
      <c r="I85" s="57">
        <f t="shared" si="4"/>
        <v>0</v>
      </c>
      <c r="J85" s="106"/>
      <c r="K85" s="106"/>
      <c r="L85" s="57">
        <f t="shared" si="5"/>
        <v>0</v>
      </c>
      <c r="M85" s="55">
        <v>91.1</v>
      </c>
      <c r="N85" s="55">
        <v>91.1</v>
      </c>
      <c r="O85" s="57">
        <f t="shared" si="6"/>
        <v>0</v>
      </c>
      <c r="P85" s="55">
        <v>17378</v>
      </c>
      <c r="Q85" s="55">
        <v>17378</v>
      </c>
      <c r="R85" s="57">
        <f t="shared" si="7"/>
        <v>0</v>
      </c>
      <c r="S85" s="55">
        <v>2.2999999999999998</v>
      </c>
      <c r="T85" s="55">
        <v>2.2999999999999998</v>
      </c>
      <c r="U85" s="58">
        <f t="shared" si="8"/>
        <v>0</v>
      </c>
      <c r="V85" s="51">
        <f t="shared" si="9"/>
        <v>21244.899999999998</v>
      </c>
      <c r="W85" s="52">
        <f t="shared" si="10"/>
        <v>17611.3</v>
      </c>
      <c r="X85" s="53">
        <f t="shared" si="11"/>
        <v>3633.5999999999985</v>
      </c>
      <c r="Y85" s="64">
        <v>16670.3</v>
      </c>
      <c r="Z85" s="55">
        <v>14014.2</v>
      </c>
      <c r="AA85" s="52">
        <f t="shared" si="12"/>
        <v>2656.0999999999985</v>
      </c>
      <c r="AB85" s="55">
        <v>3760.5999999999985</v>
      </c>
      <c r="AC85" s="55">
        <v>2843.5999999999985</v>
      </c>
      <c r="AD85" s="52">
        <f t="shared" si="13"/>
        <v>917</v>
      </c>
      <c r="AE85" s="55"/>
      <c r="AF85" s="55"/>
      <c r="AG85" s="52">
        <f t="shared" si="14"/>
        <v>0</v>
      </c>
      <c r="AH85" s="55">
        <v>814</v>
      </c>
      <c r="AI85" s="55">
        <v>753.5</v>
      </c>
      <c r="AJ85" s="53">
        <f t="shared" si="15"/>
        <v>60.5</v>
      </c>
    </row>
    <row r="86" spans="1:36">
      <c r="A86" s="32">
        <v>66</v>
      </c>
      <c r="B86" s="60" t="s">
        <v>100</v>
      </c>
      <c r="C86" s="68">
        <v>3681.4</v>
      </c>
      <c r="D86" s="51">
        <f t="shared" ref="D86:D149" si="16">SUM(G86+J86+M86+P86+S86)</f>
        <v>15557</v>
      </c>
      <c r="E86" s="52">
        <f t="shared" ref="E86:E149" si="17">SUM(H86+K86+N86+Q86+T86)</f>
        <v>15557</v>
      </c>
      <c r="F86" s="53">
        <f t="shared" ref="F86:F149" si="18">D86-E86</f>
        <v>0</v>
      </c>
      <c r="G86" s="72">
        <f>+Ծրագիր!I86</f>
        <v>0</v>
      </c>
      <c r="H86" s="72">
        <v>0</v>
      </c>
      <c r="I86" s="57">
        <f t="shared" ref="I86:I149" si="19">G86-H86</f>
        <v>0</v>
      </c>
      <c r="J86" s="106"/>
      <c r="K86" s="106"/>
      <c r="L86" s="57">
        <f t="shared" ref="L86:L149" si="20">J86-K86</f>
        <v>0</v>
      </c>
      <c r="M86" s="55">
        <v>133</v>
      </c>
      <c r="N86" s="55">
        <v>133</v>
      </c>
      <c r="O86" s="57">
        <f t="shared" ref="O86:O149" si="21">M86-N86</f>
        <v>0</v>
      </c>
      <c r="P86" s="55">
        <v>15424</v>
      </c>
      <c r="Q86" s="55">
        <v>15424</v>
      </c>
      <c r="R86" s="57">
        <f t="shared" ref="R86:R149" si="22">P86-Q86</f>
        <v>0</v>
      </c>
      <c r="S86" s="55"/>
      <c r="T86" s="55">
        <v>0</v>
      </c>
      <c r="U86" s="58">
        <f t="shared" ref="U86:U149" si="23">S86-T86</f>
        <v>0</v>
      </c>
      <c r="V86" s="51">
        <f t="shared" ref="V86:V149" si="24">SUM(Y86+AB86+AE86+AH86)</f>
        <v>19238.400000000001</v>
      </c>
      <c r="W86" s="52">
        <f t="shared" ref="W86:W149" si="25">SUM(Z86+AC86+AF86+AI86)</f>
        <v>15539.2</v>
      </c>
      <c r="X86" s="53">
        <f t="shared" ref="X86:X149" si="26">V86-W86</f>
        <v>3699.2000000000007</v>
      </c>
      <c r="Y86" s="64">
        <v>15585.4</v>
      </c>
      <c r="Z86" s="55">
        <v>14061.8</v>
      </c>
      <c r="AA86" s="52">
        <f t="shared" ref="AA86:AA149" si="27">Y86-Z86</f>
        <v>1523.6000000000004</v>
      </c>
      <c r="AB86" s="55">
        <v>3113.0000000000018</v>
      </c>
      <c r="AC86" s="55">
        <v>1477.4000000000015</v>
      </c>
      <c r="AD86" s="52">
        <f t="shared" ref="AD86:AD149" si="28">AB86-AC86</f>
        <v>1635.6000000000004</v>
      </c>
      <c r="AE86" s="55"/>
      <c r="AF86" s="55"/>
      <c r="AG86" s="52">
        <f t="shared" ref="AG86:AG149" si="29">AE86-AF86</f>
        <v>0</v>
      </c>
      <c r="AH86" s="55">
        <v>540</v>
      </c>
      <c r="AI86" s="55">
        <v>0</v>
      </c>
      <c r="AJ86" s="53">
        <f t="shared" ref="AJ86:AJ149" si="30">AH86-AI86</f>
        <v>540</v>
      </c>
    </row>
    <row r="87" spans="1:36">
      <c r="A87" s="32">
        <v>67</v>
      </c>
      <c r="B87" s="60" t="s">
        <v>101</v>
      </c>
      <c r="C87" s="68">
        <v>12644.3</v>
      </c>
      <c r="D87" s="51">
        <f t="shared" si="16"/>
        <v>30688.3</v>
      </c>
      <c r="E87" s="52">
        <f t="shared" si="17"/>
        <v>30688.3</v>
      </c>
      <c r="F87" s="53">
        <f t="shared" si="18"/>
        <v>0</v>
      </c>
      <c r="G87" s="72">
        <f>+Ծրագիր!I87</f>
        <v>0</v>
      </c>
      <c r="H87" s="72">
        <v>0</v>
      </c>
      <c r="I87" s="57">
        <f t="shared" si="19"/>
        <v>0</v>
      </c>
      <c r="J87" s="106"/>
      <c r="K87" s="106"/>
      <c r="L87" s="57">
        <f t="shared" si="20"/>
        <v>0</v>
      </c>
      <c r="M87" s="55">
        <v>225.3</v>
      </c>
      <c r="N87" s="55">
        <v>225.3</v>
      </c>
      <c r="O87" s="57">
        <f t="shared" si="21"/>
        <v>0</v>
      </c>
      <c r="P87" s="55">
        <v>30463</v>
      </c>
      <c r="Q87" s="55">
        <v>30463</v>
      </c>
      <c r="R87" s="57">
        <f t="shared" si="22"/>
        <v>0</v>
      </c>
      <c r="S87" s="55"/>
      <c r="T87" s="55">
        <v>0</v>
      </c>
      <c r="U87" s="58">
        <f t="shared" si="23"/>
        <v>0</v>
      </c>
      <c r="V87" s="51">
        <f t="shared" si="24"/>
        <v>43332.6</v>
      </c>
      <c r="W87" s="52">
        <f t="shared" si="25"/>
        <v>31567.5</v>
      </c>
      <c r="X87" s="53">
        <f t="shared" si="26"/>
        <v>11765.099999999999</v>
      </c>
      <c r="Y87" s="64">
        <v>26848.6</v>
      </c>
      <c r="Z87" s="55">
        <v>26848.400000000001</v>
      </c>
      <c r="AA87" s="52">
        <f t="shared" si="27"/>
        <v>0.19999999999708962</v>
      </c>
      <c r="AB87" s="55">
        <v>14784</v>
      </c>
      <c r="AC87" s="55">
        <v>4581.6999999999989</v>
      </c>
      <c r="AD87" s="52">
        <f t="shared" si="28"/>
        <v>10202.300000000001</v>
      </c>
      <c r="AE87" s="55"/>
      <c r="AF87" s="55"/>
      <c r="AG87" s="52">
        <f t="shared" si="29"/>
        <v>0</v>
      </c>
      <c r="AH87" s="55">
        <v>1700</v>
      </c>
      <c r="AI87" s="55">
        <v>137.4</v>
      </c>
      <c r="AJ87" s="53">
        <f t="shared" si="30"/>
        <v>1562.6</v>
      </c>
    </row>
    <row r="88" spans="1:36">
      <c r="A88" s="32">
        <v>68</v>
      </c>
      <c r="B88" s="60" t="s">
        <v>102</v>
      </c>
      <c r="C88" s="68">
        <v>11198.6</v>
      </c>
      <c r="D88" s="51">
        <f t="shared" si="16"/>
        <v>29864.799999999999</v>
      </c>
      <c r="E88" s="52">
        <f t="shared" si="17"/>
        <v>29864.799999999999</v>
      </c>
      <c r="F88" s="53">
        <f t="shared" si="18"/>
        <v>0</v>
      </c>
      <c r="G88" s="72">
        <f>+Ծրագիր!I88</f>
        <v>64</v>
      </c>
      <c r="H88" s="72">
        <v>64</v>
      </c>
      <c r="I88" s="57">
        <f t="shared" si="19"/>
        <v>0</v>
      </c>
      <c r="J88" s="106"/>
      <c r="K88" s="106"/>
      <c r="L88" s="57">
        <f t="shared" si="20"/>
        <v>0</v>
      </c>
      <c r="M88" s="55">
        <v>346</v>
      </c>
      <c r="N88" s="55">
        <v>346</v>
      </c>
      <c r="O88" s="57">
        <f t="shared" si="21"/>
        <v>0</v>
      </c>
      <c r="P88" s="55">
        <v>29054</v>
      </c>
      <c r="Q88" s="55">
        <v>29054</v>
      </c>
      <c r="R88" s="57">
        <f t="shared" si="22"/>
        <v>0</v>
      </c>
      <c r="S88" s="55">
        <v>400.8</v>
      </c>
      <c r="T88" s="55">
        <v>400.8</v>
      </c>
      <c r="U88" s="58">
        <f t="shared" si="23"/>
        <v>0</v>
      </c>
      <c r="V88" s="51">
        <f t="shared" si="24"/>
        <v>41063.4</v>
      </c>
      <c r="W88" s="52">
        <f t="shared" si="25"/>
        <v>27824.2</v>
      </c>
      <c r="X88" s="53">
        <f t="shared" si="26"/>
        <v>13239.2</v>
      </c>
      <c r="Y88" s="64">
        <v>27886.5</v>
      </c>
      <c r="Z88" s="55">
        <v>22722.3</v>
      </c>
      <c r="AA88" s="52">
        <f t="shared" si="27"/>
        <v>5164.2000000000007</v>
      </c>
      <c r="AB88" s="55">
        <v>8126.1000000000013</v>
      </c>
      <c r="AC88" s="55">
        <v>4012.0000000000014</v>
      </c>
      <c r="AD88" s="52">
        <f t="shared" si="28"/>
        <v>4114.1000000000004</v>
      </c>
      <c r="AE88" s="55"/>
      <c r="AF88" s="55"/>
      <c r="AG88" s="52">
        <f t="shared" si="29"/>
        <v>0</v>
      </c>
      <c r="AH88" s="55">
        <v>5050.8</v>
      </c>
      <c r="AI88" s="55">
        <v>1089.9000000000001</v>
      </c>
      <c r="AJ88" s="53">
        <f t="shared" si="30"/>
        <v>3960.9</v>
      </c>
    </row>
    <row r="89" spans="1:36">
      <c r="A89" s="32">
        <v>69</v>
      </c>
      <c r="B89" s="60" t="s">
        <v>103</v>
      </c>
      <c r="C89" s="68">
        <v>9375</v>
      </c>
      <c r="D89" s="51">
        <f t="shared" si="16"/>
        <v>12366.9</v>
      </c>
      <c r="E89" s="52">
        <f t="shared" si="17"/>
        <v>12366.9</v>
      </c>
      <c r="F89" s="53">
        <f t="shared" si="18"/>
        <v>0</v>
      </c>
      <c r="G89" s="72">
        <f>+Ծրագիր!I89</f>
        <v>43.9</v>
      </c>
      <c r="H89" s="72">
        <v>43.9</v>
      </c>
      <c r="I89" s="57">
        <f t="shared" si="19"/>
        <v>0</v>
      </c>
      <c r="J89" s="106"/>
      <c r="K89" s="106"/>
      <c r="L89" s="57">
        <f t="shared" si="20"/>
        <v>0</v>
      </c>
      <c r="M89" s="55">
        <v>109</v>
      </c>
      <c r="N89" s="55">
        <v>109</v>
      </c>
      <c r="O89" s="57">
        <f t="shared" si="21"/>
        <v>0</v>
      </c>
      <c r="P89" s="55">
        <v>12214</v>
      </c>
      <c r="Q89" s="55">
        <v>12214</v>
      </c>
      <c r="R89" s="57">
        <f t="shared" si="22"/>
        <v>0</v>
      </c>
      <c r="S89" s="55"/>
      <c r="T89" s="55">
        <v>0</v>
      </c>
      <c r="U89" s="58">
        <f t="shared" si="23"/>
        <v>0</v>
      </c>
      <c r="V89" s="51">
        <f t="shared" si="24"/>
        <v>21741.9</v>
      </c>
      <c r="W89" s="52">
        <f t="shared" si="25"/>
        <v>11352.4</v>
      </c>
      <c r="X89" s="53">
        <f t="shared" si="26"/>
        <v>10389.500000000002</v>
      </c>
      <c r="Y89" s="64">
        <v>15397.5</v>
      </c>
      <c r="Z89" s="55">
        <v>10164.6</v>
      </c>
      <c r="AA89" s="52">
        <f t="shared" si="27"/>
        <v>5232.8999999999996</v>
      </c>
      <c r="AB89" s="55">
        <v>5944.4000000000015</v>
      </c>
      <c r="AC89" s="55">
        <v>1187.7999999999993</v>
      </c>
      <c r="AD89" s="52">
        <f t="shared" si="28"/>
        <v>4756.6000000000022</v>
      </c>
      <c r="AE89" s="55"/>
      <c r="AF89" s="55"/>
      <c r="AG89" s="52">
        <f t="shared" si="29"/>
        <v>0</v>
      </c>
      <c r="AH89" s="55">
        <v>400</v>
      </c>
      <c r="AI89" s="55">
        <v>0</v>
      </c>
      <c r="AJ89" s="53">
        <f t="shared" si="30"/>
        <v>400</v>
      </c>
    </row>
    <row r="90" spans="1:36">
      <c r="A90" s="32">
        <v>70</v>
      </c>
      <c r="B90" s="60" t="s">
        <v>104</v>
      </c>
      <c r="C90" s="68">
        <v>2102.1</v>
      </c>
      <c r="D90" s="51">
        <f t="shared" si="16"/>
        <v>11754</v>
      </c>
      <c r="E90" s="52">
        <f t="shared" si="17"/>
        <v>11754</v>
      </c>
      <c r="F90" s="53">
        <f t="shared" si="18"/>
        <v>0</v>
      </c>
      <c r="G90" s="72">
        <f>+Ծրագիր!I90</f>
        <v>0</v>
      </c>
      <c r="H90" s="72">
        <v>0</v>
      </c>
      <c r="I90" s="57">
        <f t="shared" si="19"/>
        <v>0</v>
      </c>
      <c r="J90" s="106"/>
      <c r="K90" s="106"/>
      <c r="L90" s="57">
        <f t="shared" si="20"/>
        <v>0</v>
      </c>
      <c r="M90" s="55">
        <v>182</v>
      </c>
      <c r="N90" s="55">
        <v>182</v>
      </c>
      <c r="O90" s="57">
        <f t="shared" si="21"/>
        <v>0</v>
      </c>
      <c r="P90" s="55">
        <v>11572</v>
      </c>
      <c r="Q90" s="55">
        <v>11572</v>
      </c>
      <c r="R90" s="57">
        <f t="shared" si="22"/>
        <v>0</v>
      </c>
      <c r="S90" s="55"/>
      <c r="T90" s="55">
        <v>0</v>
      </c>
      <c r="U90" s="58">
        <f t="shared" si="23"/>
        <v>0</v>
      </c>
      <c r="V90" s="51">
        <f t="shared" si="24"/>
        <v>13856.1</v>
      </c>
      <c r="W90" s="52">
        <f t="shared" si="25"/>
        <v>11030.2</v>
      </c>
      <c r="X90" s="53">
        <f t="shared" si="26"/>
        <v>2825.8999999999996</v>
      </c>
      <c r="Y90" s="64">
        <v>10920</v>
      </c>
      <c r="Z90" s="55">
        <v>10152.6</v>
      </c>
      <c r="AA90" s="52">
        <f t="shared" si="27"/>
        <v>767.39999999999964</v>
      </c>
      <c r="AB90" s="55">
        <v>2175.1000000000004</v>
      </c>
      <c r="AC90" s="55">
        <v>302.30000000000041</v>
      </c>
      <c r="AD90" s="52">
        <f t="shared" si="28"/>
        <v>1872.8</v>
      </c>
      <c r="AE90" s="55"/>
      <c r="AF90" s="55"/>
      <c r="AG90" s="52">
        <f t="shared" si="29"/>
        <v>0</v>
      </c>
      <c r="AH90" s="55">
        <v>761</v>
      </c>
      <c r="AI90" s="55">
        <v>575.29999999999995</v>
      </c>
      <c r="AJ90" s="53">
        <f t="shared" si="30"/>
        <v>185.70000000000005</v>
      </c>
    </row>
    <row r="91" spans="1:36">
      <c r="A91" s="32">
        <v>71</v>
      </c>
      <c r="B91" s="60" t="s">
        <v>105</v>
      </c>
      <c r="C91" s="68">
        <v>2600.6</v>
      </c>
      <c r="D91" s="51">
        <f t="shared" si="16"/>
        <v>11222.8</v>
      </c>
      <c r="E91" s="52">
        <f t="shared" si="17"/>
        <v>11222.8</v>
      </c>
      <c r="F91" s="53">
        <f t="shared" si="18"/>
        <v>0</v>
      </c>
      <c r="G91" s="72">
        <f>+Ծրագիր!I91</f>
        <v>0</v>
      </c>
      <c r="H91" s="72">
        <v>0</v>
      </c>
      <c r="I91" s="57">
        <f t="shared" si="19"/>
        <v>0</v>
      </c>
      <c r="J91" s="106"/>
      <c r="K91" s="106"/>
      <c r="L91" s="57">
        <f t="shared" si="20"/>
        <v>0</v>
      </c>
      <c r="M91" s="55">
        <v>54.8</v>
      </c>
      <c r="N91" s="55">
        <v>54.8</v>
      </c>
      <c r="O91" s="57">
        <f t="shared" si="21"/>
        <v>0</v>
      </c>
      <c r="P91" s="55">
        <v>11168</v>
      </c>
      <c r="Q91" s="55">
        <v>11168</v>
      </c>
      <c r="R91" s="57">
        <f t="shared" si="22"/>
        <v>0</v>
      </c>
      <c r="S91" s="55"/>
      <c r="T91" s="55">
        <v>0</v>
      </c>
      <c r="U91" s="58">
        <f t="shared" si="23"/>
        <v>0</v>
      </c>
      <c r="V91" s="51">
        <f t="shared" si="24"/>
        <v>13823.4</v>
      </c>
      <c r="W91" s="52">
        <f t="shared" si="25"/>
        <v>13576.5</v>
      </c>
      <c r="X91" s="53">
        <f t="shared" si="26"/>
        <v>246.89999999999964</v>
      </c>
      <c r="Y91" s="64">
        <v>12522</v>
      </c>
      <c r="Z91" s="55">
        <v>12521.8</v>
      </c>
      <c r="AA91" s="52">
        <f t="shared" si="27"/>
        <v>0.2000000000007276</v>
      </c>
      <c r="AB91" s="55">
        <v>1251.3999999999996</v>
      </c>
      <c r="AC91" s="55">
        <v>1048.7000000000007</v>
      </c>
      <c r="AD91" s="52">
        <f t="shared" si="28"/>
        <v>202.69999999999891</v>
      </c>
      <c r="AE91" s="55"/>
      <c r="AF91" s="55"/>
      <c r="AG91" s="52">
        <f t="shared" si="29"/>
        <v>0</v>
      </c>
      <c r="AH91" s="55">
        <v>50</v>
      </c>
      <c r="AI91" s="55">
        <v>6</v>
      </c>
      <c r="AJ91" s="53">
        <f t="shared" si="30"/>
        <v>44</v>
      </c>
    </row>
    <row r="92" spans="1:36">
      <c r="A92" s="32">
        <v>72</v>
      </c>
      <c r="B92" s="60" t="s">
        <v>106</v>
      </c>
      <c r="C92" s="68">
        <v>2310</v>
      </c>
      <c r="D92" s="51">
        <f t="shared" si="16"/>
        <v>11506</v>
      </c>
      <c r="E92" s="52">
        <f t="shared" si="17"/>
        <v>11506</v>
      </c>
      <c r="F92" s="53">
        <f t="shared" si="18"/>
        <v>0</v>
      </c>
      <c r="G92" s="72">
        <f>+Ծրագիր!I92</f>
        <v>0</v>
      </c>
      <c r="H92" s="72">
        <v>0</v>
      </c>
      <c r="I92" s="57">
        <f t="shared" si="19"/>
        <v>0</v>
      </c>
      <c r="J92" s="106"/>
      <c r="K92" s="106"/>
      <c r="L92" s="57">
        <f t="shared" si="20"/>
        <v>0</v>
      </c>
      <c r="M92" s="55">
        <v>318</v>
      </c>
      <c r="N92" s="55">
        <v>318</v>
      </c>
      <c r="O92" s="57">
        <f t="shared" si="21"/>
        <v>0</v>
      </c>
      <c r="P92" s="55">
        <v>11188</v>
      </c>
      <c r="Q92" s="55">
        <v>11188</v>
      </c>
      <c r="R92" s="57">
        <f t="shared" si="22"/>
        <v>0</v>
      </c>
      <c r="S92" s="55"/>
      <c r="T92" s="55">
        <v>0</v>
      </c>
      <c r="U92" s="58">
        <f t="shared" si="23"/>
        <v>0</v>
      </c>
      <c r="V92" s="51">
        <f t="shared" si="24"/>
        <v>13816</v>
      </c>
      <c r="W92" s="52">
        <f t="shared" si="25"/>
        <v>9649</v>
      </c>
      <c r="X92" s="53">
        <f t="shared" si="26"/>
        <v>4167</v>
      </c>
      <c r="Y92" s="64">
        <v>11522.2</v>
      </c>
      <c r="Z92" s="55">
        <v>7993.3</v>
      </c>
      <c r="AA92" s="52">
        <f t="shared" si="27"/>
        <v>3528.9000000000005</v>
      </c>
      <c r="AB92" s="55">
        <v>1960.7999999999993</v>
      </c>
      <c r="AC92" s="55">
        <v>1622.7999999999997</v>
      </c>
      <c r="AD92" s="52">
        <f t="shared" si="28"/>
        <v>337.99999999999955</v>
      </c>
      <c r="AE92" s="55"/>
      <c r="AF92" s="55"/>
      <c r="AG92" s="52">
        <f t="shared" si="29"/>
        <v>0</v>
      </c>
      <c r="AH92" s="55">
        <v>333</v>
      </c>
      <c r="AI92" s="55">
        <v>32.9</v>
      </c>
      <c r="AJ92" s="53">
        <f t="shared" si="30"/>
        <v>300.10000000000002</v>
      </c>
    </row>
    <row r="93" spans="1:36">
      <c r="A93" s="32">
        <v>73</v>
      </c>
      <c r="B93" s="60" t="s">
        <v>107</v>
      </c>
      <c r="C93" s="68">
        <v>2242.5</v>
      </c>
      <c r="D93" s="51">
        <f t="shared" si="16"/>
        <v>12783.4</v>
      </c>
      <c r="E93" s="52">
        <f t="shared" si="17"/>
        <v>12783.4</v>
      </c>
      <c r="F93" s="53">
        <f t="shared" si="18"/>
        <v>0</v>
      </c>
      <c r="G93" s="72">
        <f>+Ծրագիր!I93</f>
        <v>0</v>
      </c>
      <c r="H93" s="72">
        <v>0</v>
      </c>
      <c r="I93" s="57">
        <f t="shared" si="19"/>
        <v>0</v>
      </c>
      <c r="J93" s="106"/>
      <c r="K93" s="106"/>
      <c r="L93" s="57">
        <f t="shared" si="20"/>
        <v>0</v>
      </c>
      <c r="M93" s="55">
        <v>110.4</v>
      </c>
      <c r="N93" s="55">
        <v>110.4</v>
      </c>
      <c r="O93" s="57">
        <f t="shared" si="21"/>
        <v>0</v>
      </c>
      <c r="P93" s="55">
        <v>12673</v>
      </c>
      <c r="Q93" s="55">
        <v>12673</v>
      </c>
      <c r="R93" s="57">
        <f t="shared" si="22"/>
        <v>0</v>
      </c>
      <c r="S93" s="55"/>
      <c r="T93" s="55">
        <v>0</v>
      </c>
      <c r="U93" s="58">
        <f t="shared" si="23"/>
        <v>0</v>
      </c>
      <c r="V93" s="51">
        <f t="shared" si="24"/>
        <v>15025.9</v>
      </c>
      <c r="W93" s="52">
        <f t="shared" si="25"/>
        <v>13301.699999999999</v>
      </c>
      <c r="X93" s="53">
        <f t="shared" si="26"/>
        <v>1724.2000000000007</v>
      </c>
      <c r="Y93" s="64">
        <v>12311.1</v>
      </c>
      <c r="Z93" s="55">
        <v>10941.1</v>
      </c>
      <c r="AA93" s="52">
        <f t="shared" si="27"/>
        <v>1370</v>
      </c>
      <c r="AB93" s="55">
        <v>2410.7999999999993</v>
      </c>
      <c r="AC93" s="55">
        <v>2104.5999999999985</v>
      </c>
      <c r="AD93" s="52">
        <f t="shared" si="28"/>
        <v>306.20000000000073</v>
      </c>
      <c r="AE93" s="55"/>
      <c r="AF93" s="55"/>
      <c r="AG93" s="52">
        <f t="shared" si="29"/>
        <v>0</v>
      </c>
      <c r="AH93" s="55">
        <v>304</v>
      </c>
      <c r="AI93" s="55">
        <v>256</v>
      </c>
      <c r="AJ93" s="53">
        <f t="shared" si="30"/>
        <v>48</v>
      </c>
    </row>
    <row r="94" spans="1:36">
      <c r="A94" s="32">
        <v>74</v>
      </c>
      <c r="B94" s="60" t="s">
        <v>108</v>
      </c>
      <c r="C94" s="68">
        <v>4944.3999999999996</v>
      </c>
      <c r="D94" s="51">
        <f t="shared" si="16"/>
        <v>11324.6</v>
      </c>
      <c r="E94" s="52">
        <f t="shared" si="17"/>
        <v>11324.6</v>
      </c>
      <c r="F94" s="53">
        <f t="shared" si="18"/>
        <v>0</v>
      </c>
      <c r="G94" s="72">
        <f>+Ծրագիր!I94</f>
        <v>28</v>
      </c>
      <c r="H94" s="72">
        <v>28</v>
      </c>
      <c r="I94" s="57">
        <f t="shared" si="19"/>
        <v>0</v>
      </c>
      <c r="J94" s="106"/>
      <c r="K94" s="106"/>
      <c r="L94" s="57">
        <f t="shared" si="20"/>
        <v>0</v>
      </c>
      <c r="M94" s="55">
        <v>232.6</v>
      </c>
      <c r="N94" s="55">
        <v>232.6</v>
      </c>
      <c r="O94" s="57">
        <f t="shared" si="21"/>
        <v>0</v>
      </c>
      <c r="P94" s="55">
        <v>11064</v>
      </c>
      <c r="Q94" s="55">
        <v>11064</v>
      </c>
      <c r="R94" s="57">
        <f t="shared" si="22"/>
        <v>0</v>
      </c>
      <c r="S94" s="55"/>
      <c r="T94" s="55">
        <v>0</v>
      </c>
      <c r="U94" s="58">
        <f t="shared" si="23"/>
        <v>0</v>
      </c>
      <c r="V94" s="51">
        <f t="shared" si="24"/>
        <v>16269</v>
      </c>
      <c r="W94" s="52">
        <f t="shared" si="25"/>
        <v>13929.2</v>
      </c>
      <c r="X94" s="53">
        <f t="shared" si="26"/>
        <v>2339.7999999999993</v>
      </c>
      <c r="Y94" s="64">
        <v>12000</v>
      </c>
      <c r="Z94" s="55">
        <v>11638.3</v>
      </c>
      <c r="AA94" s="52">
        <f t="shared" si="27"/>
        <v>361.70000000000073</v>
      </c>
      <c r="AB94" s="55">
        <v>4089</v>
      </c>
      <c r="AC94" s="55">
        <v>2290.9000000000015</v>
      </c>
      <c r="AD94" s="52">
        <f t="shared" si="28"/>
        <v>1798.0999999999985</v>
      </c>
      <c r="AE94" s="55"/>
      <c r="AF94" s="55"/>
      <c r="AG94" s="52">
        <f t="shared" si="29"/>
        <v>0</v>
      </c>
      <c r="AH94" s="55">
        <v>180</v>
      </c>
      <c r="AI94" s="55">
        <v>0</v>
      </c>
      <c r="AJ94" s="53">
        <f t="shared" si="30"/>
        <v>180</v>
      </c>
    </row>
    <row r="95" spans="1:36">
      <c r="A95" s="32">
        <v>75</v>
      </c>
      <c r="B95" s="60" t="s">
        <v>110</v>
      </c>
      <c r="C95" s="68">
        <v>3048.2</v>
      </c>
      <c r="D95" s="51">
        <f t="shared" si="16"/>
        <v>12621.9</v>
      </c>
      <c r="E95" s="52">
        <f t="shared" si="17"/>
        <v>12621.9</v>
      </c>
      <c r="F95" s="53">
        <f t="shared" si="18"/>
        <v>0</v>
      </c>
      <c r="G95" s="72">
        <f>+Ծրագիր!I95</f>
        <v>237</v>
      </c>
      <c r="H95" s="72">
        <v>237</v>
      </c>
      <c r="I95" s="57">
        <f t="shared" si="19"/>
        <v>0</v>
      </c>
      <c r="J95" s="106"/>
      <c r="K95" s="106"/>
      <c r="L95" s="57">
        <f t="shared" si="20"/>
        <v>0</v>
      </c>
      <c r="M95" s="55">
        <v>142.9</v>
      </c>
      <c r="N95" s="55">
        <v>142.9</v>
      </c>
      <c r="O95" s="57">
        <f t="shared" si="21"/>
        <v>0</v>
      </c>
      <c r="P95" s="55">
        <v>12242</v>
      </c>
      <c r="Q95" s="55">
        <v>12242</v>
      </c>
      <c r="R95" s="57">
        <f t="shared" si="22"/>
        <v>0</v>
      </c>
      <c r="S95" s="55"/>
      <c r="T95" s="55">
        <v>0</v>
      </c>
      <c r="U95" s="58">
        <f t="shared" si="23"/>
        <v>0</v>
      </c>
      <c r="V95" s="51">
        <f t="shared" si="24"/>
        <v>15670.099999999999</v>
      </c>
      <c r="W95" s="52">
        <f t="shared" si="25"/>
        <v>14069.2</v>
      </c>
      <c r="X95" s="53">
        <f t="shared" si="26"/>
        <v>1600.8999999999978</v>
      </c>
      <c r="Y95" s="64">
        <v>11749.9</v>
      </c>
      <c r="Z95" s="55">
        <v>11505.5</v>
      </c>
      <c r="AA95" s="52">
        <f t="shared" si="27"/>
        <v>244.39999999999964</v>
      </c>
      <c r="AB95" s="55">
        <v>2841.2999999999988</v>
      </c>
      <c r="AC95" s="55">
        <v>1488.8000000000006</v>
      </c>
      <c r="AD95" s="52">
        <f t="shared" si="28"/>
        <v>1352.4999999999982</v>
      </c>
      <c r="AE95" s="55"/>
      <c r="AF95" s="55"/>
      <c r="AG95" s="52">
        <f t="shared" si="29"/>
        <v>0</v>
      </c>
      <c r="AH95" s="55">
        <v>1078.9000000000001</v>
      </c>
      <c r="AI95" s="55">
        <v>1074.9000000000001</v>
      </c>
      <c r="AJ95" s="53">
        <f t="shared" si="30"/>
        <v>4</v>
      </c>
    </row>
    <row r="96" spans="1:36">
      <c r="A96" s="32">
        <v>76</v>
      </c>
      <c r="B96" s="60" t="s">
        <v>109</v>
      </c>
      <c r="C96" s="68">
        <v>2398</v>
      </c>
      <c r="D96" s="51">
        <f t="shared" si="16"/>
        <v>12305</v>
      </c>
      <c r="E96" s="52">
        <f t="shared" si="17"/>
        <v>12305</v>
      </c>
      <c r="F96" s="53">
        <f t="shared" si="18"/>
        <v>0</v>
      </c>
      <c r="G96" s="72">
        <f>+Ծրագիր!I96</f>
        <v>121</v>
      </c>
      <c r="H96" s="72">
        <v>121</v>
      </c>
      <c r="I96" s="57">
        <f t="shared" si="19"/>
        <v>0</v>
      </c>
      <c r="J96" s="106"/>
      <c r="K96" s="106"/>
      <c r="L96" s="57">
        <f t="shared" si="20"/>
        <v>0</v>
      </c>
      <c r="M96" s="55">
        <v>491</v>
      </c>
      <c r="N96" s="55">
        <v>491</v>
      </c>
      <c r="O96" s="57">
        <f t="shared" si="21"/>
        <v>0</v>
      </c>
      <c r="P96" s="55">
        <v>11693</v>
      </c>
      <c r="Q96" s="55">
        <v>11693</v>
      </c>
      <c r="R96" s="57">
        <f t="shared" si="22"/>
        <v>0</v>
      </c>
      <c r="S96" s="55"/>
      <c r="T96" s="55">
        <v>0</v>
      </c>
      <c r="U96" s="58">
        <f t="shared" si="23"/>
        <v>0</v>
      </c>
      <c r="V96" s="51">
        <f t="shared" si="24"/>
        <v>14703</v>
      </c>
      <c r="W96" s="52">
        <f t="shared" si="25"/>
        <v>11995.5</v>
      </c>
      <c r="X96" s="53">
        <f t="shared" si="26"/>
        <v>2707.5</v>
      </c>
      <c r="Y96" s="64">
        <v>10374</v>
      </c>
      <c r="Z96" s="55">
        <v>9142.6</v>
      </c>
      <c r="AA96" s="52">
        <f t="shared" si="27"/>
        <v>1231.3999999999996</v>
      </c>
      <c r="AB96" s="55">
        <v>4095</v>
      </c>
      <c r="AC96" s="55">
        <v>2648.8999999999996</v>
      </c>
      <c r="AD96" s="52">
        <f t="shared" si="28"/>
        <v>1446.1000000000004</v>
      </c>
      <c r="AE96" s="55"/>
      <c r="AF96" s="55"/>
      <c r="AG96" s="52">
        <f t="shared" si="29"/>
        <v>0</v>
      </c>
      <c r="AH96" s="55">
        <v>234</v>
      </c>
      <c r="AI96" s="55">
        <v>204</v>
      </c>
      <c r="AJ96" s="53">
        <f t="shared" si="30"/>
        <v>30</v>
      </c>
    </row>
    <row r="97" spans="1:36">
      <c r="A97" s="32">
        <v>77</v>
      </c>
      <c r="B97" s="60" t="s">
        <v>111</v>
      </c>
      <c r="C97" s="68">
        <v>3466.9</v>
      </c>
      <c r="D97" s="51">
        <f t="shared" si="16"/>
        <v>13605.1</v>
      </c>
      <c r="E97" s="52">
        <f t="shared" si="17"/>
        <v>13605.1</v>
      </c>
      <c r="F97" s="53">
        <f t="shared" si="18"/>
        <v>0</v>
      </c>
      <c r="G97" s="72">
        <f>+Ծրագիր!I97</f>
        <v>0</v>
      </c>
      <c r="H97" s="72">
        <v>0</v>
      </c>
      <c r="I97" s="57">
        <f t="shared" si="19"/>
        <v>0</v>
      </c>
      <c r="J97" s="106"/>
      <c r="K97" s="106"/>
      <c r="L97" s="57">
        <f t="shared" si="20"/>
        <v>0</v>
      </c>
      <c r="M97" s="55">
        <v>246.1</v>
      </c>
      <c r="N97" s="55">
        <v>246.1</v>
      </c>
      <c r="O97" s="57">
        <f t="shared" si="21"/>
        <v>0</v>
      </c>
      <c r="P97" s="55">
        <v>13359</v>
      </c>
      <c r="Q97" s="55">
        <v>13359</v>
      </c>
      <c r="R97" s="57">
        <f t="shared" si="22"/>
        <v>0</v>
      </c>
      <c r="S97" s="55"/>
      <c r="T97" s="55">
        <v>0</v>
      </c>
      <c r="U97" s="58">
        <f t="shared" si="23"/>
        <v>0</v>
      </c>
      <c r="V97" s="51">
        <f t="shared" si="24"/>
        <v>17072</v>
      </c>
      <c r="W97" s="52">
        <f t="shared" si="25"/>
        <v>12995.8</v>
      </c>
      <c r="X97" s="53">
        <f t="shared" si="26"/>
        <v>4076.2000000000007</v>
      </c>
      <c r="Y97" s="64">
        <v>14353</v>
      </c>
      <c r="Z97" s="55">
        <v>11296.3</v>
      </c>
      <c r="AA97" s="52">
        <f t="shared" si="27"/>
        <v>3056.7000000000007</v>
      </c>
      <c r="AB97" s="55">
        <v>2621</v>
      </c>
      <c r="AC97" s="55">
        <v>1693.5</v>
      </c>
      <c r="AD97" s="52">
        <f t="shared" si="28"/>
        <v>927.5</v>
      </c>
      <c r="AE97" s="55"/>
      <c r="AF97" s="55"/>
      <c r="AG97" s="52">
        <f t="shared" si="29"/>
        <v>0</v>
      </c>
      <c r="AH97" s="55">
        <v>98</v>
      </c>
      <c r="AI97" s="55">
        <v>6</v>
      </c>
      <c r="AJ97" s="53">
        <f t="shared" si="30"/>
        <v>92</v>
      </c>
    </row>
    <row r="98" spans="1:36">
      <c r="A98" s="32">
        <v>78</v>
      </c>
      <c r="B98" s="60" t="s">
        <v>112</v>
      </c>
      <c r="C98" s="68">
        <v>1266.0999999999999</v>
      </c>
      <c r="D98" s="51">
        <f t="shared" si="16"/>
        <v>12462.1</v>
      </c>
      <c r="E98" s="52">
        <f t="shared" si="17"/>
        <v>12462.1</v>
      </c>
      <c r="F98" s="53">
        <f t="shared" si="18"/>
        <v>0</v>
      </c>
      <c r="G98" s="72">
        <f>+Ծրագիր!I98</f>
        <v>0</v>
      </c>
      <c r="H98" s="72">
        <v>0</v>
      </c>
      <c r="I98" s="57">
        <f t="shared" si="19"/>
        <v>0</v>
      </c>
      <c r="J98" s="106"/>
      <c r="K98" s="106"/>
      <c r="L98" s="57">
        <f t="shared" si="20"/>
        <v>0</v>
      </c>
      <c r="M98" s="55">
        <v>148.1</v>
      </c>
      <c r="N98" s="55">
        <v>148.1</v>
      </c>
      <c r="O98" s="57">
        <f t="shared" si="21"/>
        <v>0</v>
      </c>
      <c r="P98" s="55">
        <v>12314</v>
      </c>
      <c r="Q98" s="55">
        <v>12314</v>
      </c>
      <c r="R98" s="57">
        <f t="shared" si="22"/>
        <v>0</v>
      </c>
      <c r="S98" s="55"/>
      <c r="T98" s="55">
        <v>0</v>
      </c>
      <c r="U98" s="58">
        <f t="shared" si="23"/>
        <v>0</v>
      </c>
      <c r="V98" s="51">
        <f t="shared" si="24"/>
        <v>13728.2</v>
      </c>
      <c r="W98" s="52">
        <f t="shared" si="25"/>
        <v>12486.5</v>
      </c>
      <c r="X98" s="53">
        <f t="shared" si="26"/>
        <v>1241.7000000000007</v>
      </c>
      <c r="Y98" s="64">
        <v>11332</v>
      </c>
      <c r="Z98" s="55">
        <v>10805.6</v>
      </c>
      <c r="AA98" s="52">
        <f t="shared" si="27"/>
        <v>526.39999999999964</v>
      </c>
      <c r="AB98" s="55">
        <v>2336.1000000000008</v>
      </c>
      <c r="AC98" s="55">
        <v>1620.7999999999997</v>
      </c>
      <c r="AD98" s="52">
        <f t="shared" si="28"/>
        <v>715.30000000000109</v>
      </c>
      <c r="AE98" s="55"/>
      <c r="AF98" s="55"/>
      <c r="AG98" s="52">
        <f t="shared" si="29"/>
        <v>0</v>
      </c>
      <c r="AH98" s="55">
        <v>60.1</v>
      </c>
      <c r="AI98" s="55">
        <v>60.1</v>
      </c>
      <c r="AJ98" s="53">
        <f t="shared" si="30"/>
        <v>0</v>
      </c>
    </row>
    <row r="99" spans="1:36">
      <c r="A99" s="32">
        <v>79</v>
      </c>
      <c r="B99" s="60" t="s">
        <v>113</v>
      </c>
      <c r="C99" s="102">
        <v>538.70000000000005</v>
      </c>
      <c r="D99" s="51">
        <f t="shared" si="16"/>
        <v>16708.5</v>
      </c>
      <c r="E99" s="52">
        <f t="shared" si="17"/>
        <v>16708.5</v>
      </c>
      <c r="F99" s="53">
        <f t="shared" si="18"/>
        <v>0</v>
      </c>
      <c r="G99" s="72">
        <f>+Ծրագիր!I99</f>
        <v>0</v>
      </c>
      <c r="H99" s="72">
        <v>0</v>
      </c>
      <c r="I99" s="57">
        <f t="shared" si="19"/>
        <v>0</v>
      </c>
      <c r="J99" s="106"/>
      <c r="K99" s="106"/>
      <c r="L99" s="57">
        <f t="shared" si="20"/>
        <v>0</v>
      </c>
      <c r="M99" s="55">
        <v>317</v>
      </c>
      <c r="N99" s="55">
        <v>317</v>
      </c>
      <c r="O99" s="57">
        <f t="shared" si="21"/>
        <v>0</v>
      </c>
      <c r="P99" s="55">
        <v>16378</v>
      </c>
      <c r="Q99" s="55">
        <v>16378</v>
      </c>
      <c r="R99" s="57">
        <f t="shared" si="22"/>
        <v>0</v>
      </c>
      <c r="S99" s="55">
        <v>13.5</v>
      </c>
      <c r="T99" s="55">
        <v>13.5</v>
      </c>
      <c r="U99" s="58">
        <f t="shared" si="23"/>
        <v>0</v>
      </c>
      <c r="V99" s="51">
        <f t="shared" si="24"/>
        <v>17247.2</v>
      </c>
      <c r="W99" s="52">
        <f t="shared" si="25"/>
        <v>15489.9</v>
      </c>
      <c r="X99" s="53">
        <f t="shared" si="26"/>
        <v>1757.3000000000011</v>
      </c>
      <c r="Y99" s="64">
        <v>13701.5</v>
      </c>
      <c r="Z99" s="55">
        <v>12104.2</v>
      </c>
      <c r="AA99" s="52">
        <f t="shared" si="27"/>
        <v>1597.2999999999993</v>
      </c>
      <c r="AB99" s="55">
        <v>3345.7000000000007</v>
      </c>
      <c r="AC99" s="55">
        <v>3345.099999999999</v>
      </c>
      <c r="AD99" s="52">
        <f t="shared" si="28"/>
        <v>0.60000000000172804</v>
      </c>
      <c r="AE99" s="55"/>
      <c r="AF99" s="55"/>
      <c r="AG99" s="52">
        <f t="shared" si="29"/>
        <v>0</v>
      </c>
      <c r="AH99" s="55">
        <v>200</v>
      </c>
      <c r="AI99" s="55">
        <v>40.6</v>
      </c>
      <c r="AJ99" s="53">
        <f t="shared" si="30"/>
        <v>159.4</v>
      </c>
    </row>
    <row r="100" spans="1:36">
      <c r="A100" s="32">
        <v>80</v>
      </c>
      <c r="B100" s="60" t="s">
        <v>114</v>
      </c>
      <c r="C100" s="68">
        <v>56.7</v>
      </c>
      <c r="D100" s="51">
        <f t="shared" si="16"/>
        <v>12145</v>
      </c>
      <c r="E100" s="52">
        <f t="shared" si="17"/>
        <v>12145</v>
      </c>
      <c r="F100" s="53">
        <f t="shared" si="18"/>
        <v>0</v>
      </c>
      <c r="G100" s="72">
        <f>+Ծրագիր!I100</f>
        <v>0</v>
      </c>
      <c r="H100" s="72">
        <v>0</v>
      </c>
      <c r="I100" s="57">
        <f t="shared" si="19"/>
        <v>0</v>
      </c>
      <c r="J100" s="106"/>
      <c r="K100" s="106"/>
      <c r="L100" s="57">
        <f t="shared" si="20"/>
        <v>0</v>
      </c>
      <c r="M100" s="55">
        <v>44</v>
      </c>
      <c r="N100" s="55">
        <v>44</v>
      </c>
      <c r="O100" s="57">
        <f t="shared" si="21"/>
        <v>0</v>
      </c>
      <c r="P100" s="55">
        <v>12101</v>
      </c>
      <c r="Q100" s="55">
        <v>12101</v>
      </c>
      <c r="R100" s="57">
        <f t="shared" si="22"/>
        <v>0</v>
      </c>
      <c r="S100" s="55"/>
      <c r="T100" s="55">
        <v>0</v>
      </c>
      <c r="U100" s="58">
        <f t="shared" si="23"/>
        <v>0</v>
      </c>
      <c r="V100" s="51">
        <f t="shared" si="24"/>
        <v>12201.7</v>
      </c>
      <c r="W100" s="52">
        <f t="shared" si="25"/>
        <v>11676.7</v>
      </c>
      <c r="X100" s="53">
        <f t="shared" si="26"/>
        <v>525</v>
      </c>
      <c r="Y100" s="64">
        <v>10950</v>
      </c>
      <c r="Z100" s="55">
        <v>10693.8</v>
      </c>
      <c r="AA100" s="52">
        <f t="shared" si="27"/>
        <v>256.20000000000073</v>
      </c>
      <c r="AB100" s="55">
        <v>1226.7000000000007</v>
      </c>
      <c r="AC100" s="55">
        <v>974.90000000000146</v>
      </c>
      <c r="AD100" s="52">
        <f t="shared" si="28"/>
        <v>251.79999999999927</v>
      </c>
      <c r="AE100" s="55"/>
      <c r="AF100" s="55"/>
      <c r="AG100" s="52">
        <f t="shared" si="29"/>
        <v>0</v>
      </c>
      <c r="AH100" s="55">
        <v>25</v>
      </c>
      <c r="AI100" s="55">
        <v>8</v>
      </c>
      <c r="AJ100" s="53">
        <f t="shared" si="30"/>
        <v>17</v>
      </c>
    </row>
    <row r="101" spans="1:36">
      <c r="A101" s="32">
        <v>81</v>
      </c>
      <c r="B101" s="60" t="s">
        <v>115</v>
      </c>
      <c r="C101" s="68">
        <v>6836.9</v>
      </c>
      <c r="D101" s="51">
        <f t="shared" si="16"/>
        <v>10698</v>
      </c>
      <c r="E101" s="52">
        <f t="shared" si="17"/>
        <v>10698</v>
      </c>
      <c r="F101" s="53">
        <f t="shared" si="18"/>
        <v>0</v>
      </c>
      <c r="G101" s="72">
        <f>+Ծրագիր!I101</f>
        <v>0</v>
      </c>
      <c r="H101" s="72">
        <v>0</v>
      </c>
      <c r="I101" s="57">
        <f t="shared" si="19"/>
        <v>0</v>
      </c>
      <c r="J101" s="106"/>
      <c r="K101" s="106"/>
      <c r="L101" s="57">
        <f t="shared" si="20"/>
        <v>0</v>
      </c>
      <c r="M101" s="55">
        <v>229</v>
      </c>
      <c r="N101" s="55">
        <v>229</v>
      </c>
      <c r="O101" s="57">
        <f t="shared" si="21"/>
        <v>0</v>
      </c>
      <c r="P101" s="55">
        <v>10469</v>
      </c>
      <c r="Q101" s="55">
        <v>10469</v>
      </c>
      <c r="R101" s="57">
        <f t="shared" si="22"/>
        <v>0</v>
      </c>
      <c r="S101" s="55"/>
      <c r="T101" s="55">
        <v>0</v>
      </c>
      <c r="U101" s="58">
        <f t="shared" si="23"/>
        <v>0</v>
      </c>
      <c r="V101" s="51">
        <f t="shared" si="24"/>
        <v>17534.900000000001</v>
      </c>
      <c r="W101" s="52">
        <f t="shared" si="25"/>
        <v>11494.1</v>
      </c>
      <c r="X101" s="53">
        <f t="shared" si="26"/>
        <v>6040.8000000000011</v>
      </c>
      <c r="Y101" s="64">
        <v>11210</v>
      </c>
      <c r="Z101" s="55">
        <v>11124.3</v>
      </c>
      <c r="AA101" s="52">
        <f t="shared" si="27"/>
        <v>85.700000000000728</v>
      </c>
      <c r="AB101" s="55">
        <v>5392.4000000000015</v>
      </c>
      <c r="AC101" s="55">
        <v>363.80000000000109</v>
      </c>
      <c r="AD101" s="52">
        <f t="shared" si="28"/>
        <v>5028.6000000000004</v>
      </c>
      <c r="AE101" s="55"/>
      <c r="AF101" s="55"/>
      <c r="AG101" s="52">
        <f t="shared" si="29"/>
        <v>0</v>
      </c>
      <c r="AH101" s="55">
        <v>932.5</v>
      </c>
      <c r="AI101" s="55">
        <v>6</v>
      </c>
      <c r="AJ101" s="53">
        <f t="shared" si="30"/>
        <v>926.5</v>
      </c>
    </row>
    <row r="102" spans="1:36">
      <c r="A102" s="32">
        <v>82</v>
      </c>
      <c r="B102" s="60" t="s">
        <v>116</v>
      </c>
      <c r="C102" s="68">
        <v>2968.2</v>
      </c>
      <c r="D102" s="51">
        <f t="shared" si="16"/>
        <v>43666.3</v>
      </c>
      <c r="E102" s="52">
        <f t="shared" si="17"/>
        <v>43666.3</v>
      </c>
      <c r="F102" s="53">
        <f t="shared" si="18"/>
        <v>0</v>
      </c>
      <c r="G102" s="72">
        <f>+Ծրագիր!I102</f>
        <v>431</v>
      </c>
      <c r="H102" s="72">
        <v>431</v>
      </c>
      <c r="I102" s="57">
        <f t="shared" si="19"/>
        <v>0</v>
      </c>
      <c r="J102" s="106"/>
      <c r="K102" s="106"/>
      <c r="L102" s="57">
        <f t="shared" si="20"/>
        <v>0</v>
      </c>
      <c r="M102" s="55">
        <v>604.29999999999995</v>
      </c>
      <c r="N102" s="55">
        <v>604.29999999999995</v>
      </c>
      <c r="O102" s="57">
        <f t="shared" si="21"/>
        <v>0</v>
      </c>
      <c r="P102" s="55">
        <v>42625</v>
      </c>
      <c r="Q102" s="55">
        <v>42625</v>
      </c>
      <c r="R102" s="57">
        <f t="shared" si="22"/>
        <v>0</v>
      </c>
      <c r="S102" s="55">
        <v>6</v>
      </c>
      <c r="T102" s="55">
        <v>6</v>
      </c>
      <c r="U102" s="58">
        <f t="shared" si="23"/>
        <v>0</v>
      </c>
      <c r="V102" s="51">
        <f t="shared" si="24"/>
        <v>46634.5</v>
      </c>
      <c r="W102" s="52">
        <f t="shared" si="25"/>
        <v>45489.2</v>
      </c>
      <c r="X102" s="53">
        <f t="shared" si="26"/>
        <v>1145.3000000000029</v>
      </c>
      <c r="Y102" s="64">
        <v>36017.199999999997</v>
      </c>
      <c r="Z102" s="55">
        <v>35592.199999999997</v>
      </c>
      <c r="AA102" s="52">
        <f t="shared" si="27"/>
        <v>425</v>
      </c>
      <c r="AB102" s="55">
        <v>7617.3000000000029</v>
      </c>
      <c r="AC102" s="55">
        <v>6936.9000000000005</v>
      </c>
      <c r="AD102" s="52">
        <f t="shared" si="28"/>
        <v>680.40000000000236</v>
      </c>
      <c r="AE102" s="55"/>
      <c r="AF102" s="55"/>
      <c r="AG102" s="52">
        <f t="shared" si="29"/>
        <v>0</v>
      </c>
      <c r="AH102" s="55">
        <v>3000</v>
      </c>
      <c r="AI102" s="55">
        <v>2960.1</v>
      </c>
      <c r="AJ102" s="53">
        <f t="shared" si="30"/>
        <v>39.900000000000091</v>
      </c>
    </row>
    <row r="103" spans="1:36">
      <c r="A103" s="32">
        <v>83</v>
      </c>
      <c r="B103" s="60" t="s">
        <v>117</v>
      </c>
      <c r="C103" s="68">
        <v>1564.1</v>
      </c>
      <c r="D103" s="51">
        <f t="shared" si="16"/>
        <v>43911.6</v>
      </c>
      <c r="E103" s="52">
        <f t="shared" si="17"/>
        <v>43911.6</v>
      </c>
      <c r="F103" s="53">
        <f t="shared" si="18"/>
        <v>0</v>
      </c>
      <c r="G103" s="72">
        <f>+Ծրագիր!I103</f>
        <v>291</v>
      </c>
      <c r="H103" s="72">
        <v>291</v>
      </c>
      <c r="I103" s="57">
        <f t="shared" si="19"/>
        <v>0</v>
      </c>
      <c r="J103" s="106"/>
      <c r="K103" s="106"/>
      <c r="L103" s="57">
        <f t="shared" si="20"/>
        <v>0</v>
      </c>
      <c r="M103" s="55">
        <v>-709.9</v>
      </c>
      <c r="N103" s="55">
        <v>-709.9</v>
      </c>
      <c r="O103" s="57">
        <f t="shared" si="21"/>
        <v>0</v>
      </c>
      <c r="P103" s="55">
        <v>43578</v>
      </c>
      <c r="Q103" s="55">
        <v>43578</v>
      </c>
      <c r="R103" s="57">
        <f t="shared" si="22"/>
        <v>0</v>
      </c>
      <c r="S103" s="55">
        <v>752.5</v>
      </c>
      <c r="T103" s="55">
        <v>752.5</v>
      </c>
      <c r="U103" s="58">
        <f t="shared" si="23"/>
        <v>0</v>
      </c>
      <c r="V103" s="51">
        <f t="shared" si="24"/>
        <v>45475.7</v>
      </c>
      <c r="W103" s="52">
        <f t="shared" si="25"/>
        <v>42698</v>
      </c>
      <c r="X103" s="53">
        <f t="shared" si="26"/>
        <v>2777.6999999999971</v>
      </c>
      <c r="Y103" s="64">
        <v>35564</v>
      </c>
      <c r="Z103" s="55">
        <v>35463.300000000003</v>
      </c>
      <c r="AA103" s="52">
        <f t="shared" si="27"/>
        <v>100.69999999999709</v>
      </c>
      <c r="AB103" s="55">
        <v>9511.6999999999971</v>
      </c>
      <c r="AC103" s="55">
        <v>7126.1999999999971</v>
      </c>
      <c r="AD103" s="52">
        <f t="shared" si="28"/>
        <v>2385.5</v>
      </c>
      <c r="AE103" s="55"/>
      <c r="AF103" s="55"/>
      <c r="AG103" s="52">
        <f t="shared" si="29"/>
        <v>0</v>
      </c>
      <c r="AH103" s="55">
        <v>400</v>
      </c>
      <c r="AI103" s="55">
        <v>108.5</v>
      </c>
      <c r="AJ103" s="53">
        <f t="shared" si="30"/>
        <v>291.5</v>
      </c>
    </row>
    <row r="104" spans="1:36">
      <c r="A104" s="32">
        <v>84</v>
      </c>
      <c r="B104" s="60" t="s">
        <v>118</v>
      </c>
      <c r="C104" s="68">
        <v>492.8</v>
      </c>
      <c r="D104" s="51">
        <f t="shared" si="16"/>
        <v>21002.7</v>
      </c>
      <c r="E104" s="52">
        <f t="shared" si="17"/>
        <v>21002.7</v>
      </c>
      <c r="F104" s="53">
        <f t="shared" si="18"/>
        <v>0</v>
      </c>
      <c r="G104" s="72">
        <f>+Ծրագիր!I104</f>
        <v>0</v>
      </c>
      <c r="H104" s="72">
        <v>0</v>
      </c>
      <c r="I104" s="57">
        <f t="shared" si="19"/>
        <v>0</v>
      </c>
      <c r="J104" s="106"/>
      <c r="K104" s="106"/>
      <c r="L104" s="57">
        <f t="shared" si="20"/>
        <v>0</v>
      </c>
      <c r="M104" s="55">
        <v>263.7</v>
      </c>
      <c r="N104" s="55">
        <v>263.7</v>
      </c>
      <c r="O104" s="57">
        <f t="shared" si="21"/>
        <v>0</v>
      </c>
      <c r="P104" s="55">
        <v>20739</v>
      </c>
      <c r="Q104" s="55">
        <v>20739</v>
      </c>
      <c r="R104" s="57">
        <f t="shared" si="22"/>
        <v>0</v>
      </c>
      <c r="S104" s="55"/>
      <c r="T104" s="55">
        <v>0</v>
      </c>
      <c r="U104" s="58">
        <f t="shared" si="23"/>
        <v>0</v>
      </c>
      <c r="V104" s="51">
        <f t="shared" si="24"/>
        <v>21495.5</v>
      </c>
      <c r="W104" s="52">
        <f t="shared" si="25"/>
        <v>20263.100000000002</v>
      </c>
      <c r="X104" s="53">
        <f t="shared" si="26"/>
        <v>1232.3999999999978</v>
      </c>
      <c r="Y104" s="64">
        <v>17617.599999999999</v>
      </c>
      <c r="Z104" s="55">
        <v>17116.2</v>
      </c>
      <c r="AA104" s="52">
        <f t="shared" si="27"/>
        <v>501.39999999999782</v>
      </c>
      <c r="AB104" s="55">
        <v>3637.9000000000015</v>
      </c>
      <c r="AC104" s="55">
        <v>2914.9000000000015</v>
      </c>
      <c r="AD104" s="52">
        <f t="shared" si="28"/>
        <v>723</v>
      </c>
      <c r="AE104" s="55"/>
      <c r="AF104" s="55"/>
      <c r="AG104" s="52">
        <f t="shared" si="29"/>
        <v>0</v>
      </c>
      <c r="AH104" s="55">
        <v>240</v>
      </c>
      <c r="AI104" s="55">
        <v>232</v>
      </c>
      <c r="AJ104" s="53">
        <f t="shared" si="30"/>
        <v>8</v>
      </c>
    </row>
    <row r="105" spans="1:36">
      <c r="A105" s="32">
        <v>85</v>
      </c>
      <c r="B105" s="60" t="s">
        <v>119</v>
      </c>
      <c r="C105" s="68">
        <v>1457.6</v>
      </c>
      <c r="D105" s="51">
        <f t="shared" si="16"/>
        <v>20261</v>
      </c>
      <c r="E105" s="52">
        <f t="shared" si="17"/>
        <v>20261</v>
      </c>
      <c r="F105" s="53">
        <f t="shared" si="18"/>
        <v>0</v>
      </c>
      <c r="G105" s="72">
        <f>+Ծրագիր!I105</f>
        <v>0</v>
      </c>
      <c r="H105" s="72">
        <v>0</v>
      </c>
      <c r="I105" s="57">
        <f t="shared" si="19"/>
        <v>0</v>
      </c>
      <c r="J105" s="106"/>
      <c r="K105" s="106"/>
      <c r="L105" s="57">
        <f t="shared" si="20"/>
        <v>0</v>
      </c>
      <c r="M105" s="55">
        <v>0</v>
      </c>
      <c r="N105" s="55">
        <v>0</v>
      </c>
      <c r="O105" s="57">
        <f t="shared" si="21"/>
        <v>0</v>
      </c>
      <c r="P105" s="55">
        <v>20261</v>
      </c>
      <c r="Q105" s="55">
        <v>20261</v>
      </c>
      <c r="R105" s="57">
        <f t="shared" si="22"/>
        <v>0</v>
      </c>
      <c r="S105" s="55"/>
      <c r="T105" s="55">
        <v>0</v>
      </c>
      <c r="U105" s="58">
        <f t="shared" si="23"/>
        <v>0</v>
      </c>
      <c r="V105" s="51">
        <f t="shared" si="24"/>
        <v>21718.6</v>
      </c>
      <c r="W105" s="52">
        <f t="shared" si="25"/>
        <v>21485.8</v>
      </c>
      <c r="X105" s="53">
        <f t="shared" si="26"/>
        <v>232.79999999999927</v>
      </c>
      <c r="Y105" s="64">
        <v>17741.599999999999</v>
      </c>
      <c r="Z105" s="55">
        <v>17629.099999999999</v>
      </c>
      <c r="AA105" s="52">
        <f t="shared" si="27"/>
        <v>112.5</v>
      </c>
      <c r="AB105" s="55">
        <v>2680</v>
      </c>
      <c r="AC105" s="55">
        <v>2591.5000000000009</v>
      </c>
      <c r="AD105" s="52">
        <f t="shared" si="28"/>
        <v>88.499999999999091</v>
      </c>
      <c r="AE105" s="55"/>
      <c r="AF105" s="55"/>
      <c r="AG105" s="52">
        <f t="shared" si="29"/>
        <v>0</v>
      </c>
      <c r="AH105" s="55">
        <v>1297</v>
      </c>
      <c r="AI105" s="55">
        <v>1265.2</v>
      </c>
      <c r="AJ105" s="53">
        <f t="shared" si="30"/>
        <v>31.799999999999955</v>
      </c>
    </row>
    <row r="106" spans="1:36">
      <c r="A106" s="32">
        <v>86</v>
      </c>
      <c r="B106" s="60" t="s">
        <v>120</v>
      </c>
      <c r="C106" s="68">
        <v>1641.8</v>
      </c>
      <c r="D106" s="51">
        <f t="shared" si="16"/>
        <v>20761</v>
      </c>
      <c r="E106" s="52">
        <f t="shared" si="17"/>
        <v>20761</v>
      </c>
      <c r="F106" s="53">
        <f t="shared" si="18"/>
        <v>0</v>
      </c>
      <c r="G106" s="72">
        <f>+Ծրագիր!I106</f>
        <v>109</v>
      </c>
      <c r="H106" s="72">
        <v>109</v>
      </c>
      <c r="I106" s="57">
        <f t="shared" si="19"/>
        <v>0</v>
      </c>
      <c r="J106" s="106"/>
      <c r="K106" s="106"/>
      <c r="L106" s="57">
        <f t="shared" si="20"/>
        <v>0</v>
      </c>
      <c r="M106" s="55">
        <v>926</v>
      </c>
      <c r="N106" s="55">
        <v>926</v>
      </c>
      <c r="O106" s="57">
        <f t="shared" si="21"/>
        <v>0</v>
      </c>
      <c r="P106" s="55">
        <v>19726</v>
      </c>
      <c r="Q106" s="55">
        <v>19726</v>
      </c>
      <c r="R106" s="57">
        <f t="shared" si="22"/>
        <v>0</v>
      </c>
      <c r="S106" s="55"/>
      <c r="T106" s="55">
        <v>0</v>
      </c>
      <c r="U106" s="58">
        <f t="shared" si="23"/>
        <v>0</v>
      </c>
      <c r="V106" s="51">
        <f t="shared" si="24"/>
        <v>22402.799999999999</v>
      </c>
      <c r="W106" s="52">
        <f t="shared" si="25"/>
        <v>22304.7</v>
      </c>
      <c r="X106" s="53">
        <f t="shared" si="26"/>
        <v>98.099999999998545</v>
      </c>
      <c r="Y106" s="64">
        <v>19080</v>
      </c>
      <c r="Z106" s="55">
        <v>19075</v>
      </c>
      <c r="AA106" s="52">
        <f t="shared" si="27"/>
        <v>5</v>
      </c>
      <c r="AB106" s="55">
        <v>2962.7999999999993</v>
      </c>
      <c r="AC106" s="55">
        <v>2915.4000000000005</v>
      </c>
      <c r="AD106" s="52">
        <f t="shared" si="28"/>
        <v>47.399999999998727</v>
      </c>
      <c r="AE106" s="55"/>
      <c r="AF106" s="55"/>
      <c r="AG106" s="52">
        <f t="shared" si="29"/>
        <v>0</v>
      </c>
      <c r="AH106" s="55">
        <v>360</v>
      </c>
      <c r="AI106" s="55">
        <v>314.3</v>
      </c>
      <c r="AJ106" s="53">
        <f t="shared" si="30"/>
        <v>45.699999999999989</v>
      </c>
    </row>
    <row r="107" spans="1:36">
      <c r="A107" s="32">
        <v>87</v>
      </c>
      <c r="B107" s="60" t="s">
        <v>211</v>
      </c>
      <c r="C107" s="68">
        <v>6559.8</v>
      </c>
      <c r="D107" s="51">
        <f t="shared" si="16"/>
        <v>44975.7</v>
      </c>
      <c r="E107" s="52">
        <f t="shared" si="17"/>
        <v>44975.7</v>
      </c>
      <c r="F107" s="53">
        <f t="shared" si="18"/>
        <v>0</v>
      </c>
      <c r="G107" s="72">
        <f>+Ծրագիր!I107</f>
        <v>373</v>
      </c>
      <c r="H107" s="72">
        <v>373</v>
      </c>
      <c r="I107" s="57">
        <f t="shared" si="19"/>
        <v>0</v>
      </c>
      <c r="J107" s="106"/>
      <c r="K107" s="106"/>
      <c r="L107" s="57">
        <f t="shared" si="20"/>
        <v>0</v>
      </c>
      <c r="M107" s="55">
        <v>455.2</v>
      </c>
      <c r="N107" s="55">
        <v>455.2</v>
      </c>
      <c r="O107" s="57">
        <f t="shared" si="21"/>
        <v>0</v>
      </c>
      <c r="P107" s="55">
        <v>42909</v>
      </c>
      <c r="Q107" s="55">
        <v>42909</v>
      </c>
      <c r="R107" s="57">
        <f t="shared" si="22"/>
        <v>0</v>
      </c>
      <c r="S107" s="55">
        <v>1238.5</v>
      </c>
      <c r="T107" s="55">
        <v>1238.5</v>
      </c>
      <c r="U107" s="58">
        <f t="shared" si="23"/>
        <v>0</v>
      </c>
      <c r="V107" s="51">
        <f t="shared" si="24"/>
        <v>51535.5</v>
      </c>
      <c r="W107" s="52">
        <f t="shared" si="25"/>
        <v>48918.899999999994</v>
      </c>
      <c r="X107" s="53">
        <f t="shared" si="26"/>
        <v>2616.6000000000058</v>
      </c>
      <c r="Y107" s="64">
        <v>41431.599999999999</v>
      </c>
      <c r="Z107" s="55">
        <v>41363.1</v>
      </c>
      <c r="AA107" s="52">
        <f t="shared" si="27"/>
        <v>68.5</v>
      </c>
      <c r="AB107" s="55">
        <v>9543.9000000000015</v>
      </c>
      <c r="AC107" s="55">
        <v>7020.4999999999955</v>
      </c>
      <c r="AD107" s="52">
        <f t="shared" si="28"/>
        <v>2523.400000000006</v>
      </c>
      <c r="AE107" s="55"/>
      <c r="AF107" s="55"/>
      <c r="AG107" s="52">
        <f t="shared" si="29"/>
        <v>0</v>
      </c>
      <c r="AH107" s="55">
        <v>560</v>
      </c>
      <c r="AI107" s="55">
        <v>535.29999999999995</v>
      </c>
      <c r="AJ107" s="53">
        <f t="shared" si="30"/>
        <v>24.700000000000045</v>
      </c>
    </row>
    <row r="108" spans="1:36">
      <c r="A108" s="32">
        <v>88</v>
      </c>
      <c r="B108" s="60" t="s">
        <v>121</v>
      </c>
      <c r="C108" s="102">
        <v>7036.4</v>
      </c>
      <c r="D108" s="51">
        <f t="shared" si="16"/>
        <v>36383.1</v>
      </c>
      <c r="E108" s="52">
        <f t="shared" si="17"/>
        <v>36383.1</v>
      </c>
      <c r="F108" s="53">
        <f t="shared" si="18"/>
        <v>0</v>
      </c>
      <c r="G108" s="72">
        <f>+Ծրագիր!I108</f>
        <v>54</v>
      </c>
      <c r="H108" s="72">
        <v>54</v>
      </c>
      <c r="I108" s="57">
        <f t="shared" si="19"/>
        <v>0</v>
      </c>
      <c r="J108" s="106"/>
      <c r="K108" s="106"/>
      <c r="L108" s="57">
        <f t="shared" si="20"/>
        <v>0</v>
      </c>
      <c r="M108" s="55">
        <v>0</v>
      </c>
      <c r="N108" s="55">
        <v>0</v>
      </c>
      <c r="O108" s="57">
        <f t="shared" si="21"/>
        <v>0</v>
      </c>
      <c r="P108" s="55">
        <v>36224</v>
      </c>
      <c r="Q108" s="55">
        <v>36224</v>
      </c>
      <c r="R108" s="57">
        <f t="shared" si="22"/>
        <v>0</v>
      </c>
      <c r="S108" s="55">
        <v>105.1</v>
      </c>
      <c r="T108" s="55">
        <v>105.1</v>
      </c>
      <c r="U108" s="58">
        <f t="shared" si="23"/>
        <v>0</v>
      </c>
      <c r="V108" s="51">
        <f t="shared" si="24"/>
        <v>43419.5</v>
      </c>
      <c r="W108" s="52">
        <f t="shared" si="25"/>
        <v>39499.4</v>
      </c>
      <c r="X108" s="53">
        <f t="shared" si="26"/>
        <v>3920.0999999999985</v>
      </c>
      <c r="Y108" s="64">
        <v>35308.800000000003</v>
      </c>
      <c r="Z108" s="55">
        <v>34483.4</v>
      </c>
      <c r="AA108" s="52">
        <f t="shared" si="27"/>
        <v>825.40000000000146</v>
      </c>
      <c r="AB108" s="55">
        <v>7930.6999999999971</v>
      </c>
      <c r="AC108" s="55">
        <v>4986</v>
      </c>
      <c r="AD108" s="52">
        <f t="shared" si="28"/>
        <v>2944.6999999999971</v>
      </c>
      <c r="AE108" s="55"/>
      <c r="AF108" s="55"/>
      <c r="AG108" s="52">
        <f t="shared" si="29"/>
        <v>0</v>
      </c>
      <c r="AH108" s="55">
        <v>180</v>
      </c>
      <c r="AI108" s="55">
        <v>30</v>
      </c>
      <c r="AJ108" s="53">
        <f t="shared" si="30"/>
        <v>150</v>
      </c>
    </row>
    <row r="109" spans="1:36">
      <c r="A109" s="32">
        <v>89</v>
      </c>
      <c r="B109" s="60" t="s">
        <v>122</v>
      </c>
      <c r="C109" s="68">
        <v>1125.8</v>
      </c>
      <c r="D109" s="51">
        <f t="shared" si="16"/>
        <v>17830.7</v>
      </c>
      <c r="E109" s="52">
        <f t="shared" si="17"/>
        <v>17830.7</v>
      </c>
      <c r="F109" s="53">
        <f t="shared" si="18"/>
        <v>0</v>
      </c>
      <c r="G109" s="72">
        <f>+Ծրագիր!I109</f>
        <v>20</v>
      </c>
      <c r="H109" s="72">
        <v>20</v>
      </c>
      <c r="I109" s="57">
        <f t="shared" si="19"/>
        <v>0</v>
      </c>
      <c r="J109" s="106"/>
      <c r="K109" s="106"/>
      <c r="L109" s="57">
        <f t="shared" si="20"/>
        <v>0</v>
      </c>
      <c r="M109" s="55">
        <v>241.7</v>
      </c>
      <c r="N109" s="55">
        <v>241.7</v>
      </c>
      <c r="O109" s="57">
        <f t="shared" si="21"/>
        <v>0</v>
      </c>
      <c r="P109" s="55">
        <v>17569</v>
      </c>
      <c r="Q109" s="55">
        <v>17569</v>
      </c>
      <c r="R109" s="57">
        <f t="shared" si="22"/>
        <v>0</v>
      </c>
      <c r="S109" s="55"/>
      <c r="T109" s="55">
        <v>0</v>
      </c>
      <c r="U109" s="58">
        <f t="shared" si="23"/>
        <v>0</v>
      </c>
      <c r="V109" s="51">
        <f t="shared" si="24"/>
        <v>18956.5</v>
      </c>
      <c r="W109" s="52">
        <f t="shared" si="25"/>
        <v>18231.900000000001</v>
      </c>
      <c r="X109" s="53">
        <f t="shared" si="26"/>
        <v>724.59999999999854</v>
      </c>
      <c r="Y109" s="64">
        <v>16100</v>
      </c>
      <c r="Z109" s="55">
        <v>15523.2</v>
      </c>
      <c r="AA109" s="52">
        <f t="shared" si="27"/>
        <v>576.79999999999927</v>
      </c>
      <c r="AB109" s="55">
        <v>2826.5</v>
      </c>
      <c r="AC109" s="55">
        <v>2696.5000000000009</v>
      </c>
      <c r="AD109" s="52">
        <f t="shared" si="28"/>
        <v>129.99999999999909</v>
      </c>
      <c r="AE109" s="55"/>
      <c r="AF109" s="55"/>
      <c r="AG109" s="52">
        <f t="shared" si="29"/>
        <v>0</v>
      </c>
      <c r="AH109" s="55">
        <v>30</v>
      </c>
      <c r="AI109" s="55">
        <v>12.2</v>
      </c>
      <c r="AJ109" s="53">
        <f t="shared" si="30"/>
        <v>17.8</v>
      </c>
    </row>
    <row r="110" spans="1:36">
      <c r="A110" s="32">
        <v>90</v>
      </c>
      <c r="B110" s="60" t="s">
        <v>123</v>
      </c>
      <c r="C110" s="68">
        <v>2460.9</v>
      </c>
      <c r="D110" s="51">
        <f t="shared" si="16"/>
        <v>24550.7</v>
      </c>
      <c r="E110" s="52">
        <f t="shared" si="17"/>
        <v>24550.7</v>
      </c>
      <c r="F110" s="53">
        <f t="shared" si="18"/>
        <v>0</v>
      </c>
      <c r="G110" s="72">
        <f>+Ծրագիր!I110</f>
        <v>44.7</v>
      </c>
      <c r="H110" s="72">
        <v>44.7</v>
      </c>
      <c r="I110" s="57">
        <f t="shared" si="19"/>
        <v>0</v>
      </c>
      <c r="J110" s="106"/>
      <c r="K110" s="106"/>
      <c r="L110" s="57">
        <f t="shared" si="20"/>
        <v>0</v>
      </c>
      <c r="M110" s="55">
        <v>367</v>
      </c>
      <c r="N110" s="55">
        <v>367</v>
      </c>
      <c r="O110" s="57">
        <f t="shared" si="21"/>
        <v>0</v>
      </c>
      <c r="P110" s="55">
        <v>24139</v>
      </c>
      <c r="Q110" s="55">
        <v>24139</v>
      </c>
      <c r="R110" s="57">
        <f t="shared" si="22"/>
        <v>0</v>
      </c>
      <c r="S110" s="55"/>
      <c r="T110" s="55">
        <v>0</v>
      </c>
      <c r="U110" s="58">
        <f t="shared" si="23"/>
        <v>0</v>
      </c>
      <c r="V110" s="51">
        <f t="shared" si="24"/>
        <v>27011.600000000002</v>
      </c>
      <c r="W110" s="52">
        <f t="shared" si="25"/>
        <v>24401.4</v>
      </c>
      <c r="X110" s="53">
        <f t="shared" si="26"/>
        <v>2610.2000000000007</v>
      </c>
      <c r="Y110" s="64">
        <v>20467.7</v>
      </c>
      <c r="Z110" s="55">
        <v>19868.5</v>
      </c>
      <c r="AA110" s="52">
        <f t="shared" si="27"/>
        <v>599.20000000000073</v>
      </c>
      <c r="AB110" s="55">
        <v>6383.9000000000015</v>
      </c>
      <c r="AC110" s="55">
        <v>4515.3000000000011</v>
      </c>
      <c r="AD110" s="52">
        <f t="shared" si="28"/>
        <v>1868.6000000000004</v>
      </c>
      <c r="AE110" s="55"/>
      <c r="AF110" s="55"/>
      <c r="AG110" s="52">
        <f t="shared" si="29"/>
        <v>0</v>
      </c>
      <c r="AH110" s="55">
        <v>160</v>
      </c>
      <c r="AI110" s="55">
        <v>17.600000000000001</v>
      </c>
      <c r="AJ110" s="53">
        <f t="shared" si="30"/>
        <v>142.4</v>
      </c>
    </row>
    <row r="111" spans="1:36">
      <c r="A111" s="32">
        <v>91</v>
      </c>
      <c r="B111" s="60" t="s">
        <v>124</v>
      </c>
      <c r="C111" s="102">
        <v>185.39999999999998</v>
      </c>
      <c r="D111" s="51">
        <f t="shared" si="16"/>
        <v>24951.1</v>
      </c>
      <c r="E111" s="52">
        <f t="shared" si="17"/>
        <v>24951.1</v>
      </c>
      <c r="F111" s="53">
        <f t="shared" si="18"/>
        <v>0</v>
      </c>
      <c r="G111" s="72">
        <f>+Ծրագիր!I111</f>
        <v>399</v>
      </c>
      <c r="H111" s="72">
        <v>399</v>
      </c>
      <c r="I111" s="57">
        <f t="shared" si="19"/>
        <v>0</v>
      </c>
      <c r="J111" s="106"/>
      <c r="K111" s="106"/>
      <c r="L111" s="57">
        <f t="shared" si="20"/>
        <v>0</v>
      </c>
      <c r="M111" s="55">
        <v>29.799999999999997</v>
      </c>
      <c r="N111" s="55">
        <v>29.799999999999997</v>
      </c>
      <c r="O111" s="57">
        <f t="shared" si="21"/>
        <v>0</v>
      </c>
      <c r="P111" s="55">
        <v>23977</v>
      </c>
      <c r="Q111" s="55">
        <v>23977</v>
      </c>
      <c r="R111" s="57">
        <f t="shared" si="22"/>
        <v>0</v>
      </c>
      <c r="S111" s="55">
        <v>545.29999999999995</v>
      </c>
      <c r="T111" s="55">
        <v>545.29999999999995</v>
      </c>
      <c r="U111" s="58">
        <f t="shared" si="23"/>
        <v>0</v>
      </c>
      <c r="V111" s="51">
        <f t="shared" si="24"/>
        <v>25136.5</v>
      </c>
      <c r="W111" s="52">
        <f t="shared" si="25"/>
        <v>24684</v>
      </c>
      <c r="X111" s="53">
        <f t="shared" si="26"/>
        <v>452.5</v>
      </c>
      <c r="Y111" s="64">
        <v>20300</v>
      </c>
      <c r="Z111" s="55">
        <v>20075.599999999999</v>
      </c>
      <c r="AA111" s="52">
        <f t="shared" si="27"/>
        <v>224.40000000000146</v>
      </c>
      <c r="AB111" s="55">
        <v>4416.5</v>
      </c>
      <c r="AC111" s="55">
        <v>4198.4000000000015</v>
      </c>
      <c r="AD111" s="52">
        <f t="shared" si="28"/>
        <v>218.09999999999854</v>
      </c>
      <c r="AE111" s="55"/>
      <c r="AF111" s="55"/>
      <c r="AG111" s="52">
        <f t="shared" si="29"/>
        <v>0</v>
      </c>
      <c r="AH111" s="55">
        <v>420</v>
      </c>
      <c r="AI111" s="55">
        <v>410</v>
      </c>
      <c r="AJ111" s="53">
        <f t="shared" si="30"/>
        <v>10</v>
      </c>
    </row>
    <row r="112" spans="1:36">
      <c r="A112" s="32">
        <v>92</v>
      </c>
      <c r="B112" s="60" t="s">
        <v>125</v>
      </c>
      <c r="C112" s="68">
        <v>3512.9</v>
      </c>
      <c r="D112" s="51">
        <f t="shared" si="16"/>
        <v>23077.4</v>
      </c>
      <c r="E112" s="52">
        <f t="shared" si="17"/>
        <v>23077.4</v>
      </c>
      <c r="F112" s="53">
        <f t="shared" si="18"/>
        <v>0</v>
      </c>
      <c r="G112" s="72">
        <f>+Ծրագիր!I112</f>
        <v>20</v>
      </c>
      <c r="H112" s="72">
        <v>20</v>
      </c>
      <c r="I112" s="57">
        <f t="shared" si="19"/>
        <v>0</v>
      </c>
      <c r="J112" s="106"/>
      <c r="K112" s="106"/>
      <c r="L112" s="57">
        <f t="shared" si="20"/>
        <v>0</v>
      </c>
      <c r="M112" s="55">
        <v>354</v>
      </c>
      <c r="N112" s="55">
        <v>354</v>
      </c>
      <c r="O112" s="57">
        <f t="shared" si="21"/>
        <v>0</v>
      </c>
      <c r="P112" s="55">
        <v>22679</v>
      </c>
      <c r="Q112" s="55">
        <v>22679</v>
      </c>
      <c r="R112" s="57">
        <f t="shared" si="22"/>
        <v>0</v>
      </c>
      <c r="S112" s="55">
        <v>24.4</v>
      </c>
      <c r="T112" s="55">
        <v>24.4</v>
      </c>
      <c r="U112" s="58">
        <f t="shared" si="23"/>
        <v>0</v>
      </c>
      <c r="V112" s="51">
        <f t="shared" si="24"/>
        <v>26590.300000000003</v>
      </c>
      <c r="W112" s="52">
        <f t="shared" si="25"/>
        <v>23812.400000000001</v>
      </c>
      <c r="X112" s="53">
        <f t="shared" si="26"/>
        <v>2777.9000000000015</v>
      </c>
      <c r="Y112" s="64">
        <v>21000.9</v>
      </c>
      <c r="Z112" s="55">
        <v>20751.599999999999</v>
      </c>
      <c r="AA112" s="52">
        <f t="shared" si="27"/>
        <v>249.30000000000291</v>
      </c>
      <c r="AB112" s="55">
        <v>5289.4000000000015</v>
      </c>
      <c r="AC112" s="55">
        <v>2850.5000000000027</v>
      </c>
      <c r="AD112" s="52">
        <f t="shared" si="28"/>
        <v>2438.8999999999987</v>
      </c>
      <c r="AE112" s="55"/>
      <c r="AF112" s="55"/>
      <c r="AG112" s="52">
        <f t="shared" si="29"/>
        <v>0</v>
      </c>
      <c r="AH112" s="55">
        <v>300</v>
      </c>
      <c r="AI112" s="55">
        <v>210.3</v>
      </c>
      <c r="AJ112" s="53">
        <f t="shared" si="30"/>
        <v>89.699999999999989</v>
      </c>
    </row>
    <row r="113" spans="1:36">
      <c r="A113" s="32">
        <v>93</v>
      </c>
      <c r="B113" s="60" t="s">
        <v>126</v>
      </c>
      <c r="C113" s="102">
        <v>622.5</v>
      </c>
      <c r="D113" s="51">
        <f t="shared" si="16"/>
        <v>23754.3</v>
      </c>
      <c r="E113" s="52">
        <f t="shared" si="17"/>
        <v>23754.3</v>
      </c>
      <c r="F113" s="53">
        <f t="shared" si="18"/>
        <v>0</v>
      </c>
      <c r="G113" s="72">
        <f>+Ծրագիր!I113</f>
        <v>20</v>
      </c>
      <c r="H113" s="72">
        <v>20</v>
      </c>
      <c r="I113" s="57">
        <f t="shared" si="19"/>
        <v>0</v>
      </c>
      <c r="J113" s="106"/>
      <c r="K113" s="106"/>
      <c r="L113" s="57">
        <f t="shared" si="20"/>
        <v>0</v>
      </c>
      <c r="M113" s="55">
        <v>757.3</v>
      </c>
      <c r="N113" s="55">
        <v>757.3</v>
      </c>
      <c r="O113" s="57">
        <f t="shared" si="21"/>
        <v>0</v>
      </c>
      <c r="P113" s="55">
        <v>22977</v>
      </c>
      <c r="Q113" s="55">
        <v>22977</v>
      </c>
      <c r="R113" s="57">
        <f t="shared" si="22"/>
        <v>0</v>
      </c>
      <c r="S113" s="55"/>
      <c r="T113" s="55">
        <v>0</v>
      </c>
      <c r="U113" s="58">
        <f t="shared" si="23"/>
        <v>0</v>
      </c>
      <c r="V113" s="51">
        <f t="shared" si="24"/>
        <v>24376.799999999999</v>
      </c>
      <c r="W113" s="52">
        <f t="shared" si="25"/>
        <v>23361.599999999999</v>
      </c>
      <c r="X113" s="53">
        <f t="shared" si="26"/>
        <v>1015.2000000000007</v>
      </c>
      <c r="Y113" s="64">
        <v>20900</v>
      </c>
      <c r="Z113" s="55">
        <v>20721.599999999999</v>
      </c>
      <c r="AA113" s="52">
        <f t="shared" si="27"/>
        <v>178.40000000000146</v>
      </c>
      <c r="AB113" s="55">
        <v>3346.7999999999993</v>
      </c>
      <c r="AC113" s="55">
        <v>2576.9</v>
      </c>
      <c r="AD113" s="52">
        <f t="shared" si="28"/>
        <v>769.89999999999918</v>
      </c>
      <c r="AE113" s="55"/>
      <c r="AF113" s="55"/>
      <c r="AG113" s="52">
        <f t="shared" si="29"/>
        <v>0</v>
      </c>
      <c r="AH113" s="55">
        <v>130</v>
      </c>
      <c r="AI113" s="55">
        <v>63.1</v>
      </c>
      <c r="AJ113" s="53">
        <f t="shared" si="30"/>
        <v>66.900000000000006</v>
      </c>
    </row>
    <row r="114" spans="1:36">
      <c r="A114" s="32">
        <v>94</v>
      </c>
      <c r="B114" s="60" t="s">
        <v>127</v>
      </c>
      <c r="C114" s="68">
        <v>2805.5</v>
      </c>
      <c r="D114" s="51">
        <f t="shared" si="16"/>
        <v>22620.5</v>
      </c>
      <c r="E114" s="52">
        <f t="shared" si="17"/>
        <v>22620.5</v>
      </c>
      <c r="F114" s="53">
        <f t="shared" si="18"/>
        <v>0</v>
      </c>
      <c r="G114" s="72">
        <f>+Ծրագիր!I114</f>
        <v>20</v>
      </c>
      <c r="H114" s="72">
        <v>20</v>
      </c>
      <c r="I114" s="57">
        <f t="shared" si="19"/>
        <v>0</v>
      </c>
      <c r="J114" s="106"/>
      <c r="K114" s="106"/>
      <c r="L114" s="57">
        <f t="shared" si="20"/>
        <v>0</v>
      </c>
      <c r="M114" s="55">
        <v>0</v>
      </c>
      <c r="N114" s="55">
        <v>0</v>
      </c>
      <c r="O114" s="57">
        <f t="shared" si="21"/>
        <v>0</v>
      </c>
      <c r="P114" s="55">
        <v>22585</v>
      </c>
      <c r="Q114" s="55">
        <v>22585</v>
      </c>
      <c r="R114" s="57">
        <f t="shared" si="22"/>
        <v>0</v>
      </c>
      <c r="S114" s="55">
        <v>15.5</v>
      </c>
      <c r="T114" s="55">
        <v>15.5</v>
      </c>
      <c r="U114" s="58">
        <f t="shared" si="23"/>
        <v>0</v>
      </c>
      <c r="V114" s="51">
        <f t="shared" si="24"/>
        <v>25426</v>
      </c>
      <c r="W114" s="52">
        <f t="shared" si="25"/>
        <v>25016.400000000001</v>
      </c>
      <c r="X114" s="53">
        <f t="shared" si="26"/>
        <v>409.59999999999854</v>
      </c>
      <c r="Y114" s="64">
        <v>23000</v>
      </c>
      <c r="Z114" s="55">
        <v>22788.5</v>
      </c>
      <c r="AA114" s="52">
        <f t="shared" si="27"/>
        <v>211.5</v>
      </c>
      <c r="AB114" s="55">
        <v>2326</v>
      </c>
      <c r="AC114" s="55">
        <v>2218.9000000000015</v>
      </c>
      <c r="AD114" s="52">
        <f t="shared" si="28"/>
        <v>107.09999999999854</v>
      </c>
      <c r="AE114" s="55"/>
      <c r="AF114" s="55"/>
      <c r="AG114" s="52">
        <f t="shared" si="29"/>
        <v>0</v>
      </c>
      <c r="AH114" s="55">
        <v>100</v>
      </c>
      <c r="AI114" s="55">
        <v>9</v>
      </c>
      <c r="AJ114" s="53">
        <f t="shared" si="30"/>
        <v>91</v>
      </c>
    </row>
    <row r="115" spans="1:36">
      <c r="A115" s="32">
        <v>95</v>
      </c>
      <c r="B115" s="60" t="s">
        <v>128</v>
      </c>
      <c r="C115" s="102">
        <v>1139.5</v>
      </c>
      <c r="D115" s="51">
        <f t="shared" si="16"/>
        <v>26748.400000000001</v>
      </c>
      <c r="E115" s="52">
        <f t="shared" si="17"/>
        <v>26748.400000000001</v>
      </c>
      <c r="F115" s="53">
        <f t="shared" si="18"/>
        <v>0</v>
      </c>
      <c r="G115" s="72">
        <f>+Ծրագիր!I115</f>
        <v>523</v>
      </c>
      <c r="H115" s="72">
        <v>523</v>
      </c>
      <c r="I115" s="57">
        <f t="shared" si="19"/>
        <v>0</v>
      </c>
      <c r="J115" s="106"/>
      <c r="K115" s="106"/>
      <c r="L115" s="57">
        <f t="shared" si="20"/>
        <v>0</v>
      </c>
      <c r="M115" s="55">
        <v>83</v>
      </c>
      <c r="N115" s="55">
        <v>83</v>
      </c>
      <c r="O115" s="57">
        <f t="shared" si="21"/>
        <v>0</v>
      </c>
      <c r="P115" s="55">
        <v>25418</v>
      </c>
      <c r="Q115" s="55">
        <v>25418</v>
      </c>
      <c r="R115" s="57">
        <f t="shared" si="22"/>
        <v>0</v>
      </c>
      <c r="S115" s="55">
        <v>724.4</v>
      </c>
      <c r="T115" s="55">
        <v>724.4</v>
      </c>
      <c r="U115" s="58">
        <f t="shared" si="23"/>
        <v>0</v>
      </c>
      <c r="V115" s="51">
        <f t="shared" si="24"/>
        <v>27887.9</v>
      </c>
      <c r="W115" s="52">
        <f t="shared" si="25"/>
        <v>27670.7</v>
      </c>
      <c r="X115" s="53">
        <f t="shared" si="26"/>
        <v>217.20000000000073</v>
      </c>
      <c r="Y115" s="64">
        <v>23300</v>
      </c>
      <c r="Z115" s="55">
        <v>23242.5</v>
      </c>
      <c r="AA115" s="52">
        <f t="shared" si="27"/>
        <v>57.5</v>
      </c>
      <c r="AB115" s="55">
        <v>3762.9000000000015</v>
      </c>
      <c r="AC115" s="55">
        <v>3684.1000000000013</v>
      </c>
      <c r="AD115" s="52">
        <f t="shared" si="28"/>
        <v>78.800000000000182</v>
      </c>
      <c r="AE115" s="55"/>
      <c r="AF115" s="55"/>
      <c r="AG115" s="52">
        <f t="shared" si="29"/>
        <v>0</v>
      </c>
      <c r="AH115" s="55">
        <v>825</v>
      </c>
      <c r="AI115" s="55">
        <v>744.1</v>
      </c>
      <c r="AJ115" s="53">
        <f t="shared" si="30"/>
        <v>80.899999999999977</v>
      </c>
    </row>
    <row r="116" spans="1:36">
      <c r="A116" s="32">
        <v>96</v>
      </c>
      <c r="B116" s="60" t="s">
        <v>129</v>
      </c>
      <c r="C116" s="68">
        <v>9421</v>
      </c>
      <c r="D116" s="51">
        <f t="shared" si="16"/>
        <v>22192.799999999999</v>
      </c>
      <c r="E116" s="52">
        <f t="shared" si="17"/>
        <v>22192.799999999999</v>
      </c>
      <c r="F116" s="53">
        <f t="shared" si="18"/>
        <v>0</v>
      </c>
      <c r="G116" s="72">
        <f>+Ծրագիր!I116</f>
        <v>20</v>
      </c>
      <c r="H116" s="72">
        <v>20</v>
      </c>
      <c r="I116" s="57">
        <f t="shared" si="19"/>
        <v>0</v>
      </c>
      <c r="J116" s="106"/>
      <c r="K116" s="106"/>
      <c r="L116" s="57">
        <f t="shared" si="20"/>
        <v>0</v>
      </c>
      <c r="M116" s="55">
        <v>491</v>
      </c>
      <c r="N116" s="55">
        <v>491</v>
      </c>
      <c r="O116" s="57">
        <f t="shared" si="21"/>
        <v>0</v>
      </c>
      <c r="P116" s="55">
        <v>21427</v>
      </c>
      <c r="Q116" s="55">
        <v>21427</v>
      </c>
      <c r="R116" s="57">
        <f t="shared" si="22"/>
        <v>0</v>
      </c>
      <c r="S116" s="55">
        <v>254.8</v>
      </c>
      <c r="T116" s="55">
        <v>254.8</v>
      </c>
      <c r="U116" s="58">
        <f t="shared" si="23"/>
        <v>0</v>
      </c>
      <c r="V116" s="51">
        <f t="shared" si="24"/>
        <v>31613.8</v>
      </c>
      <c r="W116" s="52">
        <f t="shared" si="25"/>
        <v>19847</v>
      </c>
      <c r="X116" s="53">
        <f t="shared" si="26"/>
        <v>11766.8</v>
      </c>
      <c r="Y116" s="64">
        <v>26628</v>
      </c>
      <c r="Z116" s="55">
        <v>17830.7</v>
      </c>
      <c r="AA116" s="52">
        <f t="shared" si="27"/>
        <v>8797.2999999999993</v>
      </c>
      <c r="AB116" s="55">
        <v>4845.7999999999993</v>
      </c>
      <c r="AC116" s="55">
        <v>1988.1999999999994</v>
      </c>
      <c r="AD116" s="52">
        <f t="shared" si="28"/>
        <v>2857.6</v>
      </c>
      <c r="AE116" s="55"/>
      <c r="AF116" s="55"/>
      <c r="AG116" s="52">
        <f t="shared" si="29"/>
        <v>0</v>
      </c>
      <c r="AH116" s="55">
        <v>140</v>
      </c>
      <c r="AI116" s="55">
        <v>28.1</v>
      </c>
      <c r="AJ116" s="53">
        <f t="shared" si="30"/>
        <v>111.9</v>
      </c>
    </row>
    <row r="117" spans="1:36">
      <c r="A117" s="32">
        <v>97</v>
      </c>
      <c r="B117" s="60" t="s">
        <v>130</v>
      </c>
      <c r="C117" s="68">
        <v>1398.1</v>
      </c>
      <c r="D117" s="51">
        <f t="shared" si="16"/>
        <v>14625</v>
      </c>
      <c r="E117" s="52">
        <f t="shared" si="17"/>
        <v>14625</v>
      </c>
      <c r="F117" s="53">
        <f t="shared" si="18"/>
        <v>0</v>
      </c>
      <c r="G117" s="72">
        <f>+Ծրագիր!I117</f>
        <v>203</v>
      </c>
      <c r="H117" s="72">
        <v>203</v>
      </c>
      <c r="I117" s="57">
        <f t="shared" si="19"/>
        <v>0</v>
      </c>
      <c r="J117" s="106"/>
      <c r="K117" s="106"/>
      <c r="L117" s="57">
        <f t="shared" si="20"/>
        <v>0</v>
      </c>
      <c r="M117" s="55">
        <v>207</v>
      </c>
      <c r="N117" s="55">
        <v>207</v>
      </c>
      <c r="O117" s="57">
        <f t="shared" si="21"/>
        <v>0</v>
      </c>
      <c r="P117" s="55">
        <v>14215</v>
      </c>
      <c r="Q117" s="55">
        <v>14215</v>
      </c>
      <c r="R117" s="57">
        <f t="shared" si="22"/>
        <v>0</v>
      </c>
      <c r="S117" s="55"/>
      <c r="T117" s="55">
        <v>0</v>
      </c>
      <c r="U117" s="58">
        <f t="shared" si="23"/>
        <v>0</v>
      </c>
      <c r="V117" s="51">
        <f t="shared" si="24"/>
        <v>16023.1</v>
      </c>
      <c r="W117" s="52">
        <f t="shared" si="25"/>
        <v>15351</v>
      </c>
      <c r="X117" s="53">
        <f t="shared" si="26"/>
        <v>672.10000000000036</v>
      </c>
      <c r="Y117" s="64">
        <v>13191.5</v>
      </c>
      <c r="Z117" s="55">
        <v>12757.6</v>
      </c>
      <c r="AA117" s="52">
        <f t="shared" si="27"/>
        <v>433.89999999999964</v>
      </c>
      <c r="AB117" s="55">
        <v>2201.6000000000004</v>
      </c>
      <c r="AC117" s="55">
        <v>1989.2999999999997</v>
      </c>
      <c r="AD117" s="52">
        <f t="shared" si="28"/>
        <v>212.30000000000064</v>
      </c>
      <c r="AE117" s="55"/>
      <c r="AF117" s="55"/>
      <c r="AG117" s="52">
        <f t="shared" si="29"/>
        <v>0</v>
      </c>
      <c r="AH117" s="55">
        <v>630</v>
      </c>
      <c r="AI117" s="55">
        <v>604.1</v>
      </c>
      <c r="AJ117" s="53">
        <f t="shared" si="30"/>
        <v>25.899999999999977</v>
      </c>
    </row>
    <row r="118" spans="1:36">
      <c r="A118" s="32">
        <v>98</v>
      </c>
      <c r="B118" s="60" t="s">
        <v>131</v>
      </c>
      <c r="C118" s="102">
        <v>2165.6999999999998</v>
      </c>
      <c r="D118" s="51">
        <f t="shared" si="16"/>
        <v>27911.3</v>
      </c>
      <c r="E118" s="52">
        <f t="shared" si="17"/>
        <v>27911.3</v>
      </c>
      <c r="F118" s="53">
        <f t="shared" si="18"/>
        <v>0</v>
      </c>
      <c r="G118" s="72">
        <f>+Ծրագիր!I118</f>
        <v>386</v>
      </c>
      <c r="H118" s="72">
        <v>386</v>
      </c>
      <c r="I118" s="57">
        <f t="shared" si="19"/>
        <v>0</v>
      </c>
      <c r="J118" s="106"/>
      <c r="K118" s="106"/>
      <c r="L118" s="57">
        <f t="shared" si="20"/>
        <v>0</v>
      </c>
      <c r="M118" s="55">
        <v>271.3</v>
      </c>
      <c r="N118" s="55">
        <v>271.3</v>
      </c>
      <c r="O118" s="57">
        <f t="shared" si="21"/>
        <v>0</v>
      </c>
      <c r="P118" s="55">
        <v>27254</v>
      </c>
      <c r="Q118" s="55">
        <v>27254</v>
      </c>
      <c r="R118" s="57">
        <f t="shared" si="22"/>
        <v>0</v>
      </c>
      <c r="S118" s="55"/>
      <c r="T118" s="55">
        <v>0</v>
      </c>
      <c r="U118" s="58">
        <f t="shared" si="23"/>
        <v>0</v>
      </c>
      <c r="V118" s="51">
        <f t="shared" si="24"/>
        <v>30077</v>
      </c>
      <c r="W118" s="52">
        <f t="shared" si="25"/>
        <v>30048</v>
      </c>
      <c r="X118" s="53">
        <f t="shared" si="26"/>
        <v>29</v>
      </c>
      <c r="Y118" s="64">
        <v>24710</v>
      </c>
      <c r="Z118" s="55">
        <v>24709.9</v>
      </c>
      <c r="AA118" s="52">
        <f t="shared" si="27"/>
        <v>9.9999999998544808E-2</v>
      </c>
      <c r="AB118" s="55">
        <v>5316</v>
      </c>
      <c r="AC118" s="55">
        <v>5287.5999999999985</v>
      </c>
      <c r="AD118" s="52">
        <f t="shared" si="28"/>
        <v>28.400000000001455</v>
      </c>
      <c r="AE118" s="55"/>
      <c r="AF118" s="55"/>
      <c r="AG118" s="52">
        <f t="shared" si="29"/>
        <v>0</v>
      </c>
      <c r="AH118" s="55">
        <v>51</v>
      </c>
      <c r="AI118" s="55">
        <v>50.5</v>
      </c>
      <c r="AJ118" s="53">
        <f t="shared" si="30"/>
        <v>0.5</v>
      </c>
    </row>
    <row r="119" spans="1:36">
      <c r="A119" s="32">
        <v>99</v>
      </c>
      <c r="B119" s="60" t="s">
        <v>132</v>
      </c>
      <c r="C119" s="68">
        <v>1212</v>
      </c>
      <c r="D119" s="51">
        <f t="shared" si="16"/>
        <v>16378</v>
      </c>
      <c r="E119" s="52">
        <f t="shared" si="17"/>
        <v>16378</v>
      </c>
      <c r="F119" s="53">
        <f t="shared" si="18"/>
        <v>0</v>
      </c>
      <c r="G119" s="72">
        <f>+Ծրագիր!I119</f>
        <v>20</v>
      </c>
      <c r="H119" s="72">
        <v>20</v>
      </c>
      <c r="I119" s="57">
        <f t="shared" si="19"/>
        <v>0</v>
      </c>
      <c r="J119" s="106"/>
      <c r="K119" s="106"/>
      <c r="L119" s="57">
        <f t="shared" si="20"/>
        <v>0</v>
      </c>
      <c r="M119" s="55">
        <v>129</v>
      </c>
      <c r="N119" s="55">
        <v>129</v>
      </c>
      <c r="O119" s="57">
        <f t="shared" si="21"/>
        <v>0</v>
      </c>
      <c r="P119" s="55">
        <v>16229</v>
      </c>
      <c r="Q119" s="55">
        <v>16229</v>
      </c>
      <c r="R119" s="57">
        <f t="shared" si="22"/>
        <v>0</v>
      </c>
      <c r="S119" s="55"/>
      <c r="T119" s="55">
        <v>0</v>
      </c>
      <c r="U119" s="58">
        <f t="shared" si="23"/>
        <v>0</v>
      </c>
      <c r="V119" s="51">
        <f t="shared" si="24"/>
        <v>17590</v>
      </c>
      <c r="W119" s="52">
        <f t="shared" si="25"/>
        <v>16987.2</v>
      </c>
      <c r="X119" s="53">
        <f t="shared" si="26"/>
        <v>602.79999999999927</v>
      </c>
      <c r="Y119" s="64">
        <v>15656.6</v>
      </c>
      <c r="Z119" s="55">
        <v>15500.4</v>
      </c>
      <c r="AA119" s="52">
        <f t="shared" si="27"/>
        <v>156.20000000000073</v>
      </c>
      <c r="AB119" s="55">
        <v>1863.3999999999996</v>
      </c>
      <c r="AC119" s="55">
        <v>1472.3000000000011</v>
      </c>
      <c r="AD119" s="52">
        <f t="shared" si="28"/>
        <v>391.09999999999854</v>
      </c>
      <c r="AE119" s="55"/>
      <c r="AF119" s="55"/>
      <c r="AG119" s="52">
        <f t="shared" si="29"/>
        <v>0</v>
      </c>
      <c r="AH119" s="55">
        <v>70</v>
      </c>
      <c r="AI119" s="55">
        <v>14.5</v>
      </c>
      <c r="AJ119" s="53">
        <f t="shared" si="30"/>
        <v>55.5</v>
      </c>
    </row>
    <row r="120" spans="1:36">
      <c r="A120" s="32">
        <v>100</v>
      </c>
      <c r="B120" s="60" t="s">
        <v>133</v>
      </c>
      <c r="C120" s="68">
        <v>7250.2</v>
      </c>
      <c r="D120" s="51">
        <f t="shared" si="16"/>
        <v>23060</v>
      </c>
      <c r="E120" s="52">
        <f t="shared" si="17"/>
        <v>23060</v>
      </c>
      <c r="F120" s="53">
        <f t="shared" si="18"/>
        <v>0</v>
      </c>
      <c r="G120" s="72">
        <f>+Ծրագիր!I120</f>
        <v>230</v>
      </c>
      <c r="H120" s="72">
        <v>230</v>
      </c>
      <c r="I120" s="57">
        <f t="shared" si="19"/>
        <v>0</v>
      </c>
      <c r="J120" s="106"/>
      <c r="K120" s="106"/>
      <c r="L120" s="57">
        <f t="shared" si="20"/>
        <v>0</v>
      </c>
      <c r="M120" s="55">
        <v>141</v>
      </c>
      <c r="N120" s="55">
        <v>141</v>
      </c>
      <c r="O120" s="57">
        <f t="shared" si="21"/>
        <v>0</v>
      </c>
      <c r="P120" s="55">
        <v>22689</v>
      </c>
      <c r="Q120" s="55">
        <v>22689</v>
      </c>
      <c r="R120" s="57">
        <f t="shared" si="22"/>
        <v>0</v>
      </c>
      <c r="S120" s="55"/>
      <c r="T120" s="55">
        <v>0</v>
      </c>
      <c r="U120" s="58">
        <f t="shared" si="23"/>
        <v>0</v>
      </c>
      <c r="V120" s="51">
        <f t="shared" si="24"/>
        <v>30310.2</v>
      </c>
      <c r="W120" s="52">
        <f t="shared" si="25"/>
        <v>21811</v>
      </c>
      <c r="X120" s="53">
        <f t="shared" si="26"/>
        <v>8499.2000000000007</v>
      </c>
      <c r="Y120" s="64">
        <v>20565.2</v>
      </c>
      <c r="Z120" s="55">
        <v>18261.5</v>
      </c>
      <c r="AA120" s="52">
        <f t="shared" si="27"/>
        <v>2303.7000000000007</v>
      </c>
      <c r="AB120" s="55">
        <v>7171</v>
      </c>
      <c r="AC120" s="55">
        <v>2772.3999999999996</v>
      </c>
      <c r="AD120" s="52">
        <f t="shared" si="28"/>
        <v>4398.6000000000004</v>
      </c>
      <c r="AE120" s="55"/>
      <c r="AF120" s="55"/>
      <c r="AG120" s="52">
        <f t="shared" si="29"/>
        <v>0</v>
      </c>
      <c r="AH120" s="55">
        <v>2574</v>
      </c>
      <c r="AI120" s="55">
        <v>777.1</v>
      </c>
      <c r="AJ120" s="53">
        <f t="shared" si="30"/>
        <v>1796.9</v>
      </c>
    </row>
    <row r="121" spans="1:36">
      <c r="A121" s="32">
        <v>101</v>
      </c>
      <c r="B121" s="60" t="s">
        <v>134</v>
      </c>
      <c r="C121" s="68">
        <v>16419.7</v>
      </c>
      <c r="D121" s="51">
        <f t="shared" si="16"/>
        <v>52476</v>
      </c>
      <c r="E121" s="52">
        <f t="shared" si="17"/>
        <v>52476</v>
      </c>
      <c r="F121" s="53">
        <f t="shared" si="18"/>
        <v>0</v>
      </c>
      <c r="G121" s="72">
        <f>+Ծրագիր!I121</f>
        <v>702</v>
      </c>
      <c r="H121" s="72">
        <v>702</v>
      </c>
      <c r="I121" s="57">
        <f t="shared" si="19"/>
        <v>0</v>
      </c>
      <c r="J121" s="106"/>
      <c r="K121" s="106"/>
      <c r="L121" s="57">
        <f t="shared" si="20"/>
        <v>0</v>
      </c>
      <c r="M121" s="55">
        <v>282</v>
      </c>
      <c r="N121" s="55">
        <v>282</v>
      </c>
      <c r="O121" s="57">
        <f t="shared" si="21"/>
        <v>0</v>
      </c>
      <c r="P121" s="55">
        <v>51492</v>
      </c>
      <c r="Q121" s="55">
        <v>51492</v>
      </c>
      <c r="R121" s="57">
        <f t="shared" si="22"/>
        <v>0</v>
      </c>
      <c r="S121" s="55"/>
      <c r="T121" s="55">
        <v>0</v>
      </c>
      <c r="U121" s="58">
        <f t="shared" si="23"/>
        <v>0</v>
      </c>
      <c r="V121" s="51">
        <f t="shared" si="24"/>
        <v>68895.7</v>
      </c>
      <c r="W121" s="52">
        <f t="shared" si="25"/>
        <v>47525.8</v>
      </c>
      <c r="X121" s="53">
        <f t="shared" si="26"/>
        <v>21369.899999999994</v>
      </c>
      <c r="Y121" s="64">
        <v>49612.800000000003</v>
      </c>
      <c r="Z121" s="55">
        <v>42070.2</v>
      </c>
      <c r="AA121" s="52">
        <f t="shared" si="27"/>
        <v>7542.6000000000058</v>
      </c>
      <c r="AB121" s="55">
        <v>18382.899999999994</v>
      </c>
      <c r="AC121" s="55">
        <v>4812.5000000000055</v>
      </c>
      <c r="AD121" s="52">
        <f t="shared" si="28"/>
        <v>13570.399999999989</v>
      </c>
      <c r="AE121" s="55"/>
      <c r="AF121" s="55"/>
      <c r="AG121" s="52">
        <f t="shared" si="29"/>
        <v>0</v>
      </c>
      <c r="AH121" s="55">
        <v>900</v>
      </c>
      <c r="AI121" s="55">
        <v>643.1</v>
      </c>
      <c r="AJ121" s="53">
        <f t="shared" si="30"/>
        <v>256.89999999999998</v>
      </c>
    </row>
    <row r="122" spans="1:36">
      <c r="A122" s="32">
        <v>102</v>
      </c>
      <c r="B122" s="60" t="s">
        <v>135</v>
      </c>
      <c r="C122" s="102">
        <v>1109.5</v>
      </c>
      <c r="D122" s="51">
        <f t="shared" si="16"/>
        <v>23805.9</v>
      </c>
      <c r="E122" s="52">
        <f t="shared" si="17"/>
        <v>23805.9</v>
      </c>
      <c r="F122" s="53">
        <f t="shared" si="18"/>
        <v>0</v>
      </c>
      <c r="G122" s="72">
        <f>+Ծրագիր!I122</f>
        <v>79</v>
      </c>
      <c r="H122" s="72">
        <v>79</v>
      </c>
      <c r="I122" s="57">
        <f t="shared" si="19"/>
        <v>0</v>
      </c>
      <c r="J122" s="106"/>
      <c r="K122" s="106"/>
      <c r="L122" s="57">
        <f t="shared" si="20"/>
        <v>0</v>
      </c>
      <c r="M122" s="55">
        <v>188.9</v>
      </c>
      <c r="N122" s="55">
        <v>188.9</v>
      </c>
      <c r="O122" s="57">
        <f t="shared" si="21"/>
        <v>0</v>
      </c>
      <c r="P122" s="55">
        <v>23538</v>
      </c>
      <c r="Q122" s="55">
        <v>23538</v>
      </c>
      <c r="R122" s="57">
        <f t="shared" si="22"/>
        <v>0</v>
      </c>
      <c r="S122" s="55"/>
      <c r="T122" s="55">
        <v>0</v>
      </c>
      <c r="U122" s="58">
        <f t="shared" si="23"/>
        <v>0</v>
      </c>
      <c r="V122" s="51">
        <f t="shared" si="24"/>
        <v>24915.4</v>
      </c>
      <c r="W122" s="52">
        <f t="shared" si="25"/>
        <v>22056.7</v>
      </c>
      <c r="X122" s="53">
        <f t="shared" si="26"/>
        <v>2858.7000000000007</v>
      </c>
      <c r="Y122" s="64">
        <v>19966.400000000001</v>
      </c>
      <c r="Z122" s="55">
        <v>18568.3</v>
      </c>
      <c r="AA122" s="52">
        <f t="shared" si="27"/>
        <v>1398.1000000000022</v>
      </c>
      <c r="AB122" s="55">
        <v>4749</v>
      </c>
      <c r="AC122" s="55">
        <v>3465.0000000000014</v>
      </c>
      <c r="AD122" s="52">
        <f t="shared" si="28"/>
        <v>1283.9999999999986</v>
      </c>
      <c r="AE122" s="55"/>
      <c r="AF122" s="55"/>
      <c r="AG122" s="52">
        <f t="shared" si="29"/>
        <v>0</v>
      </c>
      <c r="AH122" s="55">
        <v>200</v>
      </c>
      <c r="AI122" s="55">
        <v>23.4</v>
      </c>
      <c r="AJ122" s="53">
        <f t="shared" si="30"/>
        <v>176.6</v>
      </c>
    </row>
    <row r="123" spans="1:36">
      <c r="A123" s="32">
        <v>103</v>
      </c>
      <c r="B123" s="60" t="s">
        <v>136</v>
      </c>
      <c r="C123" s="68">
        <v>1959.2</v>
      </c>
      <c r="D123" s="51">
        <f t="shared" si="16"/>
        <v>24040</v>
      </c>
      <c r="E123" s="52">
        <f t="shared" si="17"/>
        <v>24040</v>
      </c>
      <c r="F123" s="53">
        <f t="shared" si="18"/>
        <v>0</v>
      </c>
      <c r="G123" s="72">
        <f>+Ծրագիր!I123</f>
        <v>237</v>
      </c>
      <c r="H123" s="72">
        <v>237</v>
      </c>
      <c r="I123" s="57">
        <f t="shared" si="19"/>
        <v>0</v>
      </c>
      <c r="J123" s="106"/>
      <c r="K123" s="106"/>
      <c r="L123" s="57">
        <f t="shared" si="20"/>
        <v>0</v>
      </c>
      <c r="M123" s="55">
        <v>150</v>
      </c>
      <c r="N123" s="55">
        <v>150</v>
      </c>
      <c r="O123" s="57">
        <f t="shared" si="21"/>
        <v>0</v>
      </c>
      <c r="P123" s="55">
        <v>23653</v>
      </c>
      <c r="Q123" s="55">
        <v>23653</v>
      </c>
      <c r="R123" s="57">
        <f t="shared" si="22"/>
        <v>0</v>
      </c>
      <c r="S123" s="55"/>
      <c r="T123" s="55">
        <v>0</v>
      </c>
      <c r="U123" s="58">
        <f t="shared" si="23"/>
        <v>0</v>
      </c>
      <c r="V123" s="51">
        <f t="shared" si="24"/>
        <v>25999.200000000001</v>
      </c>
      <c r="W123" s="52">
        <f t="shared" si="25"/>
        <v>23771.599999999999</v>
      </c>
      <c r="X123" s="53">
        <f t="shared" si="26"/>
        <v>2227.6000000000022</v>
      </c>
      <c r="Y123" s="64">
        <v>21878.2</v>
      </c>
      <c r="Z123" s="55">
        <v>21364.6</v>
      </c>
      <c r="AA123" s="52">
        <f t="shared" si="27"/>
        <v>513.60000000000218</v>
      </c>
      <c r="AB123" s="55">
        <v>3971</v>
      </c>
      <c r="AC123" s="55">
        <v>2397</v>
      </c>
      <c r="AD123" s="52">
        <f t="shared" si="28"/>
        <v>1574</v>
      </c>
      <c r="AE123" s="55"/>
      <c r="AF123" s="55"/>
      <c r="AG123" s="52">
        <f t="shared" si="29"/>
        <v>0</v>
      </c>
      <c r="AH123" s="55">
        <v>150</v>
      </c>
      <c r="AI123" s="55">
        <v>10</v>
      </c>
      <c r="AJ123" s="53">
        <f t="shared" si="30"/>
        <v>140</v>
      </c>
    </row>
    <row r="124" spans="1:36">
      <c r="A124" s="32">
        <v>104</v>
      </c>
      <c r="B124" s="60" t="s">
        <v>137</v>
      </c>
      <c r="C124" s="68">
        <v>3578</v>
      </c>
      <c r="D124" s="51">
        <f t="shared" si="16"/>
        <v>10110.5</v>
      </c>
      <c r="E124" s="52">
        <f t="shared" si="17"/>
        <v>10110.5</v>
      </c>
      <c r="F124" s="53">
        <f t="shared" si="18"/>
        <v>0</v>
      </c>
      <c r="G124" s="72">
        <f>+Ծրագիր!I124</f>
        <v>0</v>
      </c>
      <c r="H124" s="72">
        <v>0</v>
      </c>
      <c r="I124" s="57">
        <f t="shared" si="19"/>
        <v>0</v>
      </c>
      <c r="J124" s="106"/>
      <c r="K124" s="106"/>
      <c r="L124" s="57">
        <f t="shared" si="20"/>
        <v>0</v>
      </c>
      <c r="M124" s="55">
        <v>201.5</v>
      </c>
      <c r="N124" s="55">
        <v>201.5</v>
      </c>
      <c r="O124" s="57">
        <f t="shared" si="21"/>
        <v>0</v>
      </c>
      <c r="P124" s="55">
        <v>9909</v>
      </c>
      <c r="Q124" s="55">
        <v>9909</v>
      </c>
      <c r="R124" s="57">
        <f t="shared" si="22"/>
        <v>0</v>
      </c>
      <c r="S124" s="55"/>
      <c r="T124" s="55">
        <v>0</v>
      </c>
      <c r="U124" s="58">
        <f t="shared" si="23"/>
        <v>0</v>
      </c>
      <c r="V124" s="51">
        <f t="shared" si="24"/>
        <v>13688.5</v>
      </c>
      <c r="W124" s="52">
        <f t="shared" si="25"/>
        <v>11191.9</v>
      </c>
      <c r="X124" s="53">
        <f t="shared" si="26"/>
        <v>2496.6000000000004</v>
      </c>
      <c r="Y124" s="64">
        <v>11000</v>
      </c>
      <c r="Z124" s="55">
        <v>9859.7000000000007</v>
      </c>
      <c r="AA124" s="52">
        <f t="shared" si="27"/>
        <v>1140.2999999999993</v>
      </c>
      <c r="AB124" s="55">
        <v>2638.5</v>
      </c>
      <c r="AC124" s="55">
        <v>1311.2999999999988</v>
      </c>
      <c r="AD124" s="52">
        <f t="shared" si="28"/>
        <v>1327.2000000000012</v>
      </c>
      <c r="AE124" s="55"/>
      <c r="AF124" s="55"/>
      <c r="AG124" s="52">
        <f t="shared" si="29"/>
        <v>0</v>
      </c>
      <c r="AH124" s="55">
        <v>50</v>
      </c>
      <c r="AI124" s="55">
        <v>20.9</v>
      </c>
      <c r="AJ124" s="53">
        <f t="shared" si="30"/>
        <v>29.1</v>
      </c>
    </row>
    <row r="125" spans="1:36">
      <c r="A125" s="32">
        <v>105</v>
      </c>
      <c r="B125" s="60" t="s">
        <v>138</v>
      </c>
      <c r="C125" s="68">
        <v>485.4</v>
      </c>
      <c r="D125" s="51">
        <f t="shared" si="16"/>
        <v>14939.4</v>
      </c>
      <c r="E125" s="52">
        <f t="shared" si="17"/>
        <v>14939.4</v>
      </c>
      <c r="F125" s="53">
        <f t="shared" si="18"/>
        <v>0</v>
      </c>
      <c r="G125" s="72">
        <f>+Ծրագիր!I125</f>
        <v>169</v>
      </c>
      <c r="H125" s="72">
        <v>169</v>
      </c>
      <c r="I125" s="57">
        <f t="shared" si="19"/>
        <v>0</v>
      </c>
      <c r="J125" s="106"/>
      <c r="K125" s="106"/>
      <c r="L125" s="57">
        <f t="shared" si="20"/>
        <v>0</v>
      </c>
      <c r="M125" s="55">
        <v>199.4</v>
      </c>
      <c r="N125" s="55">
        <v>199.4</v>
      </c>
      <c r="O125" s="57">
        <f t="shared" si="21"/>
        <v>0</v>
      </c>
      <c r="P125" s="55">
        <v>14571</v>
      </c>
      <c r="Q125" s="55">
        <v>14571</v>
      </c>
      <c r="R125" s="57">
        <f t="shared" si="22"/>
        <v>0</v>
      </c>
      <c r="S125" s="73"/>
      <c r="T125" s="73">
        <v>0</v>
      </c>
      <c r="U125" s="58">
        <f t="shared" si="23"/>
        <v>0</v>
      </c>
      <c r="V125" s="51">
        <f t="shared" si="24"/>
        <v>15424.8</v>
      </c>
      <c r="W125" s="52">
        <f t="shared" si="25"/>
        <v>14966.899999999998</v>
      </c>
      <c r="X125" s="53">
        <f t="shared" si="26"/>
        <v>457.90000000000146</v>
      </c>
      <c r="Y125" s="64">
        <v>13507.7</v>
      </c>
      <c r="Z125" s="55">
        <v>13191.4</v>
      </c>
      <c r="AA125" s="52">
        <f t="shared" si="27"/>
        <v>316.30000000000109</v>
      </c>
      <c r="AB125" s="55">
        <v>1597.0999999999985</v>
      </c>
      <c r="AC125" s="55">
        <v>1477.6999999999998</v>
      </c>
      <c r="AD125" s="52">
        <f t="shared" si="28"/>
        <v>119.39999999999873</v>
      </c>
      <c r="AE125" s="55"/>
      <c r="AF125" s="55"/>
      <c r="AG125" s="52">
        <f t="shared" si="29"/>
        <v>0</v>
      </c>
      <c r="AH125" s="55">
        <v>320</v>
      </c>
      <c r="AI125" s="55">
        <v>297.8</v>
      </c>
      <c r="AJ125" s="53">
        <f t="shared" si="30"/>
        <v>22.199999999999989</v>
      </c>
    </row>
    <row r="126" spans="1:36">
      <c r="A126" s="32">
        <v>106</v>
      </c>
      <c r="B126" s="60" t="s">
        <v>139</v>
      </c>
      <c r="C126" s="68">
        <v>7009.7</v>
      </c>
      <c r="D126" s="51">
        <f t="shared" si="16"/>
        <v>13829.1</v>
      </c>
      <c r="E126" s="52">
        <f t="shared" si="17"/>
        <v>13829.1</v>
      </c>
      <c r="F126" s="53">
        <f t="shared" si="18"/>
        <v>0</v>
      </c>
      <c r="G126" s="72">
        <f>+Ծրագիր!I126</f>
        <v>0</v>
      </c>
      <c r="H126" s="72">
        <v>0</v>
      </c>
      <c r="I126" s="57">
        <f t="shared" si="19"/>
        <v>0</v>
      </c>
      <c r="J126" s="106"/>
      <c r="K126" s="106"/>
      <c r="L126" s="57">
        <f t="shared" si="20"/>
        <v>0</v>
      </c>
      <c r="M126" s="55">
        <v>182.1</v>
      </c>
      <c r="N126" s="55">
        <v>182.1</v>
      </c>
      <c r="O126" s="57">
        <f t="shared" si="21"/>
        <v>0</v>
      </c>
      <c r="P126" s="55">
        <v>13647</v>
      </c>
      <c r="Q126" s="55">
        <v>13647</v>
      </c>
      <c r="R126" s="57">
        <f t="shared" si="22"/>
        <v>0</v>
      </c>
      <c r="S126" s="73"/>
      <c r="T126" s="73">
        <v>0</v>
      </c>
      <c r="U126" s="58">
        <f t="shared" si="23"/>
        <v>0</v>
      </c>
      <c r="V126" s="51">
        <f t="shared" si="24"/>
        <v>20838.8</v>
      </c>
      <c r="W126" s="52">
        <f t="shared" si="25"/>
        <v>14913.9</v>
      </c>
      <c r="X126" s="53">
        <f t="shared" si="26"/>
        <v>5924.9</v>
      </c>
      <c r="Y126" s="64">
        <v>17419</v>
      </c>
      <c r="Z126" s="55">
        <v>13923.6</v>
      </c>
      <c r="AA126" s="52">
        <f t="shared" si="27"/>
        <v>3495.3999999999996</v>
      </c>
      <c r="AB126" s="55">
        <v>2919.7999999999993</v>
      </c>
      <c r="AC126" s="55">
        <v>981.8999999999993</v>
      </c>
      <c r="AD126" s="52">
        <f t="shared" si="28"/>
        <v>1937.9</v>
      </c>
      <c r="AE126" s="55"/>
      <c r="AF126" s="55"/>
      <c r="AG126" s="52">
        <f t="shared" si="29"/>
        <v>0</v>
      </c>
      <c r="AH126" s="55">
        <v>500</v>
      </c>
      <c r="AI126" s="55">
        <v>8.4</v>
      </c>
      <c r="AJ126" s="53">
        <f t="shared" si="30"/>
        <v>491.6</v>
      </c>
    </row>
    <row r="127" spans="1:36">
      <c r="A127" s="32">
        <v>107</v>
      </c>
      <c r="B127" s="60" t="s">
        <v>140</v>
      </c>
      <c r="C127" s="68">
        <v>596.5</v>
      </c>
      <c r="D127" s="51">
        <f t="shared" si="16"/>
        <v>11246.4</v>
      </c>
      <c r="E127" s="52">
        <f t="shared" si="17"/>
        <v>11246.4</v>
      </c>
      <c r="F127" s="53">
        <f t="shared" si="18"/>
        <v>0</v>
      </c>
      <c r="G127" s="72">
        <f>+Ծրագիր!I127</f>
        <v>0</v>
      </c>
      <c r="H127" s="72">
        <v>0</v>
      </c>
      <c r="I127" s="57">
        <f t="shared" si="19"/>
        <v>0</v>
      </c>
      <c r="J127" s="106"/>
      <c r="K127" s="106"/>
      <c r="L127" s="57">
        <f t="shared" si="20"/>
        <v>0</v>
      </c>
      <c r="M127" s="55">
        <v>326.39999999999998</v>
      </c>
      <c r="N127" s="55">
        <v>326.39999999999998</v>
      </c>
      <c r="O127" s="57">
        <f t="shared" si="21"/>
        <v>0</v>
      </c>
      <c r="P127" s="55">
        <v>10920</v>
      </c>
      <c r="Q127" s="55">
        <v>10920</v>
      </c>
      <c r="R127" s="57">
        <f t="shared" si="22"/>
        <v>0</v>
      </c>
      <c r="S127" s="73"/>
      <c r="T127" s="73">
        <v>0</v>
      </c>
      <c r="U127" s="58">
        <f t="shared" si="23"/>
        <v>0</v>
      </c>
      <c r="V127" s="51">
        <f t="shared" si="24"/>
        <v>11842.9</v>
      </c>
      <c r="W127" s="52">
        <f t="shared" si="25"/>
        <v>11017.2</v>
      </c>
      <c r="X127" s="53">
        <f t="shared" si="26"/>
        <v>825.69999999999891</v>
      </c>
      <c r="Y127" s="64">
        <v>9400</v>
      </c>
      <c r="Z127" s="55">
        <v>9335</v>
      </c>
      <c r="AA127" s="52">
        <f t="shared" si="27"/>
        <v>65</v>
      </c>
      <c r="AB127" s="55">
        <v>2402.8999999999996</v>
      </c>
      <c r="AC127" s="55">
        <v>1668.4000000000008</v>
      </c>
      <c r="AD127" s="52">
        <f t="shared" si="28"/>
        <v>734.49999999999886</v>
      </c>
      <c r="AE127" s="55"/>
      <c r="AF127" s="55"/>
      <c r="AG127" s="52">
        <f t="shared" si="29"/>
        <v>0</v>
      </c>
      <c r="AH127" s="55">
        <v>40</v>
      </c>
      <c r="AI127" s="55">
        <v>13.8</v>
      </c>
      <c r="AJ127" s="53">
        <f t="shared" si="30"/>
        <v>26.2</v>
      </c>
    </row>
    <row r="128" spans="1:36">
      <c r="A128" s="32">
        <v>108</v>
      </c>
      <c r="B128" s="60" t="s">
        <v>141</v>
      </c>
      <c r="C128" s="68">
        <v>470.3</v>
      </c>
      <c r="D128" s="51">
        <f t="shared" si="16"/>
        <v>12846</v>
      </c>
      <c r="E128" s="52">
        <f t="shared" si="17"/>
        <v>12846</v>
      </c>
      <c r="F128" s="53">
        <f t="shared" si="18"/>
        <v>0</v>
      </c>
      <c r="G128" s="72">
        <f>+Ծրագիր!I128</f>
        <v>0</v>
      </c>
      <c r="H128" s="72">
        <v>0</v>
      </c>
      <c r="I128" s="57">
        <f t="shared" si="19"/>
        <v>0</v>
      </c>
      <c r="J128" s="106"/>
      <c r="K128" s="106"/>
      <c r="L128" s="57">
        <f t="shared" si="20"/>
        <v>0</v>
      </c>
      <c r="M128" s="55">
        <v>239</v>
      </c>
      <c r="N128" s="55">
        <v>239</v>
      </c>
      <c r="O128" s="57">
        <f t="shared" si="21"/>
        <v>0</v>
      </c>
      <c r="P128" s="55">
        <v>12607</v>
      </c>
      <c r="Q128" s="55">
        <v>12607</v>
      </c>
      <c r="R128" s="57">
        <f t="shared" si="22"/>
        <v>0</v>
      </c>
      <c r="S128" s="73"/>
      <c r="T128" s="73">
        <v>0</v>
      </c>
      <c r="U128" s="58">
        <f t="shared" si="23"/>
        <v>0</v>
      </c>
      <c r="V128" s="51">
        <f t="shared" si="24"/>
        <v>13316.3</v>
      </c>
      <c r="W128" s="52">
        <f t="shared" si="25"/>
        <v>12200.1</v>
      </c>
      <c r="X128" s="53">
        <f t="shared" si="26"/>
        <v>1116.1999999999989</v>
      </c>
      <c r="Y128" s="64">
        <v>11710</v>
      </c>
      <c r="Z128" s="55">
        <v>10917.9</v>
      </c>
      <c r="AA128" s="52">
        <f t="shared" si="27"/>
        <v>792.10000000000036</v>
      </c>
      <c r="AB128" s="55">
        <v>1436.7999999999993</v>
      </c>
      <c r="AC128" s="55">
        <v>1268.3000000000006</v>
      </c>
      <c r="AD128" s="52">
        <f t="shared" si="28"/>
        <v>168.49999999999864</v>
      </c>
      <c r="AE128" s="55"/>
      <c r="AF128" s="55"/>
      <c r="AG128" s="52">
        <f t="shared" si="29"/>
        <v>0</v>
      </c>
      <c r="AH128" s="55">
        <v>169.5</v>
      </c>
      <c r="AI128" s="55">
        <v>13.9</v>
      </c>
      <c r="AJ128" s="53">
        <f t="shared" si="30"/>
        <v>155.6</v>
      </c>
    </row>
    <row r="129" spans="1:36">
      <c r="A129" s="32">
        <v>109</v>
      </c>
      <c r="B129" s="60" t="s">
        <v>142</v>
      </c>
      <c r="C129" s="102">
        <v>808.1</v>
      </c>
      <c r="D129" s="51">
        <f t="shared" si="16"/>
        <v>45380.9</v>
      </c>
      <c r="E129" s="52">
        <f t="shared" si="17"/>
        <v>45380.9</v>
      </c>
      <c r="F129" s="53">
        <f t="shared" si="18"/>
        <v>0</v>
      </c>
      <c r="G129" s="72">
        <f>+Ծրագիր!I129</f>
        <v>121</v>
      </c>
      <c r="H129" s="72">
        <v>121</v>
      </c>
      <c r="I129" s="57">
        <f t="shared" si="19"/>
        <v>0</v>
      </c>
      <c r="J129" s="106"/>
      <c r="K129" s="106"/>
      <c r="L129" s="57">
        <f t="shared" si="20"/>
        <v>0</v>
      </c>
      <c r="M129" s="55">
        <v>78.900000000000006</v>
      </c>
      <c r="N129" s="55">
        <v>78.900000000000006</v>
      </c>
      <c r="O129" s="57">
        <f t="shared" si="21"/>
        <v>0</v>
      </c>
      <c r="P129" s="55">
        <v>45181</v>
      </c>
      <c r="Q129" s="55">
        <v>45181</v>
      </c>
      <c r="R129" s="57">
        <f t="shared" si="22"/>
        <v>0</v>
      </c>
      <c r="S129" s="73"/>
      <c r="T129" s="73">
        <v>0</v>
      </c>
      <c r="U129" s="58">
        <f t="shared" si="23"/>
        <v>0</v>
      </c>
      <c r="V129" s="51">
        <f t="shared" si="24"/>
        <v>46199</v>
      </c>
      <c r="W129" s="52">
        <f t="shared" si="25"/>
        <v>45523.7</v>
      </c>
      <c r="X129" s="53">
        <f t="shared" si="26"/>
        <v>675.30000000000291</v>
      </c>
      <c r="Y129" s="64">
        <v>39591.599999999999</v>
      </c>
      <c r="Z129" s="55">
        <v>38922.5</v>
      </c>
      <c r="AA129" s="52">
        <f t="shared" si="27"/>
        <v>669.09999999999854</v>
      </c>
      <c r="AB129" s="55">
        <v>6597.4</v>
      </c>
      <c r="AC129" s="55">
        <v>6591.1999999999971</v>
      </c>
      <c r="AD129" s="52">
        <f t="shared" si="28"/>
        <v>6.2000000000025466</v>
      </c>
      <c r="AE129" s="55"/>
      <c r="AF129" s="55"/>
      <c r="AG129" s="52">
        <f t="shared" si="29"/>
        <v>0</v>
      </c>
      <c r="AH129" s="55">
        <v>10</v>
      </c>
      <c r="AI129" s="55">
        <v>10</v>
      </c>
      <c r="AJ129" s="53">
        <f t="shared" si="30"/>
        <v>0</v>
      </c>
    </row>
    <row r="130" spans="1:36">
      <c r="A130" s="32">
        <v>110</v>
      </c>
      <c r="B130" s="60" t="s">
        <v>143</v>
      </c>
      <c r="C130" s="102">
        <v>3402.1</v>
      </c>
      <c r="D130" s="51">
        <f t="shared" si="16"/>
        <v>45488.7</v>
      </c>
      <c r="E130" s="52">
        <f t="shared" si="17"/>
        <v>45488.7</v>
      </c>
      <c r="F130" s="53">
        <f t="shared" si="18"/>
        <v>0</v>
      </c>
      <c r="G130" s="72">
        <f>+Ծրագիր!I130</f>
        <v>0</v>
      </c>
      <c r="H130" s="72">
        <v>0</v>
      </c>
      <c r="I130" s="57">
        <f t="shared" si="19"/>
        <v>0</v>
      </c>
      <c r="J130" s="106"/>
      <c r="K130" s="106"/>
      <c r="L130" s="57">
        <f t="shared" si="20"/>
        <v>0</v>
      </c>
      <c r="M130" s="55">
        <v>538.70000000000005</v>
      </c>
      <c r="N130" s="55">
        <v>538.70000000000005</v>
      </c>
      <c r="O130" s="57">
        <f t="shared" si="21"/>
        <v>0</v>
      </c>
      <c r="P130" s="55">
        <v>44950</v>
      </c>
      <c r="Q130" s="55">
        <v>44950</v>
      </c>
      <c r="R130" s="57">
        <f t="shared" si="22"/>
        <v>0</v>
      </c>
      <c r="S130" s="73"/>
      <c r="T130" s="73">
        <v>0</v>
      </c>
      <c r="U130" s="58">
        <f t="shared" si="23"/>
        <v>0</v>
      </c>
      <c r="V130" s="51">
        <f t="shared" si="24"/>
        <v>48880.800000000003</v>
      </c>
      <c r="W130" s="52">
        <f t="shared" si="25"/>
        <v>47732.899999999994</v>
      </c>
      <c r="X130" s="53">
        <f t="shared" si="26"/>
        <v>1147.9000000000087</v>
      </c>
      <c r="Y130" s="64">
        <v>39078.1</v>
      </c>
      <c r="Z130" s="55">
        <v>38844.800000000003</v>
      </c>
      <c r="AA130" s="52">
        <f t="shared" si="27"/>
        <v>233.29999999999563</v>
      </c>
      <c r="AB130" s="55">
        <v>9147.7000000000007</v>
      </c>
      <c r="AC130" s="55">
        <v>8423.8999999999905</v>
      </c>
      <c r="AD130" s="52">
        <f t="shared" si="28"/>
        <v>723.80000000001019</v>
      </c>
      <c r="AE130" s="55"/>
      <c r="AF130" s="55"/>
      <c r="AG130" s="52">
        <f t="shared" si="29"/>
        <v>0</v>
      </c>
      <c r="AH130" s="55">
        <v>655</v>
      </c>
      <c r="AI130" s="55">
        <v>464.2</v>
      </c>
      <c r="AJ130" s="53">
        <f t="shared" si="30"/>
        <v>190.8</v>
      </c>
    </row>
    <row r="131" spans="1:36">
      <c r="A131" s="32">
        <v>111</v>
      </c>
      <c r="B131" s="60" t="s">
        <v>144</v>
      </c>
      <c r="C131" s="68">
        <v>1870.2</v>
      </c>
      <c r="D131" s="51">
        <f t="shared" si="16"/>
        <v>22925.899999999998</v>
      </c>
      <c r="E131" s="52">
        <f t="shared" si="17"/>
        <v>22925.899999999998</v>
      </c>
      <c r="F131" s="53">
        <f t="shared" si="18"/>
        <v>0</v>
      </c>
      <c r="G131" s="72">
        <f>+Ծրագիր!I131</f>
        <v>217</v>
      </c>
      <c r="H131" s="72">
        <v>217</v>
      </c>
      <c r="I131" s="57">
        <f t="shared" si="19"/>
        <v>0</v>
      </c>
      <c r="J131" s="106"/>
      <c r="K131" s="106"/>
      <c r="L131" s="57">
        <f t="shared" si="20"/>
        <v>0</v>
      </c>
      <c r="M131" s="55">
        <v>199.1</v>
      </c>
      <c r="N131" s="55">
        <v>199.1</v>
      </c>
      <c r="O131" s="57">
        <f t="shared" si="21"/>
        <v>0</v>
      </c>
      <c r="P131" s="55">
        <v>22503</v>
      </c>
      <c r="Q131" s="55">
        <v>22503</v>
      </c>
      <c r="R131" s="57">
        <f t="shared" si="22"/>
        <v>0</v>
      </c>
      <c r="S131" s="73">
        <v>6.8</v>
      </c>
      <c r="T131" s="73">
        <v>6.8</v>
      </c>
      <c r="U131" s="58">
        <f t="shared" si="23"/>
        <v>0</v>
      </c>
      <c r="V131" s="51">
        <f t="shared" si="24"/>
        <v>24796.1</v>
      </c>
      <c r="W131" s="52">
        <f t="shared" si="25"/>
        <v>21524.3</v>
      </c>
      <c r="X131" s="53">
        <f t="shared" si="26"/>
        <v>3271.7999999999993</v>
      </c>
      <c r="Y131" s="64">
        <v>20157.2</v>
      </c>
      <c r="Z131" s="55">
        <v>17202.7</v>
      </c>
      <c r="AA131" s="52">
        <f t="shared" si="27"/>
        <v>2954.5</v>
      </c>
      <c r="AB131" s="55">
        <v>4608.8999999999978</v>
      </c>
      <c r="AC131" s="55">
        <v>4311.5999999999985</v>
      </c>
      <c r="AD131" s="52">
        <f t="shared" si="28"/>
        <v>297.29999999999927</v>
      </c>
      <c r="AE131" s="55"/>
      <c r="AF131" s="55"/>
      <c r="AG131" s="52">
        <f t="shared" si="29"/>
        <v>0</v>
      </c>
      <c r="AH131" s="55">
        <v>30</v>
      </c>
      <c r="AI131" s="55">
        <v>10</v>
      </c>
      <c r="AJ131" s="53">
        <f t="shared" si="30"/>
        <v>20</v>
      </c>
    </row>
    <row r="132" spans="1:36">
      <c r="A132" s="32">
        <v>112</v>
      </c>
      <c r="B132" s="60" t="s">
        <v>145</v>
      </c>
      <c r="C132" s="102">
        <v>1130.3</v>
      </c>
      <c r="D132" s="51">
        <f t="shared" si="16"/>
        <v>52674.6</v>
      </c>
      <c r="E132" s="52">
        <f t="shared" si="17"/>
        <v>52674.6</v>
      </c>
      <c r="F132" s="53">
        <f t="shared" si="18"/>
        <v>0</v>
      </c>
      <c r="G132" s="72">
        <f>+Ծրագիր!I132</f>
        <v>232</v>
      </c>
      <c r="H132" s="72">
        <v>232</v>
      </c>
      <c r="I132" s="57">
        <f t="shared" si="19"/>
        <v>0</v>
      </c>
      <c r="J132" s="106"/>
      <c r="K132" s="106"/>
      <c r="L132" s="57">
        <f t="shared" si="20"/>
        <v>0</v>
      </c>
      <c r="M132" s="55">
        <v>503.6</v>
      </c>
      <c r="N132" s="55">
        <v>503.6</v>
      </c>
      <c r="O132" s="57">
        <f t="shared" si="21"/>
        <v>0</v>
      </c>
      <c r="P132" s="55">
        <v>51889</v>
      </c>
      <c r="Q132" s="55">
        <v>51889</v>
      </c>
      <c r="R132" s="57">
        <f t="shared" si="22"/>
        <v>0</v>
      </c>
      <c r="S132" s="73">
        <v>50</v>
      </c>
      <c r="T132" s="73">
        <v>50</v>
      </c>
      <c r="U132" s="58">
        <f t="shared" si="23"/>
        <v>0</v>
      </c>
      <c r="V132" s="51">
        <f t="shared" si="24"/>
        <v>53804.900000000009</v>
      </c>
      <c r="W132" s="52">
        <f t="shared" si="25"/>
        <v>49765.599999999999</v>
      </c>
      <c r="X132" s="53">
        <f t="shared" si="26"/>
        <v>4039.3000000000102</v>
      </c>
      <c r="Y132" s="64">
        <v>43040.6</v>
      </c>
      <c r="Z132" s="55">
        <v>40322.400000000001</v>
      </c>
      <c r="AA132" s="52">
        <f t="shared" si="27"/>
        <v>2718.1999999999971</v>
      </c>
      <c r="AB132" s="55">
        <v>8864.3000000000102</v>
      </c>
      <c r="AC132" s="55">
        <v>7636.2999999999965</v>
      </c>
      <c r="AD132" s="52">
        <f t="shared" si="28"/>
        <v>1228.0000000000136</v>
      </c>
      <c r="AE132" s="55"/>
      <c r="AF132" s="55"/>
      <c r="AG132" s="52">
        <f t="shared" si="29"/>
        <v>0</v>
      </c>
      <c r="AH132" s="55">
        <v>1900</v>
      </c>
      <c r="AI132" s="55">
        <v>1806.8999999999999</v>
      </c>
      <c r="AJ132" s="53">
        <f t="shared" si="30"/>
        <v>93.100000000000136</v>
      </c>
    </row>
    <row r="133" spans="1:36">
      <c r="A133" s="32">
        <v>113</v>
      </c>
      <c r="B133" s="60" t="s">
        <v>146</v>
      </c>
      <c r="C133" s="68">
        <v>2302.9</v>
      </c>
      <c r="D133" s="51">
        <f t="shared" si="16"/>
        <v>19131</v>
      </c>
      <c r="E133" s="52">
        <f t="shared" si="17"/>
        <v>19131</v>
      </c>
      <c r="F133" s="53">
        <f t="shared" si="18"/>
        <v>0</v>
      </c>
      <c r="G133" s="72">
        <f>+Ծրագիր!I133</f>
        <v>0</v>
      </c>
      <c r="H133" s="72">
        <v>0</v>
      </c>
      <c r="I133" s="57">
        <f t="shared" si="19"/>
        <v>0</v>
      </c>
      <c r="J133" s="106"/>
      <c r="K133" s="106"/>
      <c r="L133" s="57">
        <f t="shared" si="20"/>
        <v>0</v>
      </c>
      <c r="M133" s="55">
        <v>111</v>
      </c>
      <c r="N133" s="55">
        <v>111</v>
      </c>
      <c r="O133" s="57">
        <f t="shared" si="21"/>
        <v>0</v>
      </c>
      <c r="P133" s="55">
        <v>19020</v>
      </c>
      <c r="Q133" s="55">
        <v>19020</v>
      </c>
      <c r="R133" s="57">
        <f t="shared" si="22"/>
        <v>0</v>
      </c>
      <c r="S133" s="73"/>
      <c r="T133" s="73">
        <v>0</v>
      </c>
      <c r="U133" s="58">
        <f t="shared" si="23"/>
        <v>0</v>
      </c>
      <c r="V133" s="51">
        <f t="shared" si="24"/>
        <v>21433.9</v>
      </c>
      <c r="W133" s="52">
        <f t="shared" si="25"/>
        <v>16152.8</v>
      </c>
      <c r="X133" s="53">
        <f t="shared" si="26"/>
        <v>5281.1000000000022</v>
      </c>
      <c r="Y133" s="64">
        <v>20209.900000000001</v>
      </c>
      <c r="Z133" s="55">
        <v>15494.1</v>
      </c>
      <c r="AA133" s="52">
        <f t="shared" si="27"/>
        <v>4715.8000000000011</v>
      </c>
      <c r="AB133" s="55">
        <v>1174</v>
      </c>
      <c r="AC133" s="55">
        <v>648.69999999999891</v>
      </c>
      <c r="AD133" s="52">
        <f t="shared" si="28"/>
        <v>525.30000000000109</v>
      </c>
      <c r="AE133" s="55"/>
      <c r="AF133" s="55"/>
      <c r="AG133" s="52">
        <f t="shared" si="29"/>
        <v>0</v>
      </c>
      <c r="AH133" s="55">
        <v>50</v>
      </c>
      <c r="AI133" s="55">
        <v>10</v>
      </c>
      <c r="AJ133" s="53">
        <f t="shared" si="30"/>
        <v>40</v>
      </c>
    </row>
    <row r="134" spans="1:36">
      <c r="A134" s="32">
        <v>114</v>
      </c>
      <c r="B134" s="60" t="s">
        <v>147</v>
      </c>
      <c r="C134" s="102">
        <v>376.4</v>
      </c>
      <c r="D134" s="51">
        <f t="shared" si="16"/>
        <v>23556.400000000001</v>
      </c>
      <c r="E134" s="52">
        <f t="shared" si="17"/>
        <v>23556.400000000001</v>
      </c>
      <c r="F134" s="53">
        <f t="shared" si="18"/>
        <v>0</v>
      </c>
      <c r="G134" s="72">
        <f>+Ծրագիր!I134</f>
        <v>0</v>
      </c>
      <c r="H134" s="72">
        <v>0</v>
      </c>
      <c r="I134" s="57">
        <f t="shared" si="19"/>
        <v>0</v>
      </c>
      <c r="J134" s="106"/>
      <c r="K134" s="106"/>
      <c r="L134" s="57">
        <f t="shared" si="20"/>
        <v>0</v>
      </c>
      <c r="M134" s="55">
        <v>429.4</v>
      </c>
      <c r="N134" s="55">
        <v>429.4</v>
      </c>
      <c r="O134" s="57">
        <f t="shared" si="21"/>
        <v>0</v>
      </c>
      <c r="P134" s="55">
        <v>23127</v>
      </c>
      <c r="Q134" s="55">
        <v>23127</v>
      </c>
      <c r="R134" s="57">
        <f t="shared" si="22"/>
        <v>0</v>
      </c>
      <c r="S134" s="73"/>
      <c r="T134" s="73">
        <v>0</v>
      </c>
      <c r="U134" s="58">
        <f t="shared" si="23"/>
        <v>0</v>
      </c>
      <c r="V134" s="51">
        <f t="shared" si="24"/>
        <v>23932.800000000003</v>
      </c>
      <c r="W134" s="52">
        <f t="shared" si="25"/>
        <v>23152.399999999998</v>
      </c>
      <c r="X134" s="53">
        <f t="shared" si="26"/>
        <v>780.40000000000509</v>
      </c>
      <c r="Y134" s="64">
        <v>20502</v>
      </c>
      <c r="Z134" s="55">
        <v>20189.8</v>
      </c>
      <c r="AA134" s="52">
        <f t="shared" si="27"/>
        <v>312.20000000000073</v>
      </c>
      <c r="AB134" s="55">
        <v>3325.8000000000029</v>
      </c>
      <c r="AC134" s="55">
        <v>2877.5999999999985</v>
      </c>
      <c r="AD134" s="52">
        <f t="shared" si="28"/>
        <v>448.20000000000437</v>
      </c>
      <c r="AE134" s="55"/>
      <c r="AF134" s="55"/>
      <c r="AG134" s="52">
        <f t="shared" si="29"/>
        <v>0</v>
      </c>
      <c r="AH134" s="55">
        <v>105</v>
      </c>
      <c r="AI134" s="55">
        <v>85</v>
      </c>
      <c r="AJ134" s="53">
        <f t="shared" si="30"/>
        <v>20</v>
      </c>
    </row>
    <row r="135" spans="1:36">
      <c r="A135" s="32">
        <v>115</v>
      </c>
      <c r="B135" s="60" t="s">
        <v>148</v>
      </c>
      <c r="C135" s="68">
        <v>443</v>
      </c>
      <c r="D135" s="51">
        <f t="shared" si="16"/>
        <v>14568.6</v>
      </c>
      <c r="E135" s="52">
        <f t="shared" si="17"/>
        <v>14568.6</v>
      </c>
      <c r="F135" s="53">
        <f t="shared" si="18"/>
        <v>0</v>
      </c>
      <c r="G135" s="72">
        <f>+Ծրագիր!I135</f>
        <v>0</v>
      </c>
      <c r="H135" s="72">
        <v>0</v>
      </c>
      <c r="I135" s="57">
        <f t="shared" si="19"/>
        <v>0</v>
      </c>
      <c r="J135" s="106"/>
      <c r="K135" s="106"/>
      <c r="L135" s="57">
        <f t="shared" si="20"/>
        <v>0</v>
      </c>
      <c r="M135" s="55">
        <v>293.60000000000002</v>
      </c>
      <c r="N135" s="55">
        <v>293.60000000000002</v>
      </c>
      <c r="O135" s="57">
        <f t="shared" si="21"/>
        <v>0</v>
      </c>
      <c r="P135" s="55">
        <v>14275</v>
      </c>
      <c r="Q135" s="55">
        <v>14275</v>
      </c>
      <c r="R135" s="57">
        <f t="shared" si="22"/>
        <v>0</v>
      </c>
      <c r="S135" s="73"/>
      <c r="T135" s="73">
        <v>0</v>
      </c>
      <c r="U135" s="58">
        <f t="shared" si="23"/>
        <v>0</v>
      </c>
      <c r="V135" s="51">
        <f t="shared" si="24"/>
        <v>15011.6</v>
      </c>
      <c r="W135" s="52">
        <f t="shared" si="25"/>
        <v>13650.5</v>
      </c>
      <c r="X135" s="53">
        <f t="shared" si="26"/>
        <v>1361.1000000000004</v>
      </c>
      <c r="Y135" s="64">
        <v>12827</v>
      </c>
      <c r="Z135" s="55">
        <v>11790.5</v>
      </c>
      <c r="AA135" s="52">
        <f t="shared" si="27"/>
        <v>1036.5</v>
      </c>
      <c r="AB135" s="55">
        <v>2148.6000000000004</v>
      </c>
      <c r="AC135" s="55">
        <v>1844</v>
      </c>
      <c r="AD135" s="52">
        <f t="shared" si="28"/>
        <v>304.60000000000036</v>
      </c>
      <c r="AE135" s="55"/>
      <c r="AF135" s="55"/>
      <c r="AG135" s="52">
        <f t="shared" si="29"/>
        <v>0</v>
      </c>
      <c r="AH135" s="55">
        <v>36</v>
      </c>
      <c r="AI135" s="55">
        <v>16</v>
      </c>
      <c r="AJ135" s="53">
        <f t="shared" si="30"/>
        <v>20</v>
      </c>
    </row>
    <row r="136" spans="1:36">
      <c r="A136" s="32">
        <v>116</v>
      </c>
      <c r="B136" s="60" t="s">
        <v>149</v>
      </c>
      <c r="C136" s="68">
        <v>2108.1</v>
      </c>
      <c r="D136" s="51">
        <f t="shared" si="16"/>
        <v>13436</v>
      </c>
      <c r="E136" s="52">
        <f t="shared" si="17"/>
        <v>13436</v>
      </c>
      <c r="F136" s="53">
        <f t="shared" si="18"/>
        <v>0</v>
      </c>
      <c r="G136" s="72">
        <f>+Ծրագիր!I136</f>
        <v>0</v>
      </c>
      <c r="H136" s="72">
        <v>0</v>
      </c>
      <c r="I136" s="57">
        <f t="shared" si="19"/>
        <v>0</v>
      </c>
      <c r="J136" s="106"/>
      <c r="K136" s="106"/>
      <c r="L136" s="57">
        <f t="shared" si="20"/>
        <v>0</v>
      </c>
      <c r="M136" s="55">
        <v>320</v>
      </c>
      <c r="N136" s="55">
        <v>320</v>
      </c>
      <c r="O136" s="57">
        <f t="shared" si="21"/>
        <v>0</v>
      </c>
      <c r="P136" s="55">
        <v>13116</v>
      </c>
      <c r="Q136" s="55">
        <v>13116</v>
      </c>
      <c r="R136" s="57">
        <f t="shared" si="22"/>
        <v>0</v>
      </c>
      <c r="S136" s="73"/>
      <c r="T136" s="73">
        <v>0</v>
      </c>
      <c r="U136" s="58">
        <f t="shared" si="23"/>
        <v>0</v>
      </c>
      <c r="V136" s="51">
        <f t="shared" si="24"/>
        <v>15544.1</v>
      </c>
      <c r="W136" s="52">
        <f t="shared" si="25"/>
        <v>14392.9</v>
      </c>
      <c r="X136" s="53">
        <f t="shared" si="26"/>
        <v>1151.2000000000007</v>
      </c>
      <c r="Y136" s="64">
        <v>12680</v>
      </c>
      <c r="Z136" s="55">
        <v>11802.8</v>
      </c>
      <c r="AA136" s="52">
        <f t="shared" si="27"/>
        <v>877.20000000000073</v>
      </c>
      <c r="AB136" s="55">
        <v>2714.1000000000004</v>
      </c>
      <c r="AC136" s="55">
        <v>2453.1000000000004</v>
      </c>
      <c r="AD136" s="52">
        <f t="shared" si="28"/>
        <v>261</v>
      </c>
      <c r="AE136" s="55"/>
      <c r="AF136" s="55"/>
      <c r="AG136" s="52">
        <f t="shared" si="29"/>
        <v>0</v>
      </c>
      <c r="AH136" s="55">
        <v>150</v>
      </c>
      <c r="AI136" s="55">
        <v>137</v>
      </c>
      <c r="AJ136" s="53">
        <f t="shared" si="30"/>
        <v>13</v>
      </c>
    </row>
    <row r="137" spans="1:36">
      <c r="A137" s="32">
        <v>117</v>
      </c>
      <c r="B137" s="60" t="s">
        <v>150</v>
      </c>
      <c r="C137" s="102">
        <v>4308.5</v>
      </c>
      <c r="D137" s="51">
        <f t="shared" si="16"/>
        <v>24100.799999999999</v>
      </c>
      <c r="E137" s="52">
        <f t="shared" si="17"/>
        <v>24100.799999999999</v>
      </c>
      <c r="F137" s="53">
        <f t="shared" si="18"/>
        <v>0</v>
      </c>
      <c r="G137" s="72">
        <f>+Ծրագիր!I137</f>
        <v>0</v>
      </c>
      <c r="H137" s="72">
        <v>0</v>
      </c>
      <c r="I137" s="57">
        <f t="shared" si="19"/>
        <v>0</v>
      </c>
      <c r="J137" s="106"/>
      <c r="K137" s="106"/>
      <c r="L137" s="57">
        <f t="shared" si="20"/>
        <v>0</v>
      </c>
      <c r="M137" s="55">
        <v>18.799999999999997</v>
      </c>
      <c r="N137" s="55">
        <v>18.799999999999997</v>
      </c>
      <c r="O137" s="57">
        <f t="shared" si="21"/>
        <v>0</v>
      </c>
      <c r="P137" s="55">
        <v>24082</v>
      </c>
      <c r="Q137" s="55">
        <v>24082</v>
      </c>
      <c r="R137" s="57">
        <f t="shared" si="22"/>
        <v>0</v>
      </c>
      <c r="S137" s="73"/>
      <c r="T137" s="73">
        <v>0</v>
      </c>
      <c r="U137" s="58">
        <f t="shared" si="23"/>
        <v>0</v>
      </c>
      <c r="V137" s="51">
        <f t="shared" si="24"/>
        <v>28409.3</v>
      </c>
      <c r="W137" s="52">
        <f t="shared" si="25"/>
        <v>23018.400000000001</v>
      </c>
      <c r="X137" s="53">
        <f t="shared" si="26"/>
        <v>5390.8999999999978</v>
      </c>
      <c r="Y137" s="64">
        <v>22507</v>
      </c>
      <c r="Z137" s="55">
        <v>19386.599999999999</v>
      </c>
      <c r="AA137" s="52">
        <f t="shared" si="27"/>
        <v>3120.4000000000015</v>
      </c>
      <c r="AB137" s="55">
        <v>5642.2999999999993</v>
      </c>
      <c r="AC137" s="55">
        <v>3618.8000000000029</v>
      </c>
      <c r="AD137" s="52">
        <f t="shared" si="28"/>
        <v>2023.4999999999964</v>
      </c>
      <c r="AE137" s="55"/>
      <c r="AF137" s="55"/>
      <c r="AG137" s="52">
        <f t="shared" si="29"/>
        <v>0</v>
      </c>
      <c r="AH137" s="55">
        <v>260</v>
      </c>
      <c r="AI137" s="55">
        <v>13</v>
      </c>
      <c r="AJ137" s="53">
        <f t="shared" si="30"/>
        <v>247</v>
      </c>
    </row>
    <row r="138" spans="1:36">
      <c r="A138" s="32">
        <v>118</v>
      </c>
      <c r="B138" s="60" t="s">
        <v>151</v>
      </c>
      <c r="C138" s="102">
        <v>5772.1</v>
      </c>
      <c r="D138" s="51">
        <f t="shared" si="16"/>
        <v>37928.5</v>
      </c>
      <c r="E138" s="52">
        <f t="shared" si="17"/>
        <v>37928.5</v>
      </c>
      <c r="F138" s="53">
        <f t="shared" si="18"/>
        <v>0</v>
      </c>
      <c r="G138" s="72">
        <f>+Ծրագիր!I138</f>
        <v>0</v>
      </c>
      <c r="H138" s="72">
        <v>0</v>
      </c>
      <c r="I138" s="57">
        <f t="shared" si="19"/>
        <v>0</v>
      </c>
      <c r="J138" s="106"/>
      <c r="K138" s="106"/>
      <c r="L138" s="57">
        <f t="shared" si="20"/>
        <v>0</v>
      </c>
      <c r="M138" s="55">
        <v>806.5</v>
      </c>
      <c r="N138" s="55">
        <v>806.5</v>
      </c>
      <c r="O138" s="57">
        <f t="shared" si="21"/>
        <v>0</v>
      </c>
      <c r="P138" s="55">
        <v>37122</v>
      </c>
      <c r="Q138" s="55">
        <v>37122</v>
      </c>
      <c r="R138" s="57">
        <f t="shared" si="22"/>
        <v>0</v>
      </c>
      <c r="S138" s="73"/>
      <c r="T138" s="73">
        <v>0</v>
      </c>
      <c r="U138" s="58">
        <f t="shared" si="23"/>
        <v>0</v>
      </c>
      <c r="V138" s="51">
        <f t="shared" si="24"/>
        <v>43700.6</v>
      </c>
      <c r="W138" s="52">
        <f t="shared" si="25"/>
        <v>37582.700000000004</v>
      </c>
      <c r="X138" s="53">
        <f t="shared" si="26"/>
        <v>6117.8999999999942</v>
      </c>
      <c r="Y138" s="64">
        <v>33502</v>
      </c>
      <c r="Z138" s="55">
        <v>31540.1</v>
      </c>
      <c r="AA138" s="52">
        <f t="shared" si="27"/>
        <v>1961.9000000000015</v>
      </c>
      <c r="AB138" s="55">
        <v>9698.5999999999985</v>
      </c>
      <c r="AC138" s="55">
        <v>6029.6000000000058</v>
      </c>
      <c r="AD138" s="52">
        <f t="shared" si="28"/>
        <v>3668.9999999999927</v>
      </c>
      <c r="AE138" s="55"/>
      <c r="AF138" s="55"/>
      <c r="AG138" s="52">
        <f t="shared" si="29"/>
        <v>0</v>
      </c>
      <c r="AH138" s="55">
        <v>500</v>
      </c>
      <c r="AI138" s="55">
        <v>13</v>
      </c>
      <c r="AJ138" s="53">
        <f t="shared" si="30"/>
        <v>487</v>
      </c>
    </row>
    <row r="139" spans="1:36">
      <c r="A139" s="32">
        <v>119</v>
      </c>
      <c r="B139" s="60" t="s">
        <v>152</v>
      </c>
      <c r="C139" s="68">
        <v>7325.8</v>
      </c>
      <c r="D139" s="51">
        <f t="shared" si="16"/>
        <v>20997.200000000001</v>
      </c>
      <c r="E139" s="52">
        <f t="shared" si="17"/>
        <v>20997.200000000001</v>
      </c>
      <c r="F139" s="53">
        <f t="shared" si="18"/>
        <v>0</v>
      </c>
      <c r="G139" s="72">
        <f>+Ծրագիր!I139</f>
        <v>59</v>
      </c>
      <c r="H139" s="72">
        <v>59</v>
      </c>
      <c r="I139" s="57">
        <f t="shared" si="19"/>
        <v>0</v>
      </c>
      <c r="J139" s="106"/>
      <c r="K139" s="106"/>
      <c r="L139" s="57">
        <f t="shared" si="20"/>
        <v>0</v>
      </c>
      <c r="M139" s="55">
        <v>188.2</v>
      </c>
      <c r="N139" s="55">
        <v>188.2</v>
      </c>
      <c r="O139" s="57">
        <f t="shared" si="21"/>
        <v>0</v>
      </c>
      <c r="P139" s="55">
        <v>20750</v>
      </c>
      <c r="Q139" s="55">
        <v>20750</v>
      </c>
      <c r="R139" s="57">
        <f t="shared" si="22"/>
        <v>0</v>
      </c>
      <c r="S139" s="73"/>
      <c r="T139" s="73">
        <v>0</v>
      </c>
      <c r="U139" s="58">
        <f t="shared" si="23"/>
        <v>0</v>
      </c>
      <c r="V139" s="51">
        <f t="shared" si="24"/>
        <v>28323</v>
      </c>
      <c r="W139" s="52">
        <f t="shared" si="25"/>
        <v>22647.3</v>
      </c>
      <c r="X139" s="53">
        <f t="shared" si="26"/>
        <v>5675.7000000000007</v>
      </c>
      <c r="Y139" s="64">
        <v>21000</v>
      </c>
      <c r="Z139" s="55">
        <v>20830</v>
      </c>
      <c r="AA139" s="52">
        <f t="shared" si="27"/>
        <v>170</v>
      </c>
      <c r="AB139" s="55">
        <v>7297</v>
      </c>
      <c r="AC139" s="55">
        <v>1804.2999999999993</v>
      </c>
      <c r="AD139" s="52">
        <f t="shared" si="28"/>
        <v>5492.7000000000007</v>
      </c>
      <c r="AE139" s="55"/>
      <c r="AF139" s="55"/>
      <c r="AG139" s="52">
        <f t="shared" si="29"/>
        <v>0</v>
      </c>
      <c r="AH139" s="55">
        <v>26</v>
      </c>
      <c r="AI139" s="55">
        <v>13</v>
      </c>
      <c r="AJ139" s="53">
        <f t="shared" si="30"/>
        <v>13</v>
      </c>
    </row>
    <row r="140" spans="1:36">
      <c r="A140" s="32">
        <v>120</v>
      </c>
      <c r="B140" s="60" t="s">
        <v>153</v>
      </c>
      <c r="C140" s="102">
        <v>218.1</v>
      </c>
      <c r="D140" s="51">
        <f t="shared" si="16"/>
        <v>23233.599999999999</v>
      </c>
      <c r="E140" s="52">
        <f t="shared" si="17"/>
        <v>23233.599999999999</v>
      </c>
      <c r="F140" s="53">
        <f t="shared" si="18"/>
        <v>0</v>
      </c>
      <c r="G140" s="72">
        <f>+Ծրագիր!I140</f>
        <v>0</v>
      </c>
      <c r="H140" s="72">
        <v>0</v>
      </c>
      <c r="I140" s="57">
        <f t="shared" si="19"/>
        <v>0</v>
      </c>
      <c r="J140" s="106"/>
      <c r="K140" s="106"/>
      <c r="L140" s="57">
        <f t="shared" si="20"/>
        <v>0</v>
      </c>
      <c r="M140" s="55">
        <v>795.6</v>
      </c>
      <c r="N140" s="55">
        <v>795.6</v>
      </c>
      <c r="O140" s="57">
        <f t="shared" si="21"/>
        <v>0</v>
      </c>
      <c r="P140" s="55">
        <v>22438</v>
      </c>
      <c r="Q140" s="55">
        <v>22438</v>
      </c>
      <c r="R140" s="57">
        <f t="shared" si="22"/>
        <v>0</v>
      </c>
      <c r="S140" s="73"/>
      <c r="T140" s="73">
        <v>0</v>
      </c>
      <c r="U140" s="58">
        <f t="shared" si="23"/>
        <v>0</v>
      </c>
      <c r="V140" s="51">
        <f t="shared" si="24"/>
        <v>23451.699999999997</v>
      </c>
      <c r="W140" s="52">
        <f t="shared" si="25"/>
        <v>23209.899999999998</v>
      </c>
      <c r="X140" s="53">
        <f t="shared" si="26"/>
        <v>241.79999999999927</v>
      </c>
      <c r="Y140" s="64">
        <v>17800</v>
      </c>
      <c r="Z140" s="55">
        <v>17777</v>
      </c>
      <c r="AA140" s="52">
        <f t="shared" si="27"/>
        <v>23</v>
      </c>
      <c r="AB140" s="55">
        <v>5411.6999999999971</v>
      </c>
      <c r="AC140" s="55">
        <v>5212.8999999999978</v>
      </c>
      <c r="AD140" s="52">
        <f t="shared" si="28"/>
        <v>198.79999999999927</v>
      </c>
      <c r="AE140" s="55"/>
      <c r="AF140" s="55"/>
      <c r="AG140" s="52">
        <f t="shared" si="29"/>
        <v>0</v>
      </c>
      <c r="AH140" s="55">
        <v>240</v>
      </c>
      <c r="AI140" s="55">
        <v>220</v>
      </c>
      <c r="AJ140" s="53">
        <f t="shared" si="30"/>
        <v>20</v>
      </c>
    </row>
    <row r="141" spans="1:36">
      <c r="A141" s="32">
        <v>121</v>
      </c>
      <c r="B141" s="60" t="s">
        <v>154</v>
      </c>
      <c r="C141" s="102">
        <v>1000</v>
      </c>
      <c r="D141" s="51">
        <f t="shared" si="16"/>
        <v>26014</v>
      </c>
      <c r="E141" s="52">
        <f t="shared" si="17"/>
        <v>26014</v>
      </c>
      <c r="F141" s="53">
        <f t="shared" si="18"/>
        <v>0</v>
      </c>
      <c r="G141" s="72">
        <f>+Ծրագիր!I141</f>
        <v>520</v>
      </c>
      <c r="H141" s="72">
        <v>520</v>
      </c>
      <c r="I141" s="57">
        <f t="shared" si="19"/>
        <v>0</v>
      </c>
      <c r="J141" s="106"/>
      <c r="K141" s="106"/>
      <c r="L141" s="57">
        <f t="shared" si="20"/>
        <v>0</v>
      </c>
      <c r="M141" s="55">
        <v>936</v>
      </c>
      <c r="N141" s="55">
        <v>936</v>
      </c>
      <c r="O141" s="57">
        <f t="shared" si="21"/>
        <v>0</v>
      </c>
      <c r="P141" s="55">
        <v>24558</v>
      </c>
      <c r="Q141" s="55">
        <v>24558</v>
      </c>
      <c r="R141" s="57">
        <f t="shared" si="22"/>
        <v>0</v>
      </c>
      <c r="S141" s="73"/>
      <c r="T141" s="73">
        <v>0</v>
      </c>
      <c r="U141" s="58">
        <f t="shared" si="23"/>
        <v>0</v>
      </c>
      <c r="V141" s="51">
        <f t="shared" si="24"/>
        <v>27014</v>
      </c>
      <c r="W141" s="52">
        <f t="shared" si="25"/>
        <v>25809.9</v>
      </c>
      <c r="X141" s="53">
        <f t="shared" si="26"/>
        <v>1204.0999999999985</v>
      </c>
      <c r="Y141" s="64">
        <v>21800</v>
      </c>
      <c r="Z141" s="55">
        <v>20681.8</v>
      </c>
      <c r="AA141" s="52">
        <f t="shared" si="27"/>
        <v>1118.2000000000007</v>
      </c>
      <c r="AB141" s="55">
        <v>5154</v>
      </c>
      <c r="AC141" s="55">
        <v>5105.1000000000022</v>
      </c>
      <c r="AD141" s="52">
        <f t="shared" si="28"/>
        <v>48.899999999997817</v>
      </c>
      <c r="AE141" s="55"/>
      <c r="AF141" s="55"/>
      <c r="AG141" s="52">
        <f t="shared" si="29"/>
        <v>0</v>
      </c>
      <c r="AH141" s="55">
        <v>60</v>
      </c>
      <c r="AI141" s="55">
        <v>23</v>
      </c>
      <c r="AJ141" s="53">
        <f t="shared" si="30"/>
        <v>37</v>
      </c>
    </row>
    <row r="142" spans="1:36">
      <c r="A142" s="32">
        <v>122</v>
      </c>
      <c r="B142" s="60" t="s">
        <v>155</v>
      </c>
      <c r="C142" s="68">
        <v>1386.1999999999998</v>
      </c>
      <c r="D142" s="51">
        <f t="shared" si="16"/>
        <v>17564.900000000001</v>
      </c>
      <c r="E142" s="52">
        <f t="shared" si="17"/>
        <v>17564.900000000001</v>
      </c>
      <c r="F142" s="53">
        <f t="shared" si="18"/>
        <v>0</v>
      </c>
      <c r="G142" s="72">
        <f>+Ծրագիր!I142</f>
        <v>0</v>
      </c>
      <c r="H142" s="72">
        <v>0</v>
      </c>
      <c r="I142" s="57">
        <f t="shared" si="19"/>
        <v>0</v>
      </c>
      <c r="J142" s="106"/>
      <c r="K142" s="106"/>
      <c r="L142" s="57">
        <f t="shared" si="20"/>
        <v>0</v>
      </c>
      <c r="M142" s="55">
        <v>323.89999999999998</v>
      </c>
      <c r="N142" s="55">
        <v>323.89999999999998</v>
      </c>
      <c r="O142" s="57">
        <f t="shared" si="21"/>
        <v>0</v>
      </c>
      <c r="P142" s="55">
        <v>17241</v>
      </c>
      <c r="Q142" s="55">
        <v>17241</v>
      </c>
      <c r="R142" s="57">
        <f t="shared" si="22"/>
        <v>0</v>
      </c>
      <c r="S142" s="73"/>
      <c r="T142" s="73">
        <v>0</v>
      </c>
      <c r="U142" s="58">
        <f t="shared" si="23"/>
        <v>0</v>
      </c>
      <c r="V142" s="51">
        <f t="shared" si="24"/>
        <v>18951.100000000002</v>
      </c>
      <c r="W142" s="52">
        <f t="shared" si="25"/>
        <v>15575.5</v>
      </c>
      <c r="X142" s="53">
        <f t="shared" si="26"/>
        <v>3375.6000000000022</v>
      </c>
      <c r="Y142" s="64">
        <v>15213</v>
      </c>
      <c r="Z142" s="55">
        <v>13130.8</v>
      </c>
      <c r="AA142" s="52">
        <f t="shared" si="27"/>
        <v>2082.2000000000007</v>
      </c>
      <c r="AB142" s="55">
        <v>3208.1000000000022</v>
      </c>
      <c r="AC142" s="55">
        <v>1971.7000000000007</v>
      </c>
      <c r="AD142" s="52">
        <f t="shared" si="28"/>
        <v>1236.4000000000015</v>
      </c>
      <c r="AE142" s="55"/>
      <c r="AF142" s="55"/>
      <c r="AG142" s="52">
        <f t="shared" si="29"/>
        <v>0</v>
      </c>
      <c r="AH142" s="55">
        <v>530</v>
      </c>
      <c r="AI142" s="55">
        <v>473</v>
      </c>
      <c r="AJ142" s="53">
        <f t="shared" si="30"/>
        <v>57</v>
      </c>
    </row>
    <row r="143" spans="1:36">
      <c r="A143" s="32">
        <v>123</v>
      </c>
      <c r="B143" s="60" t="s">
        <v>156</v>
      </c>
      <c r="C143" s="102">
        <v>985.3</v>
      </c>
      <c r="D143" s="51">
        <f t="shared" si="16"/>
        <v>23417.3</v>
      </c>
      <c r="E143" s="52">
        <f t="shared" si="17"/>
        <v>23417.3</v>
      </c>
      <c r="F143" s="53">
        <f t="shared" si="18"/>
        <v>0</v>
      </c>
      <c r="G143" s="72">
        <f>+Ծրագիր!I143</f>
        <v>0</v>
      </c>
      <c r="H143" s="72">
        <v>0</v>
      </c>
      <c r="I143" s="57">
        <f t="shared" si="19"/>
        <v>0</v>
      </c>
      <c r="J143" s="106"/>
      <c r="K143" s="106"/>
      <c r="L143" s="57">
        <f t="shared" si="20"/>
        <v>0</v>
      </c>
      <c r="M143" s="55">
        <v>475.3</v>
      </c>
      <c r="N143" s="55">
        <v>475.3</v>
      </c>
      <c r="O143" s="57">
        <f t="shared" si="21"/>
        <v>0</v>
      </c>
      <c r="P143" s="55">
        <v>22942</v>
      </c>
      <c r="Q143" s="55">
        <v>22942</v>
      </c>
      <c r="R143" s="57">
        <f t="shared" si="22"/>
        <v>0</v>
      </c>
      <c r="S143" s="73"/>
      <c r="T143" s="73">
        <v>0</v>
      </c>
      <c r="U143" s="58">
        <f t="shared" si="23"/>
        <v>0</v>
      </c>
      <c r="V143" s="51">
        <f t="shared" si="24"/>
        <v>24402.6</v>
      </c>
      <c r="W143" s="52">
        <f t="shared" si="25"/>
        <v>23479.8</v>
      </c>
      <c r="X143" s="53">
        <f t="shared" si="26"/>
        <v>922.79999999999927</v>
      </c>
      <c r="Y143" s="64">
        <v>19256.5</v>
      </c>
      <c r="Z143" s="55">
        <v>18898.2</v>
      </c>
      <c r="AA143" s="52">
        <f t="shared" si="27"/>
        <v>358.29999999999927</v>
      </c>
      <c r="AB143" s="55">
        <v>4590.0999999999985</v>
      </c>
      <c r="AC143" s="55">
        <v>4535.5999999999985</v>
      </c>
      <c r="AD143" s="52">
        <f t="shared" si="28"/>
        <v>54.5</v>
      </c>
      <c r="AE143" s="55"/>
      <c r="AF143" s="55"/>
      <c r="AG143" s="52">
        <f t="shared" si="29"/>
        <v>0</v>
      </c>
      <c r="AH143" s="55">
        <v>556</v>
      </c>
      <c r="AI143" s="55">
        <v>46</v>
      </c>
      <c r="AJ143" s="53">
        <f t="shared" si="30"/>
        <v>510</v>
      </c>
    </row>
    <row r="144" spans="1:36">
      <c r="A144" s="32">
        <v>124</v>
      </c>
      <c r="B144" s="60" t="s">
        <v>157</v>
      </c>
      <c r="C144" s="68">
        <v>1557.5</v>
      </c>
      <c r="D144" s="51">
        <f t="shared" si="16"/>
        <v>23620.6</v>
      </c>
      <c r="E144" s="52">
        <f t="shared" si="17"/>
        <v>23620.6</v>
      </c>
      <c r="F144" s="53">
        <f t="shared" si="18"/>
        <v>0</v>
      </c>
      <c r="G144" s="72">
        <f>+Ծրագիր!I144</f>
        <v>27</v>
      </c>
      <c r="H144" s="72">
        <v>27</v>
      </c>
      <c r="I144" s="57">
        <f t="shared" si="19"/>
        <v>0</v>
      </c>
      <c r="J144" s="106"/>
      <c r="K144" s="106"/>
      <c r="L144" s="57">
        <f t="shared" si="20"/>
        <v>0</v>
      </c>
      <c r="M144" s="55">
        <v>280.60000000000002</v>
      </c>
      <c r="N144" s="55">
        <v>280.60000000000002</v>
      </c>
      <c r="O144" s="57">
        <f t="shared" si="21"/>
        <v>0</v>
      </c>
      <c r="P144" s="55">
        <v>23313</v>
      </c>
      <c r="Q144" s="55">
        <v>23313</v>
      </c>
      <c r="R144" s="57">
        <f t="shared" si="22"/>
        <v>0</v>
      </c>
      <c r="S144" s="73"/>
      <c r="T144" s="73">
        <v>0</v>
      </c>
      <c r="U144" s="58">
        <f t="shared" si="23"/>
        <v>0</v>
      </c>
      <c r="V144" s="51">
        <f t="shared" si="24"/>
        <v>25178.1</v>
      </c>
      <c r="W144" s="52">
        <f t="shared" si="25"/>
        <v>22314.799999999999</v>
      </c>
      <c r="X144" s="53">
        <f t="shared" si="26"/>
        <v>2863.2999999999993</v>
      </c>
      <c r="Y144" s="64">
        <v>20655.400000000001</v>
      </c>
      <c r="Z144" s="55">
        <v>18817.2</v>
      </c>
      <c r="AA144" s="52">
        <f t="shared" si="27"/>
        <v>1838.2000000000007</v>
      </c>
      <c r="AB144" s="55">
        <v>3872.6999999999971</v>
      </c>
      <c r="AC144" s="55">
        <v>3204.5999999999985</v>
      </c>
      <c r="AD144" s="52">
        <f t="shared" si="28"/>
        <v>668.09999999999854</v>
      </c>
      <c r="AE144" s="55"/>
      <c r="AF144" s="55"/>
      <c r="AG144" s="52">
        <f t="shared" si="29"/>
        <v>0</v>
      </c>
      <c r="AH144" s="55">
        <v>650</v>
      </c>
      <c r="AI144" s="55">
        <v>293</v>
      </c>
      <c r="AJ144" s="53">
        <f t="shared" si="30"/>
        <v>357</v>
      </c>
    </row>
    <row r="145" spans="1:36">
      <c r="A145" s="32">
        <v>125</v>
      </c>
      <c r="B145" s="60" t="s">
        <v>158</v>
      </c>
      <c r="C145" s="102">
        <v>2591.1999999999998</v>
      </c>
      <c r="D145" s="51">
        <f t="shared" si="16"/>
        <v>22617</v>
      </c>
      <c r="E145" s="52">
        <f t="shared" si="17"/>
        <v>22617</v>
      </c>
      <c r="F145" s="53">
        <f t="shared" si="18"/>
        <v>0</v>
      </c>
      <c r="G145" s="72">
        <f>+Ծրագիր!I145</f>
        <v>59</v>
      </c>
      <c r="H145" s="72">
        <v>59</v>
      </c>
      <c r="I145" s="57">
        <f t="shared" si="19"/>
        <v>0</v>
      </c>
      <c r="J145" s="106"/>
      <c r="K145" s="106"/>
      <c r="L145" s="57">
        <f t="shared" si="20"/>
        <v>0</v>
      </c>
      <c r="M145" s="55">
        <v>165</v>
      </c>
      <c r="N145" s="55">
        <v>165</v>
      </c>
      <c r="O145" s="57">
        <f t="shared" si="21"/>
        <v>0</v>
      </c>
      <c r="P145" s="55">
        <v>22393</v>
      </c>
      <c r="Q145" s="55">
        <v>22393</v>
      </c>
      <c r="R145" s="57">
        <f t="shared" si="22"/>
        <v>0</v>
      </c>
      <c r="S145" s="73"/>
      <c r="T145" s="73">
        <v>0</v>
      </c>
      <c r="U145" s="58">
        <f t="shared" si="23"/>
        <v>0</v>
      </c>
      <c r="V145" s="51">
        <f t="shared" si="24"/>
        <v>25208.2</v>
      </c>
      <c r="W145" s="52">
        <f t="shared" si="25"/>
        <v>22386</v>
      </c>
      <c r="X145" s="53">
        <f t="shared" si="26"/>
        <v>2822.2000000000007</v>
      </c>
      <c r="Y145" s="64">
        <v>20158</v>
      </c>
      <c r="Z145" s="55">
        <v>18394.599999999999</v>
      </c>
      <c r="AA145" s="52">
        <f t="shared" si="27"/>
        <v>1763.4000000000015</v>
      </c>
      <c r="AB145" s="55">
        <v>4948.2000000000007</v>
      </c>
      <c r="AC145" s="55">
        <v>3930.4000000000015</v>
      </c>
      <c r="AD145" s="52">
        <f t="shared" si="28"/>
        <v>1017.7999999999993</v>
      </c>
      <c r="AE145" s="55"/>
      <c r="AF145" s="55"/>
      <c r="AG145" s="52">
        <f t="shared" si="29"/>
        <v>0</v>
      </c>
      <c r="AH145" s="55">
        <v>102</v>
      </c>
      <c r="AI145" s="55">
        <v>61</v>
      </c>
      <c r="AJ145" s="53">
        <f t="shared" si="30"/>
        <v>41</v>
      </c>
    </row>
    <row r="146" spans="1:36">
      <c r="A146" s="32">
        <v>126</v>
      </c>
      <c r="B146" s="60" t="s">
        <v>159</v>
      </c>
      <c r="C146" s="68">
        <v>2745.7</v>
      </c>
      <c r="D146" s="51">
        <f t="shared" si="16"/>
        <v>12457.7</v>
      </c>
      <c r="E146" s="52">
        <f t="shared" si="17"/>
        <v>12457.7</v>
      </c>
      <c r="F146" s="53">
        <f t="shared" si="18"/>
        <v>0</v>
      </c>
      <c r="G146" s="72">
        <f>+Ծրագիր!I146</f>
        <v>24.7</v>
      </c>
      <c r="H146" s="72">
        <v>24.7</v>
      </c>
      <c r="I146" s="57">
        <f t="shared" si="19"/>
        <v>0</v>
      </c>
      <c r="J146" s="106"/>
      <c r="K146" s="106"/>
      <c r="L146" s="57">
        <f t="shared" si="20"/>
        <v>0</v>
      </c>
      <c r="M146" s="55">
        <v>185</v>
      </c>
      <c r="N146" s="55">
        <v>185</v>
      </c>
      <c r="O146" s="57">
        <f t="shared" si="21"/>
        <v>0</v>
      </c>
      <c r="P146" s="55">
        <v>12248</v>
      </c>
      <c r="Q146" s="55">
        <v>12248</v>
      </c>
      <c r="R146" s="57">
        <f t="shared" si="22"/>
        <v>0</v>
      </c>
      <c r="S146" s="73"/>
      <c r="T146" s="73">
        <v>0</v>
      </c>
      <c r="U146" s="58">
        <f t="shared" si="23"/>
        <v>0</v>
      </c>
      <c r="V146" s="51">
        <f t="shared" si="24"/>
        <v>15203.400000000001</v>
      </c>
      <c r="W146" s="52">
        <f t="shared" si="25"/>
        <v>11700.800000000001</v>
      </c>
      <c r="X146" s="53">
        <f t="shared" si="26"/>
        <v>3502.6000000000004</v>
      </c>
      <c r="Y146" s="64">
        <v>13133.8</v>
      </c>
      <c r="Z146" s="55">
        <v>10465.6</v>
      </c>
      <c r="AA146" s="52">
        <f t="shared" si="27"/>
        <v>2668.1999999999989</v>
      </c>
      <c r="AB146" s="55">
        <v>2039.6000000000022</v>
      </c>
      <c r="AC146" s="55">
        <v>1225.2000000000007</v>
      </c>
      <c r="AD146" s="52">
        <f t="shared" si="28"/>
        <v>814.40000000000146</v>
      </c>
      <c r="AE146" s="55"/>
      <c r="AF146" s="55"/>
      <c r="AG146" s="52">
        <f t="shared" si="29"/>
        <v>0</v>
      </c>
      <c r="AH146" s="55">
        <v>30</v>
      </c>
      <c r="AI146" s="55">
        <v>10</v>
      </c>
      <c r="AJ146" s="53">
        <f t="shared" si="30"/>
        <v>20</v>
      </c>
    </row>
    <row r="147" spans="1:36">
      <c r="A147" s="32">
        <v>127</v>
      </c>
      <c r="B147" s="60" t="s">
        <v>160</v>
      </c>
      <c r="C147" s="68">
        <v>2642.7000000000003</v>
      </c>
      <c r="D147" s="51">
        <f t="shared" si="16"/>
        <v>11725.8</v>
      </c>
      <c r="E147" s="52">
        <f t="shared" si="17"/>
        <v>11725.8</v>
      </c>
      <c r="F147" s="53">
        <f t="shared" si="18"/>
        <v>0</v>
      </c>
      <c r="G147" s="72">
        <f>+Ծրագիր!I147</f>
        <v>0</v>
      </c>
      <c r="H147" s="72">
        <v>0</v>
      </c>
      <c r="I147" s="57">
        <f t="shared" si="19"/>
        <v>0</v>
      </c>
      <c r="J147" s="106"/>
      <c r="K147" s="106"/>
      <c r="L147" s="57">
        <f t="shared" si="20"/>
        <v>0</v>
      </c>
      <c r="M147" s="55">
        <v>196.8</v>
      </c>
      <c r="N147" s="55">
        <v>196.8</v>
      </c>
      <c r="O147" s="57">
        <f t="shared" si="21"/>
        <v>0</v>
      </c>
      <c r="P147" s="55">
        <v>11529</v>
      </c>
      <c r="Q147" s="55">
        <v>11529</v>
      </c>
      <c r="R147" s="57">
        <f t="shared" si="22"/>
        <v>0</v>
      </c>
      <c r="S147" s="73"/>
      <c r="T147" s="73">
        <v>0</v>
      </c>
      <c r="U147" s="58">
        <f t="shared" si="23"/>
        <v>0</v>
      </c>
      <c r="V147" s="51">
        <f t="shared" si="24"/>
        <v>14368.5</v>
      </c>
      <c r="W147" s="52">
        <f t="shared" si="25"/>
        <v>12156.6</v>
      </c>
      <c r="X147" s="53">
        <f t="shared" si="26"/>
        <v>2211.8999999999996</v>
      </c>
      <c r="Y147" s="64">
        <v>11301.8</v>
      </c>
      <c r="Z147" s="55">
        <v>10226.799999999999</v>
      </c>
      <c r="AA147" s="52">
        <f t="shared" si="27"/>
        <v>1075</v>
      </c>
      <c r="AB147" s="55">
        <v>2996.7000000000007</v>
      </c>
      <c r="AC147" s="55">
        <v>1913.8000000000011</v>
      </c>
      <c r="AD147" s="52">
        <f t="shared" si="28"/>
        <v>1082.8999999999996</v>
      </c>
      <c r="AE147" s="55"/>
      <c r="AF147" s="55"/>
      <c r="AG147" s="52">
        <f t="shared" si="29"/>
        <v>0</v>
      </c>
      <c r="AH147" s="55">
        <v>70</v>
      </c>
      <c r="AI147" s="55">
        <v>16</v>
      </c>
      <c r="AJ147" s="53">
        <f t="shared" si="30"/>
        <v>54</v>
      </c>
    </row>
    <row r="148" spans="1:36">
      <c r="A148" s="32">
        <v>128</v>
      </c>
      <c r="B148" s="60" t="s">
        <v>161</v>
      </c>
      <c r="C148" s="68">
        <v>3415.5</v>
      </c>
      <c r="D148" s="51">
        <f t="shared" si="16"/>
        <v>12402.6</v>
      </c>
      <c r="E148" s="52">
        <f t="shared" si="17"/>
        <v>12402.6</v>
      </c>
      <c r="F148" s="53">
        <f t="shared" si="18"/>
        <v>0</v>
      </c>
      <c r="G148" s="72">
        <f>+Ծրագիր!I148</f>
        <v>0</v>
      </c>
      <c r="H148" s="72">
        <v>0</v>
      </c>
      <c r="I148" s="57">
        <f t="shared" si="19"/>
        <v>0</v>
      </c>
      <c r="J148" s="106"/>
      <c r="K148" s="106"/>
      <c r="L148" s="57">
        <f t="shared" si="20"/>
        <v>0</v>
      </c>
      <c r="M148" s="55">
        <v>93.6</v>
      </c>
      <c r="N148" s="55">
        <v>93.6</v>
      </c>
      <c r="O148" s="57">
        <f t="shared" si="21"/>
        <v>0</v>
      </c>
      <c r="P148" s="55">
        <v>12309</v>
      </c>
      <c r="Q148" s="55">
        <v>12309</v>
      </c>
      <c r="R148" s="57">
        <f t="shared" si="22"/>
        <v>0</v>
      </c>
      <c r="S148" s="73"/>
      <c r="T148" s="73">
        <v>0</v>
      </c>
      <c r="U148" s="58">
        <f t="shared" si="23"/>
        <v>0</v>
      </c>
      <c r="V148" s="51">
        <f t="shared" si="24"/>
        <v>15818.1</v>
      </c>
      <c r="W148" s="52">
        <f t="shared" si="25"/>
        <v>14868.8</v>
      </c>
      <c r="X148" s="53">
        <f t="shared" si="26"/>
        <v>949.30000000000109</v>
      </c>
      <c r="Y148" s="64">
        <v>13600</v>
      </c>
      <c r="Z148" s="55">
        <v>13373.2</v>
      </c>
      <c r="AA148" s="52">
        <f t="shared" si="27"/>
        <v>226.79999999999927</v>
      </c>
      <c r="AB148" s="55">
        <v>1868.1000000000004</v>
      </c>
      <c r="AC148" s="55">
        <v>1475.9999999999986</v>
      </c>
      <c r="AD148" s="52">
        <f t="shared" si="28"/>
        <v>392.10000000000173</v>
      </c>
      <c r="AE148" s="55"/>
      <c r="AF148" s="55"/>
      <c r="AG148" s="52">
        <f t="shared" si="29"/>
        <v>0</v>
      </c>
      <c r="AH148" s="55">
        <v>350</v>
      </c>
      <c r="AI148" s="55">
        <v>19.600000000000001</v>
      </c>
      <c r="AJ148" s="53">
        <f t="shared" si="30"/>
        <v>330.4</v>
      </c>
    </row>
    <row r="149" spans="1:36">
      <c r="A149" s="32">
        <v>129</v>
      </c>
      <c r="B149" s="60" t="s">
        <v>162</v>
      </c>
      <c r="C149" s="68">
        <v>479.7</v>
      </c>
      <c r="D149" s="51">
        <f t="shared" si="16"/>
        <v>13955.7</v>
      </c>
      <c r="E149" s="52">
        <f t="shared" si="17"/>
        <v>13955.7</v>
      </c>
      <c r="F149" s="53">
        <f t="shared" si="18"/>
        <v>0</v>
      </c>
      <c r="G149" s="72">
        <f>+Ծրագիր!I149</f>
        <v>0</v>
      </c>
      <c r="H149" s="72">
        <v>0</v>
      </c>
      <c r="I149" s="57">
        <f t="shared" si="19"/>
        <v>0</v>
      </c>
      <c r="J149" s="106"/>
      <c r="K149" s="106"/>
      <c r="L149" s="57">
        <f t="shared" si="20"/>
        <v>0</v>
      </c>
      <c r="M149" s="55">
        <v>91.7</v>
      </c>
      <c r="N149" s="55">
        <v>91.7</v>
      </c>
      <c r="O149" s="57">
        <f t="shared" si="21"/>
        <v>0</v>
      </c>
      <c r="P149" s="55">
        <v>13864</v>
      </c>
      <c r="Q149" s="55">
        <v>13864</v>
      </c>
      <c r="R149" s="57">
        <f t="shared" si="22"/>
        <v>0</v>
      </c>
      <c r="S149" s="73"/>
      <c r="T149" s="73">
        <v>0</v>
      </c>
      <c r="U149" s="58">
        <f t="shared" si="23"/>
        <v>0</v>
      </c>
      <c r="V149" s="51">
        <f t="shared" si="24"/>
        <v>14435.400000000001</v>
      </c>
      <c r="W149" s="52">
        <f t="shared" si="25"/>
        <v>12813.4</v>
      </c>
      <c r="X149" s="53">
        <f t="shared" si="26"/>
        <v>1622.0000000000018</v>
      </c>
      <c r="Y149" s="64">
        <v>12531</v>
      </c>
      <c r="Z149" s="55">
        <v>11540</v>
      </c>
      <c r="AA149" s="52">
        <f t="shared" si="27"/>
        <v>991</v>
      </c>
      <c r="AB149" s="55">
        <v>1854.4000000000015</v>
      </c>
      <c r="AC149" s="55">
        <v>1263.3999999999996</v>
      </c>
      <c r="AD149" s="52">
        <f t="shared" si="28"/>
        <v>591.00000000000182</v>
      </c>
      <c r="AE149" s="55"/>
      <c r="AF149" s="55"/>
      <c r="AG149" s="52">
        <f t="shared" si="29"/>
        <v>0</v>
      </c>
      <c r="AH149" s="55">
        <v>50</v>
      </c>
      <c r="AI149" s="55">
        <v>10</v>
      </c>
      <c r="AJ149" s="53">
        <f t="shared" si="30"/>
        <v>40</v>
      </c>
    </row>
    <row r="150" spans="1:36">
      <c r="A150" s="32">
        <v>130</v>
      </c>
      <c r="B150" s="60" t="s">
        <v>163</v>
      </c>
      <c r="C150" s="68">
        <v>8525</v>
      </c>
      <c r="D150" s="51">
        <f t="shared" ref="D150:D182" si="31">SUM(G150+J150+M150+P150+S150)</f>
        <v>15316</v>
      </c>
      <c r="E150" s="52">
        <f t="shared" ref="E150:E182" si="32">SUM(H150+K150+N150+Q150+T150)</f>
        <v>15316</v>
      </c>
      <c r="F150" s="53">
        <f t="shared" ref="F150:F182" si="33">D150-E150</f>
        <v>0</v>
      </c>
      <c r="G150" s="72">
        <f>+Ծրագիր!I150</f>
        <v>59</v>
      </c>
      <c r="H150" s="72">
        <v>59</v>
      </c>
      <c r="I150" s="57">
        <f t="shared" ref="I150:I182" si="34">G150-H150</f>
        <v>0</v>
      </c>
      <c r="J150" s="106"/>
      <c r="K150" s="106"/>
      <c r="L150" s="57">
        <f t="shared" ref="L150:L182" si="35">J150-K150</f>
        <v>0</v>
      </c>
      <c r="M150" s="55">
        <v>407</v>
      </c>
      <c r="N150" s="55">
        <v>407</v>
      </c>
      <c r="O150" s="57">
        <f t="shared" ref="O150:O182" si="36">M150-N150</f>
        <v>0</v>
      </c>
      <c r="P150" s="55">
        <v>14850</v>
      </c>
      <c r="Q150" s="55">
        <v>14850</v>
      </c>
      <c r="R150" s="57">
        <f t="shared" ref="R150:R182" si="37">P150-Q150</f>
        <v>0</v>
      </c>
      <c r="S150" s="73"/>
      <c r="T150" s="73">
        <v>0</v>
      </c>
      <c r="U150" s="58">
        <f t="shared" ref="U150:U182" si="38">S150-T150</f>
        <v>0</v>
      </c>
      <c r="V150" s="51">
        <f t="shared" ref="V150:V182" si="39">SUM(Y150+AB150+AE150+AH150)</f>
        <v>23841</v>
      </c>
      <c r="W150" s="52">
        <f t="shared" ref="W150:W182" si="40">SUM(Z150+AC150+AF150+AI150)</f>
        <v>13450.4</v>
      </c>
      <c r="X150" s="53">
        <f t="shared" ref="X150:X182" si="41">V150-W150</f>
        <v>10390.6</v>
      </c>
      <c r="Y150" s="64">
        <v>19064</v>
      </c>
      <c r="Z150" s="55">
        <v>11901</v>
      </c>
      <c r="AA150" s="52">
        <f t="shared" ref="AA150:AA182" si="42">Y150-Z150</f>
        <v>7163</v>
      </c>
      <c r="AB150" s="55">
        <v>4227</v>
      </c>
      <c r="AC150" s="55">
        <v>1539.3999999999996</v>
      </c>
      <c r="AD150" s="52">
        <f t="shared" ref="AD150:AD182" si="43">AB150-AC150</f>
        <v>2687.6000000000004</v>
      </c>
      <c r="AE150" s="55"/>
      <c r="AF150" s="55"/>
      <c r="AG150" s="52">
        <f t="shared" ref="AG150:AG182" si="44">AE150-AF150</f>
        <v>0</v>
      </c>
      <c r="AH150" s="55">
        <v>550</v>
      </c>
      <c r="AI150" s="55">
        <v>10</v>
      </c>
      <c r="AJ150" s="53">
        <f t="shared" ref="AJ150:AJ182" si="45">AH150-AI150</f>
        <v>540</v>
      </c>
    </row>
    <row r="151" spans="1:36">
      <c r="A151" s="32">
        <v>131</v>
      </c>
      <c r="B151" s="60" t="s">
        <v>164</v>
      </c>
      <c r="C151" s="68">
        <v>2440.9</v>
      </c>
      <c r="D151" s="51">
        <f t="shared" si="31"/>
        <v>13641</v>
      </c>
      <c r="E151" s="52">
        <f t="shared" si="32"/>
        <v>13641</v>
      </c>
      <c r="F151" s="53">
        <f t="shared" si="33"/>
        <v>0</v>
      </c>
      <c r="G151" s="72">
        <f>+Ծրագիր!I151</f>
        <v>0</v>
      </c>
      <c r="H151" s="72">
        <v>0</v>
      </c>
      <c r="I151" s="57">
        <f t="shared" si="34"/>
        <v>0</v>
      </c>
      <c r="J151" s="106"/>
      <c r="K151" s="106"/>
      <c r="L151" s="57">
        <f t="shared" si="35"/>
        <v>0</v>
      </c>
      <c r="M151" s="55">
        <v>264</v>
      </c>
      <c r="N151" s="55">
        <v>264</v>
      </c>
      <c r="O151" s="57">
        <f t="shared" si="36"/>
        <v>0</v>
      </c>
      <c r="P151" s="55">
        <v>13377</v>
      </c>
      <c r="Q151" s="55">
        <v>13377</v>
      </c>
      <c r="R151" s="57">
        <f t="shared" si="37"/>
        <v>0</v>
      </c>
      <c r="S151" s="73"/>
      <c r="T151" s="73">
        <v>0</v>
      </c>
      <c r="U151" s="58">
        <f t="shared" si="38"/>
        <v>0</v>
      </c>
      <c r="V151" s="51">
        <f t="shared" si="39"/>
        <v>16081.9</v>
      </c>
      <c r="W151" s="52">
        <f t="shared" si="40"/>
        <v>12331.8</v>
      </c>
      <c r="X151" s="53">
        <f t="shared" si="41"/>
        <v>3750.1000000000004</v>
      </c>
      <c r="Y151" s="64">
        <v>12710.9</v>
      </c>
      <c r="Z151" s="55">
        <v>10096.299999999999</v>
      </c>
      <c r="AA151" s="52">
        <f t="shared" si="42"/>
        <v>2614.6000000000004</v>
      </c>
      <c r="AB151" s="55">
        <v>2904.1</v>
      </c>
      <c r="AC151" s="55">
        <v>2191.9</v>
      </c>
      <c r="AD151" s="52">
        <f t="shared" si="43"/>
        <v>712.19999999999982</v>
      </c>
      <c r="AE151" s="55"/>
      <c r="AF151" s="55"/>
      <c r="AG151" s="52">
        <f t="shared" si="44"/>
        <v>0</v>
      </c>
      <c r="AH151" s="55">
        <v>466.9</v>
      </c>
      <c r="AI151" s="55">
        <v>43.6</v>
      </c>
      <c r="AJ151" s="53">
        <f t="shared" si="45"/>
        <v>423.29999999999995</v>
      </c>
    </row>
    <row r="152" spans="1:36">
      <c r="A152" s="32">
        <v>132</v>
      </c>
      <c r="B152" s="60" t="s">
        <v>165</v>
      </c>
      <c r="C152" s="68">
        <v>2688.8</v>
      </c>
      <c r="D152" s="51">
        <f t="shared" si="31"/>
        <v>38730.199999999997</v>
      </c>
      <c r="E152" s="52">
        <f t="shared" si="32"/>
        <v>38730.199999999997</v>
      </c>
      <c r="F152" s="53">
        <f t="shared" si="33"/>
        <v>0</v>
      </c>
      <c r="G152" s="72">
        <f>+Ծրագիր!I152</f>
        <v>0</v>
      </c>
      <c r="H152" s="72">
        <v>0</v>
      </c>
      <c r="I152" s="57">
        <f t="shared" si="34"/>
        <v>0</v>
      </c>
      <c r="J152" s="106"/>
      <c r="K152" s="106"/>
      <c r="L152" s="57">
        <f t="shared" si="35"/>
        <v>0</v>
      </c>
      <c r="M152" s="55">
        <v>49.199999999999989</v>
      </c>
      <c r="N152" s="55">
        <v>49.199999999999989</v>
      </c>
      <c r="O152" s="57">
        <f t="shared" si="36"/>
        <v>0</v>
      </c>
      <c r="P152" s="55">
        <v>38681</v>
      </c>
      <c r="Q152" s="55">
        <v>38681</v>
      </c>
      <c r="R152" s="57">
        <f t="shared" si="37"/>
        <v>0</v>
      </c>
      <c r="S152" s="73"/>
      <c r="T152" s="73">
        <v>0</v>
      </c>
      <c r="U152" s="58">
        <f t="shared" si="38"/>
        <v>0</v>
      </c>
      <c r="V152" s="51">
        <f t="shared" si="39"/>
        <v>41419</v>
      </c>
      <c r="W152" s="52">
        <f t="shared" si="40"/>
        <v>40219</v>
      </c>
      <c r="X152" s="53">
        <f t="shared" si="41"/>
        <v>1200</v>
      </c>
      <c r="Y152" s="64">
        <v>36377</v>
      </c>
      <c r="Z152" s="55">
        <v>35652.6</v>
      </c>
      <c r="AA152" s="52">
        <f t="shared" si="42"/>
        <v>724.40000000000146</v>
      </c>
      <c r="AB152" s="55">
        <v>4962</v>
      </c>
      <c r="AC152" s="55">
        <v>4566.4000000000015</v>
      </c>
      <c r="AD152" s="52">
        <f t="shared" si="43"/>
        <v>395.59999999999854</v>
      </c>
      <c r="AE152" s="55"/>
      <c r="AF152" s="55"/>
      <c r="AG152" s="52">
        <f t="shared" si="44"/>
        <v>0</v>
      </c>
      <c r="AH152" s="55">
        <v>80</v>
      </c>
      <c r="AI152" s="55">
        <v>0</v>
      </c>
      <c r="AJ152" s="53">
        <f t="shared" si="45"/>
        <v>80</v>
      </c>
    </row>
    <row r="153" spans="1:36">
      <c r="A153" s="32">
        <v>133</v>
      </c>
      <c r="B153" s="60" t="s">
        <v>166</v>
      </c>
      <c r="C153" s="68">
        <v>8061.8</v>
      </c>
      <c r="D153" s="51">
        <f t="shared" si="31"/>
        <v>54869</v>
      </c>
      <c r="E153" s="52">
        <f t="shared" si="32"/>
        <v>54869</v>
      </c>
      <c r="F153" s="53">
        <f t="shared" si="33"/>
        <v>0</v>
      </c>
      <c r="G153" s="72">
        <f>+Ծրագիր!I153</f>
        <v>614</v>
      </c>
      <c r="H153" s="72">
        <v>614</v>
      </c>
      <c r="I153" s="57">
        <f t="shared" si="34"/>
        <v>0</v>
      </c>
      <c r="J153" s="106"/>
      <c r="K153" s="106"/>
      <c r="L153" s="57">
        <f t="shared" si="35"/>
        <v>0</v>
      </c>
      <c r="M153" s="55">
        <v>173</v>
      </c>
      <c r="N153" s="55">
        <v>173</v>
      </c>
      <c r="O153" s="57">
        <f t="shared" si="36"/>
        <v>0</v>
      </c>
      <c r="P153" s="55">
        <v>54082</v>
      </c>
      <c r="Q153" s="55">
        <v>54082</v>
      </c>
      <c r="R153" s="57">
        <f t="shared" si="37"/>
        <v>0</v>
      </c>
      <c r="S153" s="73"/>
      <c r="T153" s="73">
        <v>0</v>
      </c>
      <c r="U153" s="58">
        <f t="shared" si="38"/>
        <v>0</v>
      </c>
      <c r="V153" s="51">
        <f t="shared" si="39"/>
        <v>62930.8</v>
      </c>
      <c r="W153" s="52">
        <f t="shared" si="40"/>
        <v>58650.5</v>
      </c>
      <c r="X153" s="53">
        <f t="shared" si="41"/>
        <v>4280.3000000000029</v>
      </c>
      <c r="Y153" s="64">
        <v>50849</v>
      </c>
      <c r="Z153" s="55">
        <v>50848.6</v>
      </c>
      <c r="AA153" s="52">
        <f t="shared" si="42"/>
        <v>0.40000000000145519</v>
      </c>
      <c r="AB153" s="55">
        <v>11570.000000000004</v>
      </c>
      <c r="AC153" s="55">
        <v>7785.1000000000013</v>
      </c>
      <c r="AD153" s="52">
        <f t="shared" si="43"/>
        <v>3784.9000000000024</v>
      </c>
      <c r="AE153" s="55"/>
      <c r="AF153" s="55"/>
      <c r="AG153" s="52">
        <f t="shared" si="44"/>
        <v>0</v>
      </c>
      <c r="AH153" s="55">
        <v>511.8</v>
      </c>
      <c r="AI153" s="55">
        <v>16.8</v>
      </c>
      <c r="AJ153" s="53">
        <f t="shared" si="45"/>
        <v>495</v>
      </c>
    </row>
    <row r="154" spans="1:36">
      <c r="A154" s="32">
        <v>134</v>
      </c>
      <c r="B154" s="60" t="s">
        <v>167</v>
      </c>
      <c r="C154" s="68">
        <v>1551.9</v>
      </c>
      <c r="D154" s="51">
        <f t="shared" si="31"/>
        <v>15873</v>
      </c>
      <c r="E154" s="52">
        <f t="shared" si="32"/>
        <v>15873</v>
      </c>
      <c r="F154" s="53">
        <f t="shared" si="33"/>
        <v>0</v>
      </c>
      <c r="G154" s="72">
        <f>+Ծրագիր!I154</f>
        <v>61</v>
      </c>
      <c r="H154" s="72">
        <v>61</v>
      </c>
      <c r="I154" s="57">
        <f t="shared" si="34"/>
        <v>0</v>
      </c>
      <c r="J154" s="106"/>
      <c r="K154" s="106"/>
      <c r="L154" s="57">
        <f t="shared" si="35"/>
        <v>0</v>
      </c>
      <c r="M154" s="55">
        <v>556</v>
      </c>
      <c r="N154" s="55">
        <v>556</v>
      </c>
      <c r="O154" s="57">
        <f t="shared" si="36"/>
        <v>0</v>
      </c>
      <c r="P154" s="55">
        <v>15256</v>
      </c>
      <c r="Q154" s="55">
        <v>15256</v>
      </c>
      <c r="R154" s="57">
        <f t="shared" si="37"/>
        <v>0</v>
      </c>
      <c r="S154" s="73"/>
      <c r="T154" s="73">
        <v>0</v>
      </c>
      <c r="U154" s="58">
        <f t="shared" si="38"/>
        <v>0</v>
      </c>
      <c r="V154" s="51">
        <f t="shared" si="39"/>
        <v>17424.900000000001</v>
      </c>
      <c r="W154" s="52">
        <f t="shared" si="40"/>
        <v>17109.099999999999</v>
      </c>
      <c r="X154" s="53">
        <f t="shared" si="41"/>
        <v>315.80000000000291</v>
      </c>
      <c r="Y154" s="64">
        <v>15000</v>
      </c>
      <c r="Z154" s="55">
        <v>14851.4</v>
      </c>
      <c r="AA154" s="52">
        <f t="shared" si="42"/>
        <v>148.60000000000036</v>
      </c>
      <c r="AB154" s="55">
        <v>2384.9000000000015</v>
      </c>
      <c r="AC154" s="55">
        <v>2257.6999999999989</v>
      </c>
      <c r="AD154" s="52">
        <f t="shared" si="43"/>
        <v>127.20000000000255</v>
      </c>
      <c r="AE154" s="55"/>
      <c r="AF154" s="55"/>
      <c r="AG154" s="52">
        <f t="shared" si="44"/>
        <v>0</v>
      </c>
      <c r="AH154" s="55">
        <v>40</v>
      </c>
      <c r="AI154" s="55">
        <v>0</v>
      </c>
      <c r="AJ154" s="53">
        <f t="shared" si="45"/>
        <v>40</v>
      </c>
    </row>
    <row r="155" spans="1:36">
      <c r="A155" s="32">
        <v>135</v>
      </c>
      <c r="B155" s="60" t="s">
        <v>168</v>
      </c>
      <c r="C155" s="68">
        <v>3138.7</v>
      </c>
      <c r="D155" s="51">
        <f t="shared" si="31"/>
        <v>11511.9</v>
      </c>
      <c r="E155" s="52">
        <f t="shared" si="32"/>
        <v>11511.9</v>
      </c>
      <c r="F155" s="53">
        <f t="shared" si="33"/>
        <v>0</v>
      </c>
      <c r="G155" s="72">
        <f>+Ծրագիր!I155</f>
        <v>0</v>
      </c>
      <c r="H155" s="72">
        <v>0</v>
      </c>
      <c r="I155" s="57">
        <f t="shared" si="34"/>
        <v>0</v>
      </c>
      <c r="J155" s="106"/>
      <c r="K155" s="106"/>
      <c r="L155" s="57">
        <f t="shared" si="35"/>
        <v>0</v>
      </c>
      <c r="M155" s="55">
        <v>414.9</v>
      </c>
      <c r="N155" s="55">
        <v>414.9</v>
      </c>
      <c r="O155" s="57">
        <f t="shared" si="36"/>
        <v>0</v>
      </c>
      <c r="P155" s="55">
        <v>11097</v>
      </c>
      <c r="Q155" s="55">
        <v>11097</v>
      </c>
      <c r="R155" s="57">
        <f t="shared" si="37"/>
        <v>0</v>
      </c>
      <c r="S155" s="73"/>
      <c r="T155" s="73">
        <v>0</v>
      </c>
      <c r="U155" s="58">
        <f t="shared" si="38"/>
        <v>0</v>
      </c>
      <c r="V155" s="51">
        <f t="shared" si="39"/>
        <v>14650.599999999999</v>
      </c>
      <c r="W155" s="52">
        <f t="shared" si="40"/>
        <v>9797.2999999999993</v>
      </c>
      <c r="X155" s="53">
        <f t="shared" si="41"/>
        <v>4853.2999999999993</v>
      </c>
      <c r="Y155" s="64">
        <v>11374.2</v>
      </c>
      <c r="Z155" s="55">
        <v>8530.6</v>
      </c>
      <c r="AA155" s="52">
        <f t="shared" si="42"/>
        <v>2843.6000000000004</v>
      </c>
      <c r="AB155" s="55">
        <v>3038.3999999999978</v>
      </c>
      <c r="AC155" s="55">
        <v>1216.6999999999989</v>
      </c>
      <c r="AD155" s="52">
        <f t="shared" si="43"/>
        <v>1821.6999999999989</v>
      </c>
      <c r="AE155" s="55"/>
      <c r="AF155" s="55"/>
      <c r="AG155" s="52">
        <f t="shared" si="44"/>
        <v>0</v>
      </c>
      <c r="AH155" s="55">
        <v>238</v>
      </c>
      <c r="AI155" s="55">
        <v>50</v>
      </c>
      <c r="AJ155" s="53">
        <f t="shared" si="45"/>
        <v>188</v>
      </c>
    </row>
    <row r="156" spans="1:36">
      <c r="A156" s="32">
        <v>136</v>
      </c>
      <c r="B156" s="60" t="s">
        <v>169</v>
      </c>
      <c r="C156" s="68">
        <v>843.5</v>
      </c>
      <c r="D156" s="51">
        <f t="shared" si="31"/>
        <v>25047</v>
      </c>
      <c r="E156" s="52">
        <f t="shared" si="32"/>
        <v>25047</v>
      </c>
      <c r="F156" s="53">
        <f t="shared" si="33"/>
        <v>0</v>
      </c>
      <c r="G156" s="72">
        <f>+Ծրագիր!I156</f>
        <v>0</v>
      </c>
      <c r="H156" s="72">
        <v>0</v>
      </c>
      <c r="I156" s="57">
        <f t="shared" si="34"/>
        <v>0</v>
      </c>
      <c r="J156" s="106"/>
      <c r="K156" s="106"/>
      <c r="L156" s="57">
        <f t="shared" si="35"/>
        <v>0</v>
      </c>
      <c r="M156" s="55">
        <v>299.39999999999998</v>
      </c>
      <c r="N156" s="55">
        <v>299.39999999999998</v>
      </c>
      <c r="O156" s="57">
        <f t="shared" si="36"/>
        <v>0</v>
      </c>
      <c r="P156" s="55">
        <v>23771</v>
      </c>
      <c r="Q156" s="55">
        <v>23771</v>
      </c>
      <c r="R156" s="57">
        <f t="shared" si="37"/>
        <v>0</v>
      </c>
      <c r="S156" s="73">
        <v>976.6</v>
      </c>
      <c r="T156" s="73">
        <v>976.6</v>
      </c>
      <c r="U156" s="58">
        <f t="shared" si="38"/>
        <v>0</v>
      </c>
      <c r="V156" s="51">
        <f t="shared" si="39"/>
        <v>25890.5</v>
      </c>
      <c r="W156" s="52">
        <f t="shared" si="40"/>
        <v>23219.200000000001</v>
      </c>
      <c r="X156" s="53">
        <f t="shared" si="41"/>
        <v>2671.2999999999993</v>
      </c>
      <c r="Y156" s="64">
        <v>21445.200000000001</v>
      </c>
      <c r="Z156" s="55">
        <v>20041.5</v>
      </c>
      <c r="AA156" s="52">
        <f t="shared" si="42"/>
        <v>1403.7000000000007</v>
      </c>
      <c r="AB156" s="55">
        <v>4430.2999999999993</v>
      </c>
      <c r="AC156" s="55">
        <v>3174.7000000000007</v>
      </c>
      <c r="AD156" s="52">
        <f t="shared" si="43"/>
        <v>1255.5999999999985</v>
      </c>
      <c r="AE156" s="55"/>
      <c r="AF156" s="55"/>
      <c r="AG156" s="52">
        <f t="shared" si="44"/>
        <v>0</v>
      </c>
      <c r="AH156" s="55">
        <v>15</v>
      </c>
      <c r="AI156" s="55">
        <v>3</v>
      </c>
      <c r="AJ156" s="53">
        <f t="shared" si="45"/>
        <v>12</v>
      </c>
    </row>
    <row r="157" spans="1:36">
      <c r="A157" s="32">
        <v>137</v>
      </c>
      <c r="B157" s="60" t="s">
        <v>170</v>
      </c>
      <c r="C157" s="102">
        <v>2960</v>
      </c>
      <c r="D157" s="51">
        <f t="shared" si="31"/>
        <v>24524.3</v>
      </c>
      <c r="E157" s="52">
        <f t="shared" si="32"/>
        <v>24524.3</v>
      </c>
      <c r="F157" s="53">
        <f t="shared" si="33"/>
        <v>0</v>
      </c>
      <c r="G157" s="72">
        <f>+Ծրագիր!I157</f>
        <v>0</v>
      </c>
      <c r="H157" s="72">
        <v>0</v>
      </c>
      <c r="I157" s="57">
        <f t="shared" si="34"/>
        <v>0</v>
      </c>
      <c r="J157" s="106"/>
      <c r="K157" s="106"/>
      <c r="L157" s="57">
        <f t="shared" si="35"/>
        <v>0</v>
      </c>
      <c r="M157" s="55">
        <v>344.3</v>
      </c>
      <c r="N157" s="55">
        <v>344.3</v>
      </c>
      <c r="O157" s="57">
        <f t="shared" si="36"/>
        <v>0</v>
      </c>
      <c r="P157" s="55">
        <v>24180</v>
      </c>
      <c r="Q157" s="55">
        <v>24180</v>
      </c>
      <c r="R157" s="57">
        <f t="shared" si="37"/>
        <v>0</v>
      </c>
      <c r="S157" s="73"/>
      <c r="T157" s="73">
        <v>0</v>
      </c>
      <c r="U157" s="58">
        <f t="shared" si="38"/>
        <v>0</v>
      </c>
      <c r="V157" s="51">
        <f t="shared" si="39"/>
        <v>27484.3</v>
      </c>
      <c r="W157" s="52">
        <f t="shared" si="40"/>
        <v>26569.8</v>
      </c>
      <c r="X157" s="53">
        <f t="shared" si="41"/>
        <v>914.5</v>
      </c>
      <c r="Y157" s="64">
        <v>24285.5</v>
      </c>
      <c r="Z157" s="55">
        <v>24285.3</v>
      </c>
      <c r="AA157" s="52">
        <f t="shared" si="42"/>
        <v>0.2000000000007276</v>
      </c>
      <c r="AB157" s="55">
        <v>3138.7999999999993</v>
      </c>
      <c r="AC157" s="55">
        <v>2281.5</v>
      </c>
      <c r="AD157" s="52">
        <f t="shared" si="43"/>
        <v>857.29999999999927</v>
      </c>
      <c r="AE157" s="55"/>
      <c r="AF157" s="55"/>
      <c r="AG157" s="52">
        <f t="shared" si="44"/>
        <v>0</v>
      </c>
      <c r="AH157" s="55">
        <v>60</v>
      </c>
      <c r="AI157" s="55">
        <v>3</v>
      </c>
      <c r="AJ157" s="53">
        <f t="shared" si="45"/>
        <v>57</v>
      </c>
    </row>
    <row r="158" spans="1:36">
      <c r="A158" s="32">
        <v>138</v>
      </c>
      <c r="B158" s="60" t="s">
        <v>171</v>
      </c>
      <c r="C158" s="68">
        <v>477.3</v>
      </c>
      <c r="D158" s="51">
        <f t="shared" si="31"/>
        <v>12590.4</v>
      </c>
      <c r="E158" s="52">
        <f t="shared" si="32"/>
        <v>12590.4</v>
      </c>
      <c r="F158" s="53">
        <f t="shared" si="33"/>
        <v>0</v>
      </c>
      <c r="G158" s="72">
        <f>+Ծրագիր!I158</f>
        <v>0</v>
      </c>
      <c r="H158" s="72">
        <v>0</v>
      </c>
      <c r="I158" s="57">
        <f t="shared" si="34"/>
        <v>0</v>
      </c>
      <c r="J158" s="106"/>
      <c r="K158" s="106"/>
      <c r="L158" s="57">
        <f t="shared" si="35"/>
        <v>0</v>
      </c>
      <c r="M158" s="55">
        <v>296.39999999999998</v>
      </c>
      <c r="N158" s="55">
        <v>296.39999999999998</v>
      </c>
      <c r="O158" s="57">
        <f t="shared" si="36"/>
        <v>0</v>
      </c>
      <c r="P158" s="55">
        <v>12294</v>
      </c>
      <c r="Q158" s="55">
        <v>12294</v>
      </c>
      <c r="R158" s="57">
        <f t="shared" si="37"/>
        <v>0</v>
      </c>
      <c r="S158" s="73"/>
      <c r="T158" s="73">
        <v>0</v>
      </c>
      <c r="U158" s="58">
        <f t="shared" si="38"/>
        <v>0</v>
      </c>
      <c r="V158" s="51">
        <f t="shared" si="39"/>
        <v>13067.699999999999</v>
      </c>
      <c r="W158" s="52">
        <f t="shared" si="40"/>
        <v>11979.2</v>
      </c>
      <c r="X158" s="53">
        <f t="shared" si="41"/>
        <v>1088.4999999999982</v>
      </c>
      <c r="Y158" s="64">
        <v>11437.1</v>
      </c>
      <c r="Z158" s="55">
        <v>10803.6</v>
      </c>
      <c r="AA158" s="52">
        <f t="shared" si="42"/>
        <v>633.5</v>
      </c>
      <c r="AB158" s="55">
        <v>1590.5999999999985</v>
      </c>
      <c r="AC158" s="55">
        <v>1175.6000000000004</v>
      </c>
      <c r="AD158" s="52">
        <f t="shared" si="43"/>
        <v>414.99999999999818</v>
      </c>
      <c r="AE158" s="55"/>
      <c r="AF158" s="55"/>
      <c r="AG158" s="52">
        <f t="shared" si="44"/>
        <v>0</v>
      </c>
      <c r="AH158" s="55">
        <v>40</v>
      </c>
      <c r="AI158" s="55">
        <v>0</v>
      </c>
      <c r="AJ158" s="53">
        <f t="shared" si="45"/>
        <v>40</v>
      </c>
    </row>
    <row r="159" spans="1:36">
      <c r="A159" s="32">
        <v>139</v>
      </c>
      <c r="B159" s="60" t="s">
        <v>172</v>
      </c>
      <c r="C159" s="68">
        <v>553.4</v>
      </c>
      <c r="D159" s="51">
        <f t="shared" si="31"/>
        <v>18070</v>
      </c>
      <c r="E159" s="52">
        <f t="shared" si="32"/>
        <v>18070</v>
      </c>
      <c r="F159" s="53">
        <f t="shared" si="33"/>
        <v>0</v>
      </c>
      <c r="G159" s="72">
        <f>+Ծրագիր!I159</f>
        <v>0</v>
      </c>
      <c r="H159" s="72">
        <v>0</v>
      </c>
      <c r="I159" s="57">
        <f t="shared" si="34"/>
        <v>0</v>
      </c>
      <c r="J159" s="106"/>
      <c r="K159" s="106"/>
      <c r="L159" s="57">
        <f t="shared" si="35"/>
        <v>0</v>
      </c>
      <c r="M159" s="55">
        <v>161</v>
      </c>
      <c r="N159" s="55">
        <v>161</v>
      </c>
      <c r="O159" s="57">
        <f t="shared" si="36"/>
        <v>0</v>
      </c>
      <c r="P159" s="55">
        <v>17909</v>
      </c>
      <c r="Q159" s="55">
        <v>17909</v>
      </c>
      <c r="R159" s="57">
        <f t="shared" si="37"/>
        <v>0</v>
      </c>
      <c r="S159" s="73"/>
      <c r="T159" s="73">
        <v>0</v>
      </c>
      <c r="U159" s="58">
        <f t="shared" si="38"/>
        <v>0</v>
      </c>
      <c r="V159" s="51">
        <f t="shared" si="39"/>
        <v>18623.400000000001</v>
      </c>
      <c r="W159" s="52">
        <f t="shared" si="40"/>
        <v>17813.5</v>
      </c>
      <c r="X159" s="53">
        <f t="shared" si="41"/>
        <v>809.90000000000146</v>
      </c>
      <c r="Y159" s="64">
        <v>16337</v>
      </c>
      <c r="Z159" s="55">
        <v>16335.3</v>
      </c>
      <c r="AA159" s="52">
        <f t="shared" si="42"/>
        <v>1.7000000000007276</v>
      </c>
      <c r="AB159" s="55">
        <v>2220.4000000000015</v>
      </c>
      <c r="AC159" s="55">
        <v>1445.2000000000007</v>
      </c>
      <c r="AD159" s="52">
        <f t="shared" si="43"/>
        <v>775.20000000000073</v>
      </c>
      <c r="AE159" s="55"/>
      <c r="AF159" s="55"/>
      <c r="AG159" s="52">
        <f t="shared" si="44"/>
        <v>0</v>
      </c>
      <c r="AH159" s="55">
        <v>66</v>
      </c>
      <c r="AI159" s="55">
        <v>33</v>
      </c>
      <c r="AJ159" s="53">
        <f t="shared" si="45"/>
        <v>33</v>
      </c>
    </row>
    <row r="160" spans="1:36">
      <c r="A160" s="32">
        <v>140</v>
      </c>
      <c r="B160" s="60" t="s">
        <v>173</v>
      </c>
      <c r="C160" s="68">
        <v>3455.1</v>
      </c>
      <c r="D160" s="51">
        <f t="shared" si="31"/>
        <v>15470.7</v>
      </c>
      <c r="E160" s="52">
        <f t="shared" si="32"/>
        <v>15470.7</v>
      </c>
      <c r="F160" s="53">
        <f t="shared" si="33"/>
        <v>0</v>
      </c>
      <c r="G160" s="72">
        <f>+Ծրագիր!I160</f>
        <v>55.7</v>
      </c>
      <c r="H160" s="72">
        <v>55.7</v>
      </c>
      <c r="I160" s="57">
        <f t="shared" si="34"/>
        <v>0</v>
      </c>
      <c r="J160" s="106"/>
      <c r="K160" s="106"/>
      <c r="L160" s="57">
        <f t="shared" si="35"/>
        <v>0</v>
      </c>
      <c r="M160" s="55">
        <v>356</v>
      </c>
      <c r="N160" s="55">
        <v>356</v>
      </c>
      <c r="O160" s="57">
        <f t="shared" si="36"/>
        <v>0</v>
      </c>
      <c r="P160" s="55">
        <v>15059</v>
      </c>
      <c r="Q160" s="55">
        <v>15059</v>
      </c>
      <c r="R160" s="57">
        <f t="shared" si="37"/>
        <v>0</v>
      </c>
      <c r="S160" s="73"/>
      <c r="T160" s="73">
        <v>0</v>
      </c>
      <c r="U160" s="58">
        <f t="shared" si="38"/>
        <v>0</v>
      </c>
      <c r="V160" s="51">
        <f t="shared" si="39"/>
        <v>18925.8</v>
      </c>
      <c r="W160" s="52">
        <f t="shared" si="40"/>
        <v>16816.099999999999</v>
      </c>
      <c r="X160" s="53">
        <f t="shared" si="41"/>
        <v>2109.7000000000007</v>
      </c>
      <c r="Y160" s="64">
        <v>16848</v>
      </c>
      <c r="Z160" s="55">
        <v>15940.9</v>
      </c>
      <c r="AA160" s="52">
        <f t="shared" si="42"/>
        <v>907.10000000000036</v>
      </c>
      <c r="AB160" s="55">
        <v>1911.9999999999993</v>
      </c>
      <c r="AC160" s="55">
        <v>872.49999999999886</v>
      </c>
      <c r="AD160" s="52">
        <f t="shared" si="43"/>
        <v>1039.5000000000005</v>
      </c>
      <c r="AE160" s="55"/>
      <c r="AF160" s="55"/>
      <c r="AG160" s="52">
        <f t="shared" si="44"/>
        <v>0</v>
      </c>
      <c r="AH160" s="55">
        <v>165.8</v>
      </c>
      <c r="AI160" s="55">
        <v>2.7</v>
      </c>
      <c r="AJ160" s="53">
        <f t="shared" si="45"/>
        <v>163.10000000000002</v>
      </c>
    </row>
    <row r="161" spans="1:36">
      <c r="A161" s="32">
        <v>141</v>
      </c>
      <c r="B161" s="60" t="s">
        <v>174</v>
      </c>
      <c r="C161" s="68">
        <v>16948.900000000001</v>
      </c>
      <c r="D161" s="51">
        <f t="shared" si="31"/>
        <v>36013</v>
      </c>
      <c r="E161" s="52">
        <f t="shared" si="32"/>
        <v>36013</v>
      </c>
      <c r="F161" s="53">
        <f t="shared" si="33"/>
        <v>0</v>
      </c>
      <c r="G161" s="72">
        <f>+Ծրագիր!I161</f>
        <v>0</v>
      </c>
      <c r="H161" s="72">
        <v>0</v>
      </c>
      <c r="I161" s="57">
        <f t="shared" si="34"/>
        <v>0</v>
      </c>
      <c r="J161" s="106"/>
      <c r="K161" s="106"/>
      <c r="L161" s="57">
        <f t="shared" si="35"/>
        <v>0</v>
      </c>
      <c r="M161" s="55">
        <v>102</v>
      </c>
      <c r="N161" s="55">
        <v>102</v>
      </c>
      <c r="O161" s="57">
        <f t="shared" si="36"/>
        <v>0</v>
      </c>
      <c r="P161" s="55">
        <v>35911</v>
      </c>
      <c r="Q161" s="55">
        <v>35911</v>
      </c>
      <c r="R161" s="57">
        <f t="shared" si="37"/>
        <v>0</v>
      </c>
      <c r="S161" s="73"/>
      <c r="T161" s="73">
        <v>0</v>
      </c>
      <c r="U161" s="58">
        <f t="shared" si="38"/>
        <v>0</v>
      </c>
      <c r="V161" s="51">
        <f t="shared" si="39"/>
        <v>52961.9</v>
      </c>
      <c r="W161" s="52">
        <f t="shared" si="40"/>
        <v>34801.599999999999</v>
      </c>
      <c r="X161" s="53">
        <f t="shared" si="41"/>
        <v>18160.300000000003</v>
      </c>
      <c r="Y161" s="64">
        <v>39600</v>
      </c>
      <c r="Z161" s="55">
        <v>31199.9</v>
      </c>
      <c r="AA161" s="52">
        <f t="shared" si="42"/>
        <v>8400.0999999999985</v>
      </c>
      <c r="AB161" s="55">
        <v>10559.900000000001</v>
      </c>
      <c r="AC161" s="55">
        <v>3493.9999999999973</v>
      </c>
      <c r="AD161" s="52">
        <f t="shared" si="43"/>
        <v>7065.9000000000042</v>
      </c>
      <c r="AE161" s="55"/>
      <c r="AF161" s="55"/>
      <c r="AG161" s="52">
        <f t="shared" si="44"/>
        <v>0</v>
      </c>
      <c r="AH161" s="55">
        <v>2802</v>
      </c>
      <c r="AI161" s="55">
        <v>107.7</v>
      </c>
      <c r="AJ161" s="53">
        <f t="shared" si="45"/>
        <v>2694.3</v>
      </c>
    </row>
    <row r="162" spans="1:36">
      <c r="A162" s="32">
        <v>142</v>
      </c>
      <c r="B162" s="60" t="s">
        <v>175</v>
      </c>
      <c r="C162" s="102">
        <v>10392.6</v>
      </c>
      <c r="D162" s="51">
        <f t="shared" si="31"/>
        <v>27474</v>
      </c>
      <c r="E162" s="52">
        <f t="shared" si="32"/>
        <v>27474</v>
      </c>
      <c r="F162" s="53">
        <f t="shared" si="33"/>
        <v>0</v>
      </c>
      <c r="G162" s="72">
        <f>+Ծրագիր!I162</f>
        <v>61</v>
      </c>
      <c r="H162" s="72">
        <v>61</v>
      </c>
      <c r="I162" s="57">
        <f t="shared" si="34"/>
        <v>0</v>
      </c>
      <c r="J162" s="106"/>
      <c r="K162" s="106"/>
      <c r="L162" s="57">
        <f t="shared" si="35"/>
        <v>0</v>
      </c>
      <c r="M162" s="55">
        <v>0</v>
      </c>
      <c r="N162" s="55">
        <v>0</v>
      </c>
      <c r="O162" s="57">
        <f t="shared" si="36"/>
        <v>0</v>
      </c>
      <c r="P162" s="55">
        <v>27413</v>
      </c>
      <c r="Q162" s="55">
        <v>27413</v>
      </c>
      <c r="R162" s="57">
        <f t="shared" si="37"/>
        <v>0</v>
      </c>
      <c r="S162" s="73"/>
      <c r="T162" s="73">
        <v>0</v>
      </c>
      <c r="U162" s="58">
        <f t="shared" si="38"/>
        <v>0</v>
      </c>
      <c r="V162" s="51">
        <f t="shared" si="39"/>
        <v>37866.6</v>
      </c>
      <c r="W162" s="52">
        <f t="shared" si="40"/>
        <v>29174.400000000001</v>
      </c>
      <c r="X162" s="53">
        <f t="shared" si="41"/>
        <v>8692.1999999999971</v>
      </c>
      <c r="Y162" s="64">
        <v>21041</v>
      </c>
      <c r="Z162" s="55">
        <v>21041</v>
      </c>
      <c r="AA162" s="52">
        <f t="shared" si="42"/>
        <v>0</v>
      </c>
      <c r="AB162" s="55">
        <v>8132.9999999999982</v>
      </c>
      <c r="AC162" s="55">
        <v>6115.7000000000016</v>
      </c>
      <c r="AD162" s="52">
        <f t="shared" si="43"/>
        <v>2017.2999999999965</v>
      </c>
      <c r="AE162" s="55"/>
      <c r="AF162" s="55"/>
      <c r="AG162" s="52">
        <f t="shared" si="44"/>
        <v>0</v>
      </c>
      <c r="AH162" s="55">
        <v>8692.6</v>
      </c>
      <c r="AI162" s="55">
        <v>2017.7</v>
      </c>
      <c r="AJ162" s="53">
        <f t="shared" si="45"/>
        <v>6674.9000000000005</v>
      </c>
    </row>
    <row r="163" spans="1:36">
      <c r="A163" s="32">
        <v>143</v>
      </c>
      <c r="B163" s="60" t="s">
        <v>176</v>
      </c>
      <c r="C163" s="68">
        <v>576.9</v>
      </c>
      <c r="D163" s="51">
        <f t="shared" si="31"/>
        <v>17951</v>
      </c>
      <c r="E163" s="52">
        <f t="shared" si="32"/>
        <v>17951</v>
      </c>
      <c r="F163" s="53">
        <f t="shared" si="33"/>
        <v>0</v>
      </c>
      <c r="G163" s="72">
        <f>+Ծրագիր!I163</f>
        <v>0</v>
      </c>
      <c r="H163" s="72">
        <v>0</v>
      </c>
      <c r="I163" s="57">
        <f t="shared" si="34"/>
        <v>0</v>
      </c>
      <c r="J163" s="106"/>
      <c r="K163" s="106"/>
      <c r="L163" s="57">
        <f t="shared" si="35"/>
        <v>0</v>
      </c>
      <c r="M163" s="55">
        <v>309</v>
      </c>
      <c r="N163" s="55">
        <v>309</v>
      </c>
      <c r="O163" s="57">
        <f t="shared" si="36"/>
        <v>0</v>
      </c>
      <c r="P163" s="55">
        <v>17642</v>
      </c>
      <c r="Q163" s="55">
        <v>17642</v>
      </c>
      <c r="R163" s="57">
        <f t="shared" si="37"/>
        <v>0</v>
      </c>
      <c r="S163" s="73"/>
      <c r="T163" s="73">
        <v>0</v>
      </c>
      <c r="U163" s="58">
        <f t="shared" si="38"/>
        <v>0</v>
      </c>
      <c r="V163" s="51">
        <f t="shared" si="39"/>
        <v>18527.900000000001</v>
      </c>
      <c r="W163" s="52">
        <f t="shared" si="40"/>
        <v>16776.2</v>
      </c>
      <c r="X163" s="53">
        <f t="shared" si="41"/>
        <v>1751.7000000000007</v>
      </c>
      <c r="Y163" s="64">
        <v>16575.900000000001</v>
      </c>
      <c r="Z163" s="55">
        <v>14876.5</v>
      </c>
      <c r="AA163" s="52">
        <f t="shared" si="42"/>
        <v>1699.4000000000015</v>
      </c>
      <c r="AB163" s="55">
        <v>1927</v>
      </c>
      <c r="AC163" s="55">
        <v>1886.0000000000007</v>
      </c>
      <c r="AD163" s="52">
        <f t="shared" si="43"/>
        <v>40.999999999999318</v>
      </c>
      <c r="AE163" s="55"/>
      <c r="AF163" s="55"/>
      <c r="AG163" s="52">
        <f t="shared" si="44"/>
        <v>0</v>
      </c>
      <c r="AH163" s="55">
        <v>25</v>
      </c>
      <c r="AI163" s="55">
        <v>13.7</v>
      </c>
      <c r="AJ163" s="53">
        <f t="shared" si="45"/>
        <v>11.3</v>
      </c>
    </row>
    <row r="164" spans="1:36">
      <c r="A164" s="32">
        <v>144</v>
      </c>
      <c r="B164" s="60" t="s">
        <v>177</v>
      </c>
      <c r="C164" s="102">
        <v>2773.4</v>
      </c>
      <c r="D164" s="51">
        <f t="shared" si="31"/>
        <v>23014.2</v>
      </c>
      <c r="E164" s="52">
        <f t="shared" si="32"/>
        <v>23014.2</v>
      </c>
      <c r="F164" s="53">
        <f t="shared" si="33"/>
        <v>0</v>
      </c>
      <c r="G164" s="72">
        <f>+Ծրագիր!I164</f>
        <v>0</v>
      </c>
      <c r="H164" s="72">
        <v>0</v>
      </c>
      <c r="I164" s="57">
        <f t="shared" si="34"/>
        <v>0</v>
      </c>
      <c r="J164" s="106"/>
      <c r="K164" s="106"/>
      <c r="L164" s="57">
        <f t="shared" si="35"/>
        <v>0</v>
      </c>
      <c r="M164" s="55">
        <v>333.2</v>
      </c>
      <c r="N164" s="55">
        <v>333.2</v>
      </c>
      <c r="O164" s="57">
        <f t="shared" si="36"/>
        <v>0</v>
      </c>
      <c r="P164" s="55">
        <v>22681</v>
      </c>
      <c r="Q164" s="55">
        <v>22681</v>
      </c>
      <c r="R164" s="57">
        <f t="shared" si="37"/>
        <v>0</v>
      </c>
      <c r="S164" s="73"/>
      <c r="T164" s="73">
        <v>0</v>
      </c>
      <c r="U164" s="58">
        <f t="shared" si="38"/>
        <v>0</v>
      </c>
      <c r="V164" s="51">
        <f t="shared" si="39"/>
        <v>25787.600000000002</v>
      </c>
      <c r="W164" s="52">
        <f t="shared" si="40"/>
        <v>23682.5</v>
      </c>
      <c r="X164" s="53">
        <f t="shared" si="41"/>
        <v>2105.1000000000022</v>
      </c>
      <c r="Y164" s="64">
        <v>22939.4</v>
      </c>
      <c r="Z164" s="55">
        <v>21273</v>
      </c>
      <c r="AA164" s="52">
        <f t="shared" si="42"/>
        <v>1666.4000000000015</v>
      </c>
      <c r="AB164" s="55">
        <v>2778.2000000000007</v>
      </c>
      <c r="AC164" s="55">
        <v>2409.5</v>
      </c>
      <c r="AD164" s="52">
        <f t="shared" si="43"/>
        <v>368.70000000000073</v>
      </c>
      <c r="AE164" s="55"/>
      <c r="AF164" s="55"/>
      <c r="AG164" s="52">
        <f t="shared" si="44"/>
        <v>0</v>
      </c>
      <c r="AH164" s="55">
        <v>70</v>
      </c>
      <c r="AI164" s="55">
        <v>0</v>
      </c>
      <c r="AJ164" s="53">
        <f t="shared" si="45"/>
        <v>70</v>
      </c>
    </row>
    <row r="165" spans="1:36">
      <c r="A165" s="32">
        <v>145</v>
      </c>
      <c r="B165" s="70" t="s">
        <v>178</v>
      </c>
      <c r="C165" s="68">
        <v>426.8</v>
      </c>
      <c r="D165" s="51">
        <f t="shared" si="31"/>
        <v>21530.6</v>
      </c>
      <c r="E165" s="52">
        <f t="shared" si="32"/>
        <v>21530.6</v>
      </c>
      <c r="F165" s="53">
        <f t="shared" si="33"/>
        <v>0</v>
      </c>
      <c r="G165" s="72">
        <f>+Ծրագիր!I165</f>
        <v>59</v>
      </c>
      <c r="H165" s="72">
        <v>59</v>
      </c>
      <c r="I165" s="57">
        <f t="shared" si="34"/>
        <v>0</v>
      </c>
      <c r="J165" s="106"/>
      <c r="K165" s="106"/>
      <c r="L165" s="57">
        <f t="shared" si="35"/>
        <v>0</v>
      </c>
      <c r="M165" s="55">
        <v>654.6</v>
      </c>
      <c r="N165" s="55">
        <v>654.6</v>
      </c>
      <c r="O165" s="57">
        <f t="shared" si="36"/>
        <v>0</v>
      </c>
      <c r="P165" s="55">
        <v>20817</v>
      </c>
      <c r="Q165" s="55">
        <v>20817</v>
      </c>
      <c r="R165" s="57">
        <f t="shared" si="37"/>
        <v>0</v>
      </c>
      <c r="S165" s="73"/>
      <c r="T165" s="73">
        <v>0</v>
      </c>
      <c r="U165" s="58">
        <f t="shared" si="38"/>
        <v>0</v>
      </c>
      <c r="V165" s="51">
        <f t="shared" si="39"/>
        <v>21957.399999999998</v>
      </c>
      <c r="W165" s="52">
        <f t="shared" si="40"/>
        <v>20561.3</v>
      </c>
      <c r="X165" s="53">
        <f t="shared" si="41"/>
        <v>1396.0999999999985</v>
      </c>
      <c r="Y165" s="64">
        <v>17160.900000000001</v>
      </c>
      <c r="Z165" s="55">
        <v>15777.4</v>
      </c>
      <c r="AA165" s="52">
        <f t="shared" si="42"/>
        <v>1383.5000000000018</v>
      </c>
      <c r="AB165" s="55">
        <v>4651.4999999999964</v>
      </c>
      <c r="AC165" s="55">
        <v>4650.8999999999996</v>
      </c>
      <c r="AD165" s="52">
        <f t="shared" si="43"/>
        <v>0.59999999999672582</v>
      </c>
      <c r="AE165" s="55"/>
      <c r="AF165" s="55"/>
      <c r="AG165" s="52">
        <f t="shared" si="44"/>
        <v>0</v>
      </c>
      <c r="AH165" s="55">
        <v>145</v>
      </c>
      <c r="AI165" s="55">
        <v>133</v>
      </c>
      <c r="AJ165" s="53">
        <f t="shared" si="45"/>
        <v>12</v>
      </c>
    </row>
    <row r="166" spans="1:36">
      <c r="A166" s="32">
        <v>146</v>
      </c>
      <c r="B166" s="70" t="s">
        <v>179</v>
      </c>
      <c r="C166" s="68">
        <v>272.3</v>
      </c>
      <c r="D166" s="51">
        <f t="shared" si="31"/>
        <v>23812</v>
      </c>
      <c r="E166" s="52">
        <f t="shared" si="32"/>
        <v>23812</v>
      </c>
      <c r="F166" s="53">
        <f t="shared" si="33"/>
        <v>0</v>
      </c>
      <c r="G166" s="72">
        <f>+Ծրագիր!I166</f>
        <v>0</v>
      </c>
      <c r="H166" s="72">
        <v>0</v>
      </c>
      <c r="I166" s="57">
        <f t="shared" si="34"/>
        <v>0</v>
      </c>
      <c r="J166" s="106"/>
      <c r="K166" s="106"/>
      <c r="L166" s="57">
        <f t="shared" si="35"/>
        <v>0</v>
      </c>
      <c r="M166" s="55">
        <v>357.5</v>
      </c>
      <c r="N166" s="55">
        <v>357.5</v>
      </c>
      <c r="O166" s="57">
        <f t="shared" si="36"/>
        <v>0</v>
      </c>
      <c r="P166" s="55">
        <v>23247</v>
      </c>
      <c r="Q166" s="55">
        <v>23247</v>
      </c>
      <c r="R166" s="57">
        <f t="shared" si="37"/>
        <v>0</v>
      </c>
      <c r="S166" s="73">
        <v>207.5</v>
      </c>
      <c r="T166" s="73">
        <v>207.5</v>
      </c>
      <c r="U166" s="58">
        <f t="shared" si="38"/>
        <v>0</v>
      </c>
      <c r="V166" s="51">
        <f t="shared" si="39"/>
        <v>24084.3</v>
      </c>
      <c r="W166" s="52">
        <f t="shared" si="40"/>
        <v>22016.6</v>
      </c>
      <c r="X166" s="53">
        <f t="shared" si="41"/>
        <v>2067.7000000000007</v>
      </c>
      <c r="Y166" s="64">
        <v>19400</v>
      </c>
      <c r="Z166" s="55">
        <v>17931.599999999999</v>
      </c>
      <c r="AA166" s="52">
        <f t="shared" si="42"/>
        <v>1468.4000000000015</v>
      </c>
      <c r="AB166" s="55">
        <v>4480.2999999999993</v>
      </c>
      <c r="AC166" s="55">
        <v>3945.2</v>
      </c>
      <c r="AD166" s="52">
        <f t="shared" si="43"/>
        <v>535.09999999999945</v>
      </c>
      <c r="AE166" s="55"/>
      <c r="AF166" s="55"/>
      <c r="AG166" s="52">
        <f t="shared" si="44"/>
        <v>0</v>
      </c>
      <c r="AH166" s="55">
        <v>204</v>
      </c>
      <c r="AI166" s="55">
        <v>139.80000000000001</v>
      </c>
      <c r="AJ166" s="53">
        <f t="shared" si="45"/>
        <v>64.199999999999989</v>
      </c>
    </row>
    <row r="167" spans="1:36">
      <c r="A167" s="32">
        <v>147</v>
      </c>
      <c r="B167" s="70" t="s">
        <v>180</v>
      </c>
      <c r="C167" s="68">
        <v>2106.1999999999998</v>
      </c>
      <c r="D167" s="51">
        <f t="shared" si="31"/>
        <v>21109.8</v>
      </c>
      <c r="E167" s="52">
        <f t="shared" si="32"/>
        <v>21109.8</v>
      </c>
      <c r="F167" s="53">
        <f t="shared" si="33"/>
        <v>0</v>
      </c>
      <c r="G167" s="72">
        <f>+Ծրագիր!I167</f>
        <v>57</v>
      </c>
      <c r="H167" s="72">
        <v>57</v>
      </c>
      <c r="I167" s="57">
        <f t="shared" si="34"/>
        <v>0</v>
      </c>
      <c r="J167" s="106"/>
      <c r="K167" s="106"/>
      <c r="L167" s="57">
        <f t="shared" si="35"/>
        <v>0</v>
      </c>
      <c r="M167" s="55">
        <v>369.8</v>
      </c>
      <c r="N167" s="55">
        <v>369.8</v>
      </c>
      <c r="O167" s="57">
        <f t="shared" si="36"/>
        <v>0</v>
      </c>
      <c r="P167" s="55">
        <v>20683</v>
      </c>
      <c r="Q167" s="55">
        <v>20683</v>
      </c>
      <c r="R167" s="57">
        <f t="shared" si="37"/>
        <v>0</v>
      </c>
      <c r="S167" s="73"/>
      <c r="T167" s="73">
        <v>0</v>
      </c>
      <c r="U167" s="58">
        <f t="shared" si="38"/>
        <v>0</v>
      </c>
      <c r="V167" s="51">
        <f t="shared" si="39"/>
        <v>23216</v>
      </c>
      <c r="W167" s="52">
        <f t="shared" si="40"/>
        <v>19632.7</v>
      </c>
      <c r="X167" s="53">
        <f t="shared" si="41"/>
        <v>3583.2999999999993</v>
      </c>
      <c r="Y167" s="64">
        <v>20312.7</v>
      </c>
      <c r="Z167" s="55">
        <v>17034.400000000001</v>
      </c>
      <c r="AA167" s="52">
        <f t="shared" si="42"/>
        <v>3278.2999999999993</v>
      </c>
      <c r="AB167" s="55">
        <v>2728.2999999999993</v>
      </c>
      <c r="AC167" s="55">
        <v>2584.5999999999995</v>
      </c>
      <c r="AD167" s="52">
        <f t="shared" si="43"/>
        <v>143.69999999999982</v>
      </c>
      <c r="AE167" s="55"/>
      <c r="AF167" s="55"/>
      <c r="AG167" s="52">
        <f t="shared" si="44"/>
        <v>0</v>
      </c>
      <c r="AH167" s="55">
        <v>175</v>
      </c>
      <c r="AI167" s="55">
        <v>13.7</v>
      </c>
      <c r="AJ167" s="53">
        <f t="shared" si="45"/>
        <v>161.30000000000001</v>
      </c>
    </row>
    <row r="168" spans="1:36">
      <c r="A168" s="32">
        <v>148</v>
      </c>
      <c r="B168" s="60" t="s">
        <v>181</v>
      </c>
      <c r="C168" s="68">
        <v>1751.2</v>
      </c>
      <c r="D168" s="51">
        <f t="shared" si="31"/>
        <v>15191.3</v>
      </c>
      <c r="E168" s="52">
        <f t="shared" si="32"/>
        <v>15191.3</v>
      </c>
      <c r="F168" s="53">
        <f t="shared" si="33"/>
        <v>0</v>
      </c>
      <c r="G168" s="72">
        <f>+Ծրագիր!I168</f>
        <v>0</v>
      </c>
      <c r="H168" s="72">
        <v>0</v>
      </c>
      <c r="I168" s="57">
        <f t="shared" si="34"/>
        <v>0</v>
      </c>
      <c r="J168" s="106"/>
      <c r="K168" s="106"/>
      <c r="L168" s="57">
        <f t="shared" si="35"/>
        <v>0</v>
      </c>
      <c r="M168" s="55">
        <v>622.29999999999995</v>
      </c>
      <c r="N168" s="55">
        <v>622.29999999999995</v>
      </c>
      <c r="O168" s="57">
        <f t="shared" si="36"/>
        <v>0</v>
      </c>
      <c r="P168" s="55">
        <v>14569</v>
      </c>
      <c r="Q168" s="55">
        <v>14569</v>
      </c>
      <c r="R168" s="57">
        <f t="shared" si="37"/>
        <v>0</v>
      </c>
      <c r="S168" s="73"/>
      <c r="T168" s="73">
        <v>0</v>
      </c>
      <c r="U168" s="58">
        <f t="shared" si="38"/>
        <v>0</v>
      </c>
      <c r="V168" s="51">
        <f t="shared" si="39"/>
        <v>16942.5</v>
      </c>
      <c r="W168" s="52">
        <f t="shared" si="40"/>
        <v>15234.900000000001</v>
      </c>
      <c r="X168" s="53">
        <f t="shared" si="41"/>
        <v>1707.5999999999985</v>
      </c>
      <c r="Y168" s="64">
        <v>14000</v>
      </c>
      <c r="Z168" s="55">
        <v>13845.5</v>
      </c>
      <c r="AA168" s="52">
        <f t="shared" si="42"/>
        <v>154.5</v>
      </c>
      <c r="AB168" s="55">
        <v>2902.5</v>
      </c>
      <c r="AC168" s="55">
        <v>1383.4000000000015</v>
      </c>
      <c r="AD168" s="52">
        <f t="shared" si="43"/>
        <v>1519.0999999999985</v>
      </c>
      <c r="AE168" s="55"/>
      <c r="AF168" s="55"/>
      <c r="AG168" s="52">
        <f t="shared" si="44"/>
        <v>0</v>
      </c>
      <c r="AH168" s="55">
        <v>40</v>
      </c>
      <c r="AI168" s="55">
        <v>6</v>
      </c>
      <c r="AJ168" s="53">
        <f t="shared" si="45"/>
        <v>34</v>
      </c>
    </row>
    <row r="169" spans="1:36">
      <c r="A169" s="32">
        <v>149</v>
      </c>
      <c r="B169" s="60" t="s">
        <v>182</v>
      </c>
      <c r="C169" s="69">
        <v>2535.1999999999998</v>
      </c>
      <c r="D169" s="51">
        <f t="shared" si="31"/>
        <v>11842.3</v>
      </c>
      <c r="E169" s="52">
        <f t="shared" si="32"/>
        <v>11842.3</v>
      </c>
      <c r="F169" s="53">
        <f t="shared" si="33"/>
        <v>0</v>
      </c>
      <c r="G169" s="72">
        <f>+Ծրագիր!I169</f>
        <v>0</v>
      </c>
      <c r="H169" s="72">
        <v>0</v>
      </c>
      <c r="I169" s="57">
        <f t="shared" si="34"/>
        <v>0</v>
      </c>
      <c r="J169" s="106"/>
      <c r="K169" s="106"/>
      <c r="L169" s="57">
        <f t="shared" si="35"/>
        <v>0</v>
      </c>
      <c r="M169" s="55">
        <v>31.3</v>
      </c>
      <c r="N169" s="55">
        <v>31.3</v>
      </c>
      <c r="O169" s="57">
        <f t="shared" si="36"/>
        <v>0</v>
      </c>
      <c r="P169" s="55">
        <v>11811</v>
      </c>
      <c r="Q169" s="55">
        <v>11811</v>
      </c>
      <c r="R169" s="57">
        <f t="shared" si="37"/>
        <v>0</v>
      </c>
      <c r="S169" s="73"/>
      <c r="T169" s="73">
        <v>0</v>
      </c>
      <c r="U169" s="58">
        <f t="shared" si="38"/>
        <v>0</v>
      </c>
      <c r="V169" s="51">
        <f t="shared" si="39"/>
        <v>14377.5</v>
      </c>
      <c r="W169" s="52">
        <f t="shared" si="40"/>
        <v>12195.5</v>
      </c>
      <c r="X169" s="53">
        <f t="shared" si="41"/>
        <v>2182</v>
      </c>
      <c r="Y169" s="64">
        <v>12382.3</v>
      </c>
      <c r="Z169" s="55">
        <v>11249.1</v>
      </c>
      <c r="AA169" s="52">
        <f t="shared" si="42"/>
        <v>1133.1999999999989</v>
      </c>
      <c r="AB169" s="55">
        <v>1920.2000000000007</v>
      </c>
      <c r="AC169" s="55">
        <v>946.39999999999964</v>
      </c>
      <c r="AD169" s="52">
        <f t="shared" si="43"/>
        <v>973.80000000000109</v>
      </c>
      <c r="AE169" s="55"/>
      <c r="AF169" s="55"/>
      <c r="AG169" s="52">
        <f t="shared" si="44"/>
        <v>0</v>
      </c>
      <c r="AH169" s="55">
        <v>75</v>
      </c>
      <c r="AI169" s="55">
        <v>0</v>
      </c>
      <c r="AJ169" s="53">
        <f t="shared" si="45"/>
        <v>75</v>
      </c>
    </row>
    <row r="170" spans="1:36" ht="27">
      <c r="A170" s="32">
        <v>150</v>
      </c>
      <c r="B170" s="60" t="s">
        <v>183</v>
      </c>
      <c r="C170" s="71">
        <v>769.3</v>
      </c>
      <c r="D170" s="51">
        <f t="shared" si="31"/>
        <v>8555.6</v>
      </c>
      <c r="E170" s="52">
        <f t="shared" si="32"/>
        <v>8555.6</v>
      </c>
      <c r="F170" s="53">
        <f t="shared" si="33"/>
        <v>0</v>
      </c>
      <c r="G170" s="72">
        <f>+Ծրագիր!I170</f>
        <v>0</v>
      </c>
      <c r="H170" s="72">
        <v>0</v>
      </c>
      <c r="I170" s="57">
        <f t="shared" si="34"/>
        <v>0</v>
      </c>
      <c r="J170" s="106">
        <f>+Ծրագիր!M170</f>
        <v>14.4</v>
      </c>
      <c r="K170" s="106">
        <v>14.4</v>
      </c>
      <c r="L170" s="57">
        <f t="shared" si="35"/>
        <v>0</v>
      </c>
      <c r="M170" s="55">
        <v>8482</v>
      </c>
      <c r="N170" s="55">
        <v>8482</v>
      </c>
      <c r="O170" s="57">
        <f t="shared" si="36"/>
        <v>0</v>
      </c>
      <c r="P170" s="55"/>
      <c r="Q170" s="55"/>
      <c r="R170" s="57">
        <f t="shared" si="37"/>
        <v>0</v>
      </c>
      <c r="S170" s="55">
        <v>59.2</v>
      </c>
      <c r="T170" s="55">
        <v>59.2</v>
      </c>
      <c r="U170" s="58">
        <f t="shared" si="38"/>
        <v>0</v>
      </c>
      <c r="V170" s="51">
        <f t="shared" si="39"/>
        <v>9324.9</v>
      </c>
      <c r="W170" s="52">
        <f t="shared" si="40"/>
        <v>8339.5</v>
      </c>
      <c r="X170" s="53">
        <f t="shared" si="41"/>
        <v>985.39999999999964</v>
      </c>
      <c r="Y170" s="64">
        <v>6900.3</v>
      </c>
      <c r="Z170" s="55">
        <v>6313</v>
      </c>
      <c r="AA170" s="52">
        <f t="shared" si="42"/>
        <v>587.30000000000018</v>
      </c>
      <c r="AB170" s="55">
        <v>1917.5999999999995</v>
      </c>
      <c r="AC170" s="55">
        <v>1546.4</v>
      </c>
      <c r="AD170" s="52">
        <f t="shared" si="43"/>
        <v>371.19999999999936</v>
      </c>
      <c r="AE170" s="55"/>
      <c r="AF170" s="55"/>
      <c r="AG170" s="52">
        <f t="shared" si="44"/>
        <v>0</v>
      </c>
      <c r="AH170" s="55">
        <v>507</v>
      </c>
      <c r="AI170" s="55">
        <v>480.1</v>
      </c>
      <c r="AJ170" s="53">
        <f t="shared" si="45"/>
        <v>26.899999999999977</v>
      </c>
    </row>
    <row r="171" spans="1:36">
      <c r="A171" s="32">
        <v>151</v>
      </c>
      <c r="B171" s="60" t="s">
        <v>184</v>
      </c>
      <c r="C171" s="103">
        <v>1271.5999999999999</v>
      </c>
      <c r="D171" s="51">
        <f t="shared" si="31"/>
        <v>18300</v>
      </c>
      <c r="E171" s="52">
        <f t="shared" si="32"/>
        <v>18111.57</v>
      </c>
      <c r="F171" s="53">
        <f t="shared" si="33"/>
        <v>188.43000000000029</v>
      </c>
      <c r="G171" s="72">
        <f>+Ծրագիր!I171</f>
        <v>17800</v>
      </c>
      <c r="H171" s="104">
        <v>17663.25</v>
      </c>
      <c r="I171" s="57">
        <f t="shared" si="34"/>
        <v>136.75</v>
      </c>
      <c r="J171" s="106">
        <f>+Ծրագիր!M171</f>
        <v>0</v>
      </c>
      <c r="K171" s="106"/>
      <c r="L171" s="57">
        <f t="shared" si="35"/>
        <v>0</v>
      </c>
      <c r="M171" s="55">
        <v>0</v>
      </c>
      <c r="N171" s="55">
        <v>0</v>
      </c>
      <c r="O171" s="57">
        <f t="shared" si="36"/>
        <v>0</v>
      </c>
      <c r="P171" s="55">
        <v>0</v>
      </c>
      <c r="Q171" s="55">
        <v>0</v>
      </c>
      <c r="R171" s="57">
        <f t="shared" si="37"/>
        <v>0</v>
      </c>
      <c r="S171" s="55">
        <v>500</v>
      </c>
      <c r="T171" s="55">
        <v>448.32</v>
      </c>
      <c r="U171" s="58">
        <f t="shared" si="38"/>
        <v>51.680000000000007</v>
      </c>
      <c r="V171" s="51">
        <f t="shared" si="39"/>
        <v>19571.599999999999</v>
      </c>
      <c r="W171" s="52">
        <f t="shared" si="40"/>
        <v>18437.3</v>
      </c>
      <c r="X171" s="53">
        <f t="shared" si="41"/>
        <v>1134.2999999999993</v>
      </c>
      <c r="Y171" s="64">
        <v>14363</v>
      </c>
      <c r="Z171" s="55">
        <v>13720.16</v>
      </c>
      <c r="AA171" s="52">
        <f t="shared" si="42"/>
        <v>642.84000000000015</v>
      </c>
      <c r="AB171" s="55">
        <v>4657.5999999999985</v>
      </c>
      <c r="AC171" s="55">
        <v>4166.1399999999994</v>
      </c>
      <c r="AD171" s="52">
        <f t="shared" si="43"/>
        <v>491.45999999999913</v>
      </c>
      <c r="AE171" s="55"/>
      <c r="AF171" s="55"/>
      <c r="AG171" s="52">
        <f t="shared" si="44"/>
        <v>0</v>
      </c>
      <c r="AH171" s="55">
        <v>551</v>
      </c>
      <c r="AI171" s="55">
        <v>551</v>
      </c>
      <c r="AJ171" s="53">
        <f t="shared" si="45"/>
        <v>0</v>
      </c>
    </row>
    <row r="172" spans="1:36">
      <c r="A172" s="32">
        <v>152</v>
      </c>
      <c r="B172" s="60" t="s">
        <v>185</v>
      </c>
      <c r="C172" s="103">
        <v>105.3</v>
      </c>
      <c r="D172" s="51">
        <f t="shared" si="31"/>
        <v>14508.5</v>
      </c>
      <c r="E172" s="52">
        <f t="shared" si="32"/>
        <v>14468.26</v>
      </c>
      <c r="F172" s="53">
        <f t="shared" si="33"/>
        <v>40.239999999999782</v>
      </c>
      <c r="G172" s="72">
        <f>+Ծրագիր!I172</f>
        <v>14500</v>
      </c>
      <c r="H172" s="104">
        <v>14459.98</v>
      </c>
      <c r="I172" s="57">
        <f t="shared" si="34"/>
        <v>40.020000000000437</v>
      </c>
      <c r="J172" s="106">
        <f>+Ծրագիր!M172</f>
        <v>0</v>
      </c>
      <c r="K172" s="106"/>
      <c r="L172" s="57">
        <f t="shared" si="35"/>
        <v>0</v>
      </c>
      <c r="M172" s="55">
        <v>0</v>
      </c>
      <c r="N172" s="55">
        <v>0</v>
      </c>
      <c r="O172" s="57">
        <f t="shared" si="36"/>
        <v>0</v>
      </c>
      <c r="P172" s="55">
        <v>0</v>
      </c>
      <c r="Q172" s="55">
        <v>0</v>
      </c>
      <c r="R172" s="57">
        <f t="shared" si="37"/>
        <v>0</v>
      </c>
      <c r="S172" s="55">
        <v>8.5</v>
      </c>
      <c r="T172" s="55">
        <v>8.2799999999999994</v>
      </c>
      <c r="U172" s="58">
        <f t="shared" si="38"/>
        <v>0.22000000000000064</v>
      </c>
      <c r="V172" s="51">
        <f t="shared" si="39"/>
        <v>14613.8</v>
      </c>
      <c r="W172" s="52">
        <f t="shared" si="40"/>
        <v>13683.1</v>
      </c>
      <c r="X172" s="53">
        <f t="shared" si="41"/>
        <v>930.69999999999891</v>
      </c>
      <c r="Y172" s="64">
        <v>10860</v>
      </c>
      <c r="Z172" s="55">
        <v>10854.91</v>
      </c>
      <c r="AA172" s="52">
        <f t="shared" si="42"/>
        <v>5.0900000000001455</v>
      </c>
      <c r="AB172" s="55">
        <v>3613.7999999999993</v>
      </c>
      <c r="AC172" s="55">
        <v>2689.0900000000006</v>
      </c>
      <c r="AD172" s="52">
        <f t="shared" si="43"/>
        <v>924.70999999999867</v>
      </c>
      <c r="AE172" s="55"/>
      <c r="AF172" s="55"/>
      <c r="AG172" s="52">
        <f t="shared" si="44"/>
        <v>0</v>
      </c>
      <c r="AH172" s="55">
        <v>140</v>
      </c>
      <c r="AI172" s="55">
        <v>139.1</v>
      </c>
      <c r="AJ172" s="53">
        <f t="shared" si="45"/>
        <v>0.90000000000000568</v>
      </c>
    </row>
    <row r="173" spans="1:36">
      <c r="A173" s="32">
        <v>153</v>
      </c>
      <c r="B173" s="60" t="s">
        <v>186</v>
      </c>
      <c r="C173" s="103">
        <v>83.4</v>
      </c>
      <c r="D173" s="51">
        <f t="shared" si="31"/>
        <v>7399.5</v>
      </c>
      <c r="E173" s="52">
        <f t="shared" si="32"/>
        <v>7372.8899999999994</v>
      </c>
      <c r="F173" s="53">
        <f t="shared" si="33"/>
        <v>26.610000000000582</v>
      </c>
      <c r="G173" s="72">
        <f>+Ծրագիր!I173</f>
        <v>7300</v>
      </c>
      <c r="H173" s="104">
        <v>7275.45</v>
      </c>
      <c r="I173" s="57">
        <f t="shared" si="34"/>
        <v>24.550000000000182</v>
      </c>
      <c r="J173" s="106">
        <f>+Ծրագիր!M173</f>
        <v>96</v>
      </c>
      <c r="K173" s="106">
        <v>94.4</v>
      </c>
      <c r="L173" s="57">
        <f t="shared" si="35"/>
        <v>1.5999999999999943</v>
      </c>
      <c r="M173" s="55">
        <v>0</v>
      </c>
      <c r="N173" s="55">
        <v>0</v>
      </c>
      <c r="O173" s="57">
        <f t="shared" si="36"/>
        <v>0</v>
      </c>
      <c r="P173" s="55">
        <v>0</v>
      </c>
      <c r="Q173" s="55">
        <v>0</v>
      </c>
      <c r="R173" s="57">
        <f t="shared" si="37"/>
        <v>0</v>
      </c>
      <c r="S173" s="55">
        <v>3.5</v>
      </c>
      <c r="T173" s="55">
        <v>3.04</v>
      </c>
      <c r="U173" s="58">
        <f t="shared" si="38"/>
        <v>0.45999999999999996</v>
      </c>
      <c r="V173" s="51">
        <f t="shared" si="39"/>
        <v>7482.9</v>
      </c>
      <c r="W173" s="52">
        <f t="shared" si="40"/>
        <v>7057.97</v>
      </c>
      <c r="X173" s="53">
        <f t="shared" si="41"/>
        <v>424.92999999999938</v>
      </c>
      <c r="Y173" s="64">
        <v>5280</v>
      </c>
      <c r="Z173" s="55">
        <v>5276.7</v>
      </c>
      <c r="AA173" s="52">
        <f t="shared" si="42"/>
        <v>3.3000000000001819</v>
      </c>
      <c r="AB173" s="55">
        <v>2172.8999999999996</v>
      </c>
      <c r="AC173" s="55">
        <v>1758.2700000000004</v>
      </c>
      <c r="AD173" s="52">
        <f t="shared" si="43"/>
        <v>414.6299999999992</v>
      </c>
      <c r="AE173" s="55"/>
      <c r="AF173" s="55"/>
      <c r="AG173" s="52">
        <f t="shared" si="44"/>
        <v>0</v>
      </c>
      <c r="AH173" s="55">
        <v>30</v>
      </c>
      <c r="AI173" s="55">
        <v>23</v>
      </c>
      <c r="AJ173" s="53">
        <f t="shared" si="45"/>
        <v>7</v>
      </c>
    </row>
    <row r="174" spans="1:36">
      <c r="A174" s="32">
        <v>154</v>
      </c>
      <c r="B174" s="60" t="s">
        <v>187</v>
      </c>
      <c r="C174" s="103">
        <v>3.1</v>
      </c>
      <c r="D174" s="51">
        <f t="shared" si="31"/>
        <v>46750</v>
      </c>
      <c r="E174" s="52">
        <f t="shared" si="32"/>
        <v>45838.71</v>
      </c>
      <c r="F174" s="53">
        <f t="shared" si="33"/>
        <v>911.29000000000087</v>
      </c>
      <c r="G174" s="72">
        <f>+Ծրագիր!I174</f>
        <v>45510</v>
      </c>
      <c r="H174" s="104">
        <v>44603</v>
      </c>
      <c r="I174" s="57">
        <f t="shared" si="34"/>
        <v>907</v>
      </c>
      <c r="J174" s="106">
        <f>+Ծրագիր!M174</f>
        <v>0</v>
      </c>
      <c r="K174" s="106"/>
      <c r="L174" s="57">
        <f t="shared" si="35"/>
        <v>0</v>
      </c>
      <c r="M174" s="55">
        <v>0</v>
      </c>
      <c r="N174" s="55">
        <v>0</v>
      </c>
      <c r="O174" s="57">
        <f t="shared" si="36"/>
        <v>0</v>
      </c>
      <c r="P174" s="55">
        <v>0</v>
      </c>
      <c r="Q174" s="55">
        <v>0</v>
      </c>
      <c r="R174" s="57">
        <f t="shared" si="37"/>
        <v>0</v>
      </c>
      <c r="S174" s="55">
        <v>1240</v>
      </c>
      <c r="T174" s="55">
        <v>1235.71</v>
      </c>
      <c r="U174" s="58">
        <f t="shared" si="38"/>
        <v>4.2899999999999636</v>
      </c>
      <c r="V174" s="51">
        <f t="shared" si="39"/>
        <v>46753.1</v>
      </c>
      <c r="W174" s="52">
        <f t="shared" si="40"/>
        <v>45623.75</v>
      </c>
      <c r="X174" s="53">
        <f t="shared" si="41"/>
        <v>1129.3499999999985</v>
      </c>
      <c r="Y174" s="64">
        <v>35653</v>
      </c>
      <c r="Z174" s="55">
        <v>35616</v>
      </c>
      <c r="AA174" s="52">
        <f t="shared" si="42"/>
        <v>37</v>
      </c>
      <c r="AB174" s="55">
        <v>11013.599999999999</v>
      </c>
      <c r="AC174" s="55">
        <v>9921.4699999999993</v>
      </c>
      <c r="AD174" s="52">
        <f t="shared" si="43"/>
        <v>1092.1299999999992</v>
      </c>
      <c r="AE174" s="55"/>
      <c r="AF174" s="55"/>
      <c r="AG174" s="52">
        <f t="shared" si="44"/>
        <v>0</v>
      </c>
      <c r="AH174" s="55">
        <v>86.5</v>
      </c>
      <c r="AI174" s="55">
        <v>86.28</v>
      </c>
      <c r="AJ174" s="53">
        <f t="shared" si="45"/>
        <v>0.21999999999999886</v>
      </c>
    </row>
    <row r="175" spans="1:36">
      <c r="A175" s="32">
        <v>155</v>
      </c>
      <c r="B175" s="60" t="s">
        <v>188</v>
      </c>
      <c r="C175" s="103">
        <v>885.3</v>
      </c>
      <c r="D175" s="51">
        <f t="shared" si="31"/>
        <v>20770</v>
      </c>
      <c r="E175" s="52">
        <f t="shared" si="32"/>
        <v>18206.96</v>
      </c>
      <c r="F175" s="53">
        <f t="shared" si="33"/>
        <v>2563.0400000000009</v>
      </c>
      <c r="G175" s="72">
        <f>+Ծրագիր!I175</f>
        <v>20250</v>
      </c>
      <c r="H175" s="104">
        <v>17687</v>
      </c>
      <c r="I175" s="57">
        <f t="shared" si="34"/>
        <v>2563</v>
      </c>
      <c r="J175" s="106">
        <f>+Ծրագիր!M175</f>
        <v>0</v>
      </c>
      <c r="K175" s="106"/>
      <c r="L175" s="57">
        <f t="shared" si="35"/>
        <v>0</v>
      </c>
      <c r="M175" s="55">
        <v>492</v>
      </c>
      <c r="N175" s="55">
        <v>492</v>
      </c>
      <c r="O175" s="57">
        <f t="shared" si="36"/>
        <v>0</v>
      </c>
      <c r="P175" s="55">
        <v>0</v>
      </c>
      <c r="Q175" s="55">
        <v>0</v>
      </c>
      <c r="R175" s="57">
        <f t="shared" si="37"/>
        <v>0</v>
      </c>
      <c r="S175" s="55">
        <v>28</v>
      </c>
      <c r="T175" s="55">
        <v>27.96</v>
      </c>
      <c r="U175" s="58">
        <f t="shared" si="38"/>
        <v>3.9999999999999147E-2</v>
      </c>
      <c r="V175" s="51">
        <f t="shared" si="39"/>
        <v>21655.3</v>
      </c>
      <c r="W175" s="52">
        <f t="shared" si="40"/>
        <v>17792.5</v>
      </c>
      <c r="X175" s="53">
        <f t="shared" si="41"/>
        <v>3862.7999999999993</v>
      </c>
      <c r="Y175" s="64">
        <v>13345</v>
      </c>
      <c r="Z175" s="55">
        <v>12847.6</v>
      </c>
      <c r="AA175" s="52">
        <f t="shared" si="42"/>
        <v>497.39999999999964</v>
      </c>
      <c r="AB175" s="55">
        <v>8110.2999999999993</v>
      </c>
      <c r="AC175" s="55">
        <v>4781.8799999999992</v>
      </c>
      <c r="AD175" s="52">
        <f t="shared" si="43"/>
        <v>3328.42</v>
      </c>
      <c r="AE175" s="55"/>
      <c r="AF175" s="55"/>
      <c r="AG175" s="52">
        <f t="shared" si="44"/>
        <v>0</v>
      </c>
      <c r="AH175" s="55">
        <v>200</v>
      </c>
      <c r="AI175" s="55">
        <v>163.02000000000001</v>
      </c>
      <c r="AJ175" s="53">
        <f t="shared" si="45"/>
        <v>36.97999999999999</v>
      </c>
    </row>
    <row r="176" spans="1:36">
      <c r="A176" s="32">
        <v>156</v>
      </c>
      <c r="B176" s="60" t="s">
        <v>189</v>
      </c>
      <c r="C176" s="103">
        <v>922.98</v>
      </c>
      <c r="D176" s="51">
        <f t="shared" si="31"/>
        <v>18300</v>
      </c>
      <c r="E176" s="52">
        <f t="shared" si="32"/>
        <v>17359.98</v>
      </c>
      <c r="F176" s="53">
        <f t="shared" si="33"/>
        <v>940.02000000000044</v>
      </c>
      <c r="G176" s="72">
        <f>+Ծրագիր!I176</f>
        <v>17400</v>
      </c>
      <c r="H176" s="104">
        <v>16558.98</v>
      </c>
      <c r="I176" s="57">
        <f t="shared" si="34"/>
        <v>841.02000000000044</v>
      </c>
      <c r="J176" s="106">
        <f>+Ծրագիր!M176</f>
        <v>0</v>
      </c>
      <c r="K176" s="106"/>
      <c r="L176" s="57">
        <f t="shared" si="35"/>
        <v>0</v>
      </c>
      <c r="M176" s="55">
        <v>410</v>
      </c>
      <c r="N176" s="55">
        <v>408</v>
      </c>
      <c r="O176" s="57">
        <f t="shared" si="36"/>
        <v>2</v>
      </c>
      <c r="P176" s="55">
        <v>0</v>
      </c>
      <c r="Q176" s="55">
        <v>0</v>
      </c>
      <c r="R176" s="57">
        <f t="shared" si="37"/>
        <v>0</v>
      </c>
      <c r="S176" s="55">
        <v>490</v>
      </c>
      <c r="T176" s="55">
        <v>393</v>
      </c>
      <c r="U176" s="58">
        <f t="shared" si="38"/>
        <v>97</v>
      </c>
      <c r="V176" s="51">
        <f t="shared" si="39"/>
        <v>19222.98</v>
      </c>
      <c r="W176" s="52">
        <f t="shared" si="40"/>
        <v>18106.599999999999</v>
      </c>
      <c r="X176" s="53">
        <f t="shared" si="41"/>
        <v>1116.380000000001</v>
      </c>
      <c r="Y176" s="64">
        <v>15300</v>
      </c>
      <c r="Z176" s="55">
        <v>15280.2</v>
      </c>
      <c r="AA176" s="52">
        <f t="shared" si="42"/>
        <v>19.799999999999272</v>
      </c>
      <c r="AB176" s="55">
        <v>3828.9799999999996</v>
      </c>
      <c r="AC176" s="55">
        <v>2735.699999999998</v>
      </c>
      <c r="AD176" s="52">
        <f t="shared" si="43"/>
        <v>1093.2800000000016</v>
      </c>
      <c r="AE176" s="55"/>
      <c r="AF176" s="55"/>
      <c r="AG176" s="52">
        <f t="shared" si="44"/>
        <v>0</v>
      </c>
      <c r="AH176" s="55">
        <v>94</v>
      </c>
      <c r="AI176" s="55">
        <v>90.7</v>
      </c>
      <c r="AJ176" s="53">
        <f t="shared" si="45"/>
        <v>3.2999999999999972</v>
      </c>
    </row>
    <row r="177" spans="1:40">
      <c r="A177" s="32">
        <v>157</v>
      </c>
      <c r="B177" s="60" t="s">
        <v>190</v>
      </c>
      <c r="C177" s="103">
        <v>200</v>
      </c>
      <c r="D177" s="51">
        <f t="shared" si="31"/>
        <v>9123.5</v>
      </c>
      <c r="E177" s="52">
        <f t="shared" si="32"/>
        <v>9117.8799999999992</v>
      </c>
      <c r="F177" s="53">
        <f t="shared" si="33"/>
        <v>5.6200000000008004</v>
      </c>
      <c r="G177" s="72">
        <f>+Ծրագիր!I177</f>
        <v>8500</v>
      </c>
      <c r="H177" s="104">
        <v>8494.5</v>
      </c>
      <c r="I177" s="57">
        <f t="shared" si="34"/>
        <v>5.5</v>
      </c>
      <c r="J177" s="106">
        <f>+Ծրագիր!M177</f>
        <v>0</v>
      </c>
      <c r="K177" s="106"/>
      <c r="L177" s="57">
        <f t="shared" si="35"/>
        <v>0</v>
      </c>
      <c r="M177" s="55">
        <v>600</v>
      </c>
      <c r="N177" s="55">
        <v>600</v>
      </c>
      <c r="O177" s="57">
        <f t="shared" si="36"/>
        <v>0</v>
      </c>
      <c r="P177" s="55">
        <v>0</v>
      </c>
      <c r="Q177" s="55">
        <v>0</v>
      </c>
      <c r="R177" s="57">
        <f t="shared" si="37"/>
        <v>0</v>
      </c>
      <c r="S177" s="55">
        <v>23.5</v>
      </c>
      <c r="T177" s="55">
        <v>23.38</v>
      </c>
      <c r="U177" s="58">
        <f t="shared" si="38"/>
        <v>0.12000000000000099</v>
      </c>
      <c r="V177" s="51">
        <f t="shared" si="39"/>
        <v>9323.5</v>
      </c>
      <c r="W177" s="52">
        <f t="shared" si="40"/>
        <v>9307.98</v>
      </c>
      <c r="X177" s="53">
        <f t="shared" si="41"/>
        <v>15.520000000000437</v>
      </c>
      <c r="Y177" s="64">
        <v>7472</v>
      </c>
      <c r="Z177" s="55">
        <v>7470.72</v>
      </c>
      <c r="AA177" s="52">
        <f t="shared" si="42"/>
        <v>1.2799999999997453</v>
      </c>
      <c r="AB177" s="55">
        <v>1848.5</v>
      </c>
      <c r="AC177" s="55">
        <v>1834.2599999999993</v>
      </c>
      <c r="AD177" s="52">
        <f t="shared" si="43"/>
        <v>14.240000000000691</v>
      </c>
      <c r="AE177" s="55"/>
      <c r="AF177" s="55"/>
      <c r="AG177" s="52">
        <f t="shared" si="44"/>
        <v>0</v>
      </c>
      <c r="AH177" s="55">
        <v>3</v>
      </c>
      <c r="AI177" s="55">
        <v>3</v>
      </c>
      <c r="AJ177" s="53">
        <f t="shared" si="45"/>
        <v>0</v>
      </c>
    </row>
    <row r="178" spans="1:40">
      <c r="A178" s="32">
        <v>158</v>
      </c>
      <c r="B178" s="60" t="s">
        <v>191</v>
      </c>
      <c r="C178" s="103">
        <v>81.099999999999994</v>
      </c>
      <c r="D178" s="51">
        <f t="shared" si="31"/>
        <v>11478</v>
      </c>
      <c r="E178" s="52">
        <f t="shared" si="32"/>
        <v>11474.95</v>
      </c>
      <c r="F178" s="53">
        <f t="shared" si="33"/>
        <v>3.0499999999992724</v>
      </c>
      <c r="G178" s="72">
        <f>+Ծրագիր!I178</f>
        <v>10400</v>
      </c>
      <c r="H178" s="104">
        <v>10397.75</v>
      </c>
      <c r="I178" s="57">
        <f t="shared" si="34"/>
        <v>2.25</v>
      </c>
      <c r="J178" s="106">
        <f>+Ծրագիր!M178</f>
        <v>0</v>
      </c>
      <c r="K178" s="106"/>
      <c r="L178" s="57">
        <f t="shared" si="35"/>
        <v>0</v>
      </c>
      <c r="M178" s="55">
        <v>1008</v>
      </c>
      <c r="N178" s="55">
        <v>1008</v>
      </c>
      <c r="O178" s="57">
        <f t="shared" si="36"/>
        <v>0</v>
      </c>
      <c r="P178" s="55">
        <v>0</v>
      </c>
      <c r="Q178" s="55">
        <v>0</v>
      </c>
      <c r="R178" s="57">
        <f t="shared" si="37"/>
        <v>0</v>
      </c>
      <c r="S178" s="55">
        <v>70</v>
      </c>
      <c r="T178" s="55">
        <v>69.2</v>
      </c>
      <c r="U178" s="58">
        <f t="shared" si="38"/>
        <v>0.79999999999999716</v>
      </c>
      <c r="V178" s="51">
        <f t="shared" si="39"/>
        <v>11559.1</v>
      </c>
      <c r="W178" s="52">
        <f t="shared" si="40"/>
        <v>11533.58</v>
      </c>
      <c r="X178" s="53">
        <f t="shared" si="41"/>
        <v>25.520000000000437</v>
      </c>
      <c r="Y178" s="64">
        <v>8700</v>
      </c>
      <c r="Z178" s="55">
        <v>8685.81</v>
      </c>
      <c r="AA178" s="52">
        <f t="shared" si="42"/>
        <v>14.190000000000509</v>
      </c>
      <c r="AB178" s="55">
        <v>2843.1000000000004</v>
      </c>
      <c r="AC178" s="55">
        <v>2831.7700000000004</v>
      </c>
      <c r="AD178" s="52">
        <f t="shared" si="43"/>
        <v>11.329999999999927</v>
      </c>
      <c r="AE178" s="55"/>
      <c r="AF178" s="55"/>
      <c r="AG178" s="52">
        <f t="shared" si="44"/>
        <v>0</v>
      </c>
      <c r="AH178" s="55">
        <v>16</v>
      </c>
      <c r="AI178" s="55">
        <v>16</v>
      </c>
      <c r="AJ178" s="53">
        <f t="shared" si="45"/>
        <v>0</v>
      </c>
    </row>
    <row r="179" spans="1:40">
      <c r="A179" s="32">
        <v>159</v>
      </c>
      <c r="B179" s="60" t="s">
        <v>192</v>
      </c>
      <c r="C179" s="103">
        <v>131.80000000000001</v>
      </c>
      <c r="D179" s="51">
        <f t="shared" si="31"/>
        <v>9950</v>
      </c>
      <c r="E179" s="52">
        <f t="shared" si="32"/>
        <v>9900.85</v>
      </c>
      <c r="F179" s="53">
        <f t="shared" si="33"/>
        <v>49.149999999999636</v>
      </c>
      <c r="G179" s="72">
        <f>+Ծրագիր!I179</f>
        <v>9950</v>
      </c>
      <c r="H179" s="104">
        <v>9900.85</v>
      </c>
      <c r="I179" s="57">
        <f t="shared" si="34"/>
        <v>49.149999999999636</v>
      </c>
      <c r="J179" s="106">
        <f>+Ծրագիր!M179</f>
        <v>0</v>
      </c>
      <c r="K179" s="106"/>
      <c r="L179" s="57">
        <f t="shared" si="35"/>
        <v>0</v>
      </c>
      <c r="M179" s="55">
        <v>0</v>
      </c>
      <c r="N179" s="55">
        <v>0</v>
      </c>
      <c r="O179" s="57">
        <f t="shared" si="36"/>
        <v>0</v>
      </c>
      <c r="P179" s="55">
        <v>0</v>
      </c>
      <c r="Q179" s="55">
        <v>0</v>
      </c>
      <c r="R179" s="57">
        <f t="shared" si="37"/>
        <v>0</v>
      </c>
      <c r="S179" s="55">
        <v>0</v>
      </c>
      <c r="T179" s="55">
        <v>0</v>
      </c>
      <c r="U179" s="58">
        <f t="shared" si="38"/>
        <v>0</v>
      </c>
      <c r="V179" s="51">
        <f t="shared" si="39"/>
        <v>10081.799999999999</v>
      </c>
      <c r="W179" s="52">
        <f t="shared" si="40"/>
        <v>9977.39</v>
      </c>
      <c r="X179" s="53">
        <f t="shared" si="41"/>
        <v>104.40999999999985</v>
      </c>
      <c r="Y179" s="64">
        <v>8012.6</v>
      </c>
      <c r="Z179" s="55">
        <v>7930.57</v>
      </c>
      <c r="AA179" s="52">
        <f t="shared" si="42"/>
        <v>82.030000000000655</v>
      </c>
      <c r="AB179" s="55">
        <v>1994.1999999999989</v>
      </c>
      <c r="AC179" s="55">
        <v>1994.1699999999996</v>
      </c>
      <c r="AD179" s="52">
        <f t="shared" si="43"/>
        <v>2.9999999999290594E-2</v>
      </c>
      <c r="AE179" s="55"/>
      <c r="AF179" s="55"/>
      <c r="AG179" s="52">
        <f t="shared" si="44"/>
        <v>0</v>
      </c>
      <c r="AH179" s="55">
        <v>75</v>
      </c>
      <c r="AI179" s="55">
        <v>52.65</v>
      </c>
      <c r="AJ179" s="53">
        <f t="shared" si="45"/>
        <v>22.35</v>
      </c>
    </row>
    <row r="180" spans="1:40">
      <c r="A180" s="32">
        <v>160</v>
      </c>
      <c r="B180" s="60" t="s">
        <v>193</v>
      </c>
      <c r="C180" s="103">
        <v>375.6</v>
      </c>
      <c r="D180" s="51">
        <f t="shared" si="31"/>
        <v>9399.2000000000007</v>
      </c>
      <c r="E180" s="52">
        <f t="shared" si="32"/>
        <v>9159.0299999999988</v>
      </c>
      <c r="F180" s="53">
        <f t="shared" si="33"/>
        <v>240.17000000000189</v>
      </c>
      <c r="G180" s="72">
        <f>+Ծրագիր!I180</f>
        <v>9098.7000000000007</v>
      </c>
      <c r="H180" s="105">
        <v>8858.65</v>
      </c>
      <c r="I180" s="57">
        <f t="shared" si="34"/>
        <v>240.05000000000109</v>
      </c>
      <c r="J180" s="106">
        <f>+Ծրագիր!M180</f>
        <v>0</v>
      </c>
      <c r="K180" s="106"/>
      <c r="L180" s="57">
        <f t="shared" si="35"/>
        <v>0</v>
      </c>
      <c r="M180" s="55">
        <v>300</v>
      </c>
      <c r="N180" s="55">
        <v>300</v>
      </c>
      <c r="O180" s="57">
        <f t="shared" si="36"/>
        <v>0</v>
      </c>
      <c r="P180" s="55">
        <v>0</v>
      </c>
      <c r="Q180" s="55">
        <v>0</v>
      </c>
      <c r="R180" s="57">
        <f t="shared" si="37"/>
        <v>0</v>
      </c>
      <c r="S180" s="55">
        <v>0.5</v>
      </c>
      <c r="T180" s="55">
        <v>0.38</v>
      </c>
      <c r="U180" s="58">
        <f t="shared" si="38"/>
        <v>0.12</v>
      </c>
      <c r="V180" s="51">
        <f t="shared" si="39"/>
        <v>9774.8000000000011</v>
      </c>
      <c r="W180" s="52">
        <f t="shared" si="40"/>
        <v>9523.4</v>
      </c>
      <c r="X180" s="53">
        <f t="shared" si="41"/>
        <v>251.40000000000146</v>
      </c>
      <c r="Y180" s="64">
        <v>8203.7999999999993</v>
      </c>
      <c r="Z180" s="55">
        <v>8000.43</v>
      </c>
      <c r="AA180" s="52">
        <f t="shared" si="42"/>
        <v>203.36999999999898</v>
      </c>
      <c r="AB180" s="55">
        <v>1471.0000000000018</v>
      </c>
      <c r="AC180" s="55">
        <v>1470.9699999999993</v>
      </c>
      <c r="AD180" s="52">
        <f t="shared" si="43"/>
        <v>3.0000000002473826E-2</v>
      </c>
      <c r="AE180" s="55"/>
      <c r="AF180" s="55"/>
      <c r="AG180" s="52">
        <f t="shared" si="44"/>
        <v>0</v>
      </c>
      <c r="AH180" s="55">
        <v>100</v>
      </c>
      <c r="AI180" s="55">
        <v>52</v>
      </c>
      <c r="AJ180" s="53">
        <f t="shared" si="45"/>
        <v>48</v>
      </c>
    </row>
    <row r="181" spans="1:40">
      <c r="A181" s="32">
        <v>161</v>
      </c>
      <c r="B181" s="60" t="s">
        <v>194</v>
      </c>
      <c r="C181" s="103">
        <v>3.6</v>
      </c>
      <c r="D181" s="51">
        <f t="shared" si="31"/>
        <v>14262.699999999999</v>
      </c>
      <c r="E181" s="52">
        <f t="shared" si="32"/>
        <v>13962.4</v>
      </c>
      <c r="F181" s="53">
        <f t="shared" si="33"/>
        <v>300.29999999999927</v>
      </c>
      <c r="G181" s="72">
        <f>+Ծրագիր!I181</f>
        <v>14195.3</v>
      </c>
      <c r="H181" s="104">
        <v>13895.3</v>
      </c>
      <c r="I181" s="57">
        <f t="shared" si="34"/>
        <v>300</v>
      </c>
      <c r="J181" s="106">
        <f>+Ծրագիր!M181</f>
        <v>50.4</v>
      </c>
      <c r="K181" s="107">
        <v>50.4</v>
      </c>
      <c r="L181" s="57">
        <f t="shared" si="35"/>
        <v>0</v>
      </c>
      <c r="M181" s="55">
        <v>0</v>
      </c>
      <c r="N181" s="55">
        <v>0</v>
      </c>
      <c r="O181" s="57">
        <f t="shared" si="36"/>
        <v>0</v>
      </c>
      <c r="P181" s="55">
        <v>0</v>
      </c>
      <c r="Q181" s="55">
        <v>0</v>
      </c>
      <c r="R181" s="57">
        <f t="shared" si="37"/>
        <v>0</v>
      </c>
      <c r="S181" s="55">
        <v>17</v>
      </c>
      <c r="T181" s="55">
        <v>16.7</v>
      </c>
      <c r="U181" s="58">
        <f t="shared" si="38"/>
        <v>0.30000000000000071</v>
      </c>
      <c r="V181" s="51">
        <f t="shared" si="39"/>
        <v>14266.3</v>
      </c>
      <c r="W181" s="52">
        <f t="shared" si="40"/>
        <v>13965.3</v>
      </c>
      <c r="X181" s="53">
        <f t="shared" si="41"/>
        <v>301</v>
      </c>
      <c r="Y181" s="64">
        <v>11843.76</v>
      </c>
      <c r="Z181" s="55">
        <v>11543.76</v>
      </c>
      <c r="AA181" s="52">
        <f t="shared" si="42"/>
        <v>300</v>
      </c>
      <c r="AB181" s="55">
        <v>2404.5399999999991</v>
      </c>
      <c r="AC181" s="55">
        <v>2404.5399999999991</v>
      </c>
      <c r="AD181" s="52">
        <f t="shared" si="43"/>
        <v>0</v>
      </c>
      <c r="AE181" s="55"/>
      <c r="AF181" s="55"/>
      <c r="AG181" s="52">
        <f t="shared" si="44"/>
        <v>0</v>
      </c>
      <c r="AH181" s="55">
        <v>18</v>
      </c>
      <c r="AI181" s="55">
        <v>17</v>
      </c>
      <c r="AJ181" s="53">
        <f t="shared" si="45"/>
        <v>1</v>
      </c>
    </row>
    <row r="182" spans="1:40" ht="14.25" thickBot="1">
      <c r="A182" s="32">
        <v>162</v>
      </c>
      <c r="B182" s="60" t="s">
        <v>195</v>
      </c>
      <c r="C182" s="103">
        <v>1119.4000000000001</v>
      </c>
      <c r="D182" s="51">
        <f t="shared" si="31"/>
        <v>9350.2999999999993</v>
      </c>
      <c r="E182" s="52">
        <f t="shared" si="32"/>
        <v>9302.2999999999993</v>
      </c>
      <c r="F182" s="53">
        <f t="shared" si="33"/>
        <v>48</v>
      </c>
      <c r="G182" s="72">
        <f>+Ծրագիր!I182</f>
        <v>9350.2999999999993</v>
      </c>
      <c r="H182" s="104">
        <v>9302.2999999999993</v>
      </c>
      <c r="I182" s="57">
        <f t="shared" si="34"/>
        <v>48</v>
      </c>
      <c r="J182" s="106">
        <f>+Ծրագիր!M182</f>
        <v>0</v>
      </c>
      <c r="K182" s="106"/>
      <c r="L182" s="57">
        <f t="shared" si="35"/>
        <v>0</v>
      </c>
      <c r="M182" s="55">
        <v>0</v>
      </c>
      <c r="N182" s="55">
        <v>0</v>
      </c>
      <c r="O182" s="57">
        <f t="shared" si="36"/>
        <v>0</v>
      </c>
      <c r="P182" s="55">
        <v>0</v>
      </c>
      <c r="Q182" s="55">
        <v>0</v>
      </c>
      <c r="R182" s="57">
        <f t="shared" si="37"/>
        <v>0</v>
      </c>
      <c r="S182" s="55">
        <v>0</v>
      </c>
      <c r="T182" s="55">
        <v>0</v>
      </c>
      <c r="U182" s="58">
        <f t="shared" si="38"/>
        <v>0</v>
      </c>
      <c r="V182" s="51">
        <f t="shared" si="39"/>
        <v>10469.699999999999</v>
      </c>
      <c r="W182" s="52">
        <f t="shared" si="40"/>
        <v>10407.200000000001</v>
      </c>
      <c r="X182" s="53">
        <f t="shared" si="41"/>
        <v>62.499999999998181</v>
      </c>
      <c r="Y182" s="64">
        <v>7890.15</v>
      </c>
      <c r="Z182" s="55">
        <v>7863.15</v>
      </c>
      <c r="AA182" s="52">
        <f t="shared" si="42"/>
        <v>27</v>
      </c>
      <c r="AB182" s="55">
        <v>2459.5499999999993</v>
      </c>
      <c r="AC182" s="55">
        <v>2424.0500000000011</v>
      </c>
      <c r="AD182" s="52">
        <f t="shared" si="43"/>
        <v>35.499999999998181</v>
      </c>
      <c r="AE182" s="55"/>
      <c r="AF182" s="55"/>
      <c r="AG182" s="52">
        <f t="shared" si="44"/>
        <v>0</v>
      </c>
      <c r="AH182" s="55">
        <v>120</v>
      </c>
      <c r="AI182" s="55">
        <v>120</v>
      </c>
      <c r="AJ182" s="53">
        <f t="shared" si="45"/>
        <v>0</v>
      </c>
    </row>
    <row r="183" spans="1:40" ht="17.25" thickBot="1">
      <c r="A183" s="34"/>
      <c r="B183" s="40" t="s">
        <v>30</v>
      </c>
      <c r="C183" s="49">
        <f t="shared" ref="C183:AJ183" si="46">SUM(C21:C182)</f>
        <v>508891.88</v>
      </c>
      <c r="D183" s="41">
        <f t="shared" si="46"/>
        <v>4086828.8999999994</v>
      </c>
      <c r="E183" s="42">
        <f t="shared" si="46"/>
        <v>4081512.9799999986</v>
      </c>
      <c r="F183" s="46">
        <f t="shared" si="46"/>
        <v>5315.9200000000037</v>
      </c>
      <c r="G183" s="41">
        <f t="shared" si="46"/>
        <v>208552.3</v>
      </c>
      <c r="H183" s="42">
        <f t="shared" si="46"/>
        <v>203395.00999999998</v>
      </c>
      <c r="I183" s="42">
        <f t="shared" si="46"/>
        <v>5157.2900000000018</v>
      </c>
      <c r="J183" s="42">
        <f t="shared" si="46"/>
        <v>160.80000000000001</v>
      </c>
      <c r="K183" s="42">
        <f t="shared" si="46"/>
        <v>159.20000000000002</v>
      </c>
      <c r="L183" s="42">
        <f t="shared" si="46"/>
        <v>1.5999999999999943</v>
      </c>
      <c r="M183" s="42">
        <f t="shared" si="46"/>
        <v>51404.700000000004</v>
      </c>
      <c r="N183" s="42">
        <f t="shared" si="46"/>
        <v>51402.700000000004</v>
      </c>
      <c r="O183" s="42">
        <f t="shared" si="46"/>
        <v>2</v>
      </c>
      <c r="P183" s="42">
        <f t="shared" si="46"/>
        <v>3811821</v>
      </c>
      <c r="Q183" s="42">
        <f t="shared" si="46"/>
        <v>3811821</v>
      </c>
      <c r="R183" s="42">
        <f t="shared" si="46"/>
        <v>0</v>
      </c>
      <c r="S183" s="42">
        <f t="shared" si="46"/>
        <v>14890.099999999999</v>
      </c>
      <c r="T183" s="42">
        <f t="shared" si="46"/>
        <v>14735.07</v>
      </c>
      <c r="U183" s="46">
        <f t="shared" si="46"/>
        <v>155.02999999999997</v>
      </c>
      <c r="V183" s="47">
        <f t="shared" si="46"/>
        <v>4595720.7799999984</v>
      </c>
      <c r="W183" s="42">
        <f t="shared" si="46"/>
        <v>4055314.9699999997</v>
      </c>
      <c r="X183" s="46">
        <f t="shared" si="46"/>
        <v>540405.81000000006</v>
      </c>
      <c r="Y183" s="41">
        <f t="shared" si="46"/>
        <v>3686749.21</v>
      </c>
      <c r="Z183" s="42">
        <f t="shared" si="46"/>
        <v>3413815.6100000013</v>
      </c>
      <c r="AA183" s="42">
        <f t="shared" si="46"/>
        <v>272933.60000000015</v>
      </c>
      <c r="AB183" s="42">
        <f t="shared" si="46"/>
        <v>816314.87000000023</v>
      </c>
      <c r="AC183" s="42">
        <f t="shared" si="46"/>
        <v>598664.71000000008</v>
      </c>
      <c r="AD183" s="42">
        <f t="shared" si="46"/>
        <v>217650.16000000006</v>
      </c>
      <c r="AE183" s="42">
        <f t="shared" si="46"/>
        <v>0</v>
      </c>
      <c r="AF183" s="42">
        <f t="shared" si="46"/>
        <v>0</v>
      </c>
      <c r="AG183" s="42">
        <f t="shared" si="46"/>
        <v>0</v>
      </c>
      <c r="AH183" s="42">
        <f t="shared" si="46"/>
        <v>92656.700000000012</v>
      </c>
      <c r="AI183" s="42">
        <f t="shared" si="46"/>
        <v>42834.64999999998</v>
      </c>
      <c r="AJ183" s="46">
        <f t="shared" si="46"/>
        <v>49822.050000000017</v>
      </c>
    </row>
    <row r="184" spans="1:40" s="39" customFormat="1" ht="14.25">
      <c r="A184" s="35"/>
      <c r="B184" s="36"/>
      <c r="C184" s="37"/>
      <c r="D184" s="38"/>
      <c r="E184" s="38"/>
      <c r="F184" s="37"/>
      <c r="G184" s="37"/>
      <c r="H184" s="37"/>
      <c r="I184" s="37"/>
      <c r="J184" s="37"/>
      <c r="K184" s="37"/>
      <c r="L184" s="37"/>
      <c r="M184" s="38"/>
      <c r="N184" s="38"/>
      <c r="O184" s="37"/>
      <c r="P184" s="37"/>
      <c r="Q184" s="37"/>
      <c r="R184" s="37"/>
      <c r="S184" s="37"/>
      <c r="T184" s="37"/>
      <c r="U184" s="37"/>
      <c r="V184" s="37"/>
      <c r="W184" s="38"/>
      <c r="X184" s="37"/>
      <c r="Y184" s="37"/>
      <c r="Z184" s="37"/>
      <c r="AA184" s="37"/>
      <c r="AB184" s="38"/>
      <c r="AC184" s="38"/>
      <c r="AD184" s="37"/>
      <c r="AE184" s="37"/>
      <c r="AF184" s="37"/>
      <c r="AG184" s="37"/>
      <c r="AH184" s="37"/>
      <c r="AI184" s="37"/>
      <c r="AJ184" s="37"/>
    </row>
    <row r="185" spans="1:40" ht="15.75">
      <c r="AF185" s="13" t="s">
        <v>31</v>
      </c>
      <c r="AI185" s="14" t="s">
        <v>32</v>
      </c>
    </row>
    <row r="186" spans="1:40" ht="15.75">
      <c r="AD186" s="13"/>
      <c r="AH186" s="13"/>
      <c r="AI186" s="48" t="s">
        <v>33</v>
      </c>
    </row>
    <row r="187" spans="1:40" ht="15.75">
      <c r="AD187" s="13"/>
      <c r="AH187" s="13"/>
      <c r="AI187" s="13"/>
      <c r="AK187" s="13"/>
      <c r="AN187" s="14"/>
    </row>
    <row r="188" spans="1:40" ht="15.75">
      <c r="AD188" s="13"/>
      <c r="AF188" s="13" t="s">
        <v>34</v>
      </c>
      <c r="AI188" s="14" t="s">
        <v>32</v>
      </c>
      <c r="AM188" s="13"/>
      <c r="AN188" s="15"/>
    </row>
    <row r="189" spans="1:40" ht="15.75">
      <c r="AF189" s="13"/>
      <c r="AI189" s="48" t="s">
        <v>33</v>
      </c>
      <c r="AM189" s="13"/>
      <c r="AN189" s="13"/>
    </row>
    <row r="190" spans="1:40" ht="15.75">
      <c r="AF190" s="13"/>
      <c r="AI190" s="14"/>
      <c r="AK190" s="13"/>
      <c r="AN190" s="14"/>
    </row>
    <row r="191" spans="1:40" ht="15.75">
      <c r="AF191" s="13"/>
      <c r="AI191" s="15"/>
      <c r="AK191" s="13"/>
      <c r="AN191" s="15"/>
    </row>
  </sheetData>
  <sheetProtection algorithmName="SHA-512" hashValue="xDNwjdZj2sBch6b2ntAws6dpvEy5eQIkjuk4pXt6fRaI2oZbvq/4AeVQnHpLCeuPDgobfA+d+XXWE30UXWJ/aQ==" saltValue="3EruQfg/99hkG3RIFwp2Xw==" spinCount="100000" sheet="1" objects="1" scenarios="1" selectLockedCells="1"/>
  <mergeCells count="17"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  <mergeCell ref="C11:H11"/>
    <mergeCell ref="A17:A19"/>
    <mergeCell ref="B17:B19"/>
    <mergeCell ref="C17:C19"/>
    <mergeCell ref="D17:F18"/>
    <mergeCell ref="G17:U17"/>
  </mergeCells>
  <conditionalFormatting sqref="I21:I182 L21:L182 O21:O182 R21:R182 U21:U182">
    <cfRule type="cellIs" dxfId="1" priority="9" operator="greaterThan">
      <formula>G21*10%</formula>
    </cfRule>
  </conditionalFormatting>
  <conditionalFormatting sqref="AA21:AA182 AD21:AD182 AG21:AG182 AJ21:AJ182">
    <cfRule type="cellIs" dxfId="0" priority="4" operator="notBetween">
      <formula>Y21*-10%</formula>
      <formula>Y21*10%</formula>
    </cfRule>
  </conditionalFormatting>
  <pageMargins left="0.7" right="0.7" top="0.75" bottom="0.75" header="0.3" footer="0.3"/>
  <pageSetup paperSize="9" orientation="portrait" verticalDpi="0" r:id="rId1"/>
  <ignoredErrors>
    <ignoredError sqref="C183:AI183" formulaRange="1"/>
    <ignoredError sqref="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Ծրագիր</vt:lpstr>
      <vt:lpstr>Ձև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2022-08-01T07:45:37Z</dcterms:modified>
</cp:coreProperties>
</file>