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90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<sst xmlns="http://schemas.openxmlformats.org/spreadsheetml/2006/main" count="136" uniqueCount="117">
  <si>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</si>
  <si>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</si>
  <si>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</si>
  <si>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</si>
  <si>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</si>
  <si>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</si>
  <si>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</si>
  <si>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</si>
  <si>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</si>
  <si>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</si>
  <si>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</si>
  <si>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</si>
  <si>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</si>
  <si>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</si>
  <si>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</si>
  <si>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</si>
  <si>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</si>
  <si>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</si>
  <si>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</si>
  <si>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</si>
  <si>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</si>
  <si>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</si>
  <si>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</si>
  <si>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</si>
  <si>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</si>
  <si>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</si>
  <si>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</si>
  <si>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</si>
  <si>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</si>
  <si>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</si>
  <si>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</si>
  <si>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</si>
  <si>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</si>
  <si>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</si>
  <si>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</si>
  <si>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</si>
  <si>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</si>
  <si>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</si>
  <si>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</si>
  <si>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</si>
  <si>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</si>
  <si>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</si>
  <si>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</si>
  <si>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</si>
  <si>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</si>
  <si>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</si>
  <si>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</si>
  <si>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</si>
  <si>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</si>
  <si>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</si>
  <si>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</si>
  <si>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</si>
  <si>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</si>
  <si>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</si>
  <si>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</si>
  <si>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</si>
  <si>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</si>
  <si>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</si>
  <si>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</si>
  <si>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</si>
  <si>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</si>
  <si>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</si>
  <si>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</si>
  <si>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</si>
  <si>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</si>
  <si>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</si>
  <si>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</si>
  <si>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</si>
  <si>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</si>
  <si>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</si>
  <si>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</si>
  <si>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</si>
  <si>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</si>
  <si>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</si>
  <si>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</si>
  <si>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</si>
  <si>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</si>
  <si>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</si>
  <si>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</si>
  <si>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</si>
  <si>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</si>
  <si>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</si>
  <si>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</si>
  <si>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</si>
  <si>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</si>
  <si>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</si>
  <si>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</si>
  <si>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</si>
  <si>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</si>
  <si>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</si>
  <si>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</si>
  <si>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</si>
  <si>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</si>
  <si>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</si>
  <si>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</si>
  <si>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</si>
  <si>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</si>
  <si>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</si>
  <si>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</si>
  <si>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</si>
  <si>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</si>
  <si>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</si>
  <si>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</si>
  <si>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t>2113500</t>
  </si>
  <si>
    <t>Պետական կազմակերպությունների այլ եկամուտներ</t>
  </si>
  <si>
    <t>1162700</t>
  </si>
  <si>
    <t xml:space="preserve">-Կրթական մշակութային և սպորտային նպաստներ </t>
  </si>
  <si>
    <t>1162000</t>
  </si>
  <si>
    <t>6.2. Սոցիալական օգնության դրամական արտահայտությամբ նպաստներ(բյուջեից)</t>
  </si>
  <si>
    <r>
      <t xml:space="preserve">1. Հիմնարկի անվանումը  </t>
    </r>
    <r>
      <rPr>
        <b/>
        <sz val="11"/>
        <rFont val="GHEA Grapalat"/>
        <family val="0"/>
      </rPr>
      <t>Շահումյանի միջնակարգ 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</si>
  <si>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Շահումյան համայնք, </t>
    </r>
  </si>
  <si>
    <t>Մարինե Գյուլզադյան</t>
  </si>
  <si>
    <t>²éáÕç³å³Ñ³Ï³Ý ¨ É³µáñ³ïáñ ÝÛáõÃ»ñ</t>
  </si>
  <si>
    <t>1126600</t>
  </si>
  <si>
    <t>Ռիտա Հարությունյան</t>
  </si>
  <si>
    <t>01.01.2021թ. --   30.06.2021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</si>
  <si>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«07» 2021 թ․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</si>
</sst>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000"/>
    <numFmt numFmtId="203" formatCode="_-* #,##0.0000_р_._-;\-* #,##0.0000_р_._-;_-* &quot;-&quot;?_р_._-;_-@_-"/>
  </numFmts>
  <fonts count="8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63"/>
      <name val="Arial LatArm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rgb="FF464646"/>
      <name val="Arial LatArm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4" fillId="34" borderId="10" xfId="0" applyNumberFormat="1" applyFont="1" applyFill="1" applyBorder="1" applyAlignment="1" applyProtection="1">
      <alignment horizontal="left" vertical="center" wrapText="1"/>
      <protection/>
    </xf>
    <xf numFmtId="188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95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2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95" fontId="28" fillId="0" borderId="10" xfId="0" applyNumberFormat="1" applyFont="1" applyFill="1" applyBorder="1" applyAlignment="1">
      <alignment horizontal="center"/>
    </xf>
    <xf numFmtId="0" fontId="78" fillId="0" borderId="0" xfId="0" applyFont="1" applyAlignment="1" applyProtection="1">
      <alignment/>
      <protection/>
    </xf>
    <xf numFmtId="0" fontId="0" fillId="0" borderId="0" xfId="0" applyAlignment="1">
      <alignment/>
    </xf>
    <xf numFmtId="188" fontId="8" fillId="0" borderId="10" xfId="0" applyNumberFormat="1" applyFont="1" applyBorder="1" applyAlignment="1">
      <alignment horizontal="center"/>
    </xf>
    <xf numFmtId="195" fontId="13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top"/>
    </xf>
    <xf numFmtId="195" fontId="1" fillId="0" borderId="10" xfId="0" applyNumberFormat="1" applyFont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vertical="top"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top" wrapText="1"/>
    </xf>
    <xf numFmtId="188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:M1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4.7109375" style="1" customWidth="1"/>
    <col min="6" max="6" width="3.8515625" style="1" customWidth="1"/>
    <col min="7" max="7" width="8.710937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>
      <c r="A4" s="101" t="s">
        <v>115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32.25" customHeight="1">
      <c r="A5" s="102" t="s">
        <v>109</v>
      </c>
      <c r="B5" s="103"/>
      <c r="C5" s="103"/>
      <c r="D5" s="103"/>
      <c r="E5" s="103"/>
      <c r="F5" s="102" t="s">
        <v>5</v>
      </c>
      <c r="G5" s="102"/>
      <c r="H5" s="102"/>
      <c r="I5" s="102"/>
      <c r="J5" s="102"/>
      <c r="K5" s="102"/>
      <c r="L5" s="102"/>
      <c r="M5" s="23"/>
      <c r="N5" s="28"/>
    </row>
    <row r="6" spans="6:14" ht="12.75" customHeight="1">
      <c r="F6" s="102" t="s">
        <v>6</v>
      </c>
      <c r="G6" s="102"/>
      <c r="H6" s="102"/>
      <c r="I6" s="102"/>
      <c r="J6" s="102"/>
      <c r="K6" s="102"/>
      <c r="L6" s="107"/>
      <c r="M6" s="24"/>
      <c r="N6" s="28"/>
    </row>
    <row r="7" spans="1:14" ht="27.75" customHeight="1">
      <c r="A7" s="102" t="s">
        <v>110</v>
      </c>
      <c r="B7" s="102"/>
      <c r="C7" s="102"/>
      <c r="D7" s="102"/>
      <c r="E7" s="102"/>
      <c r="F7" s="102" t="s">
        <v>7</v>
      </c>
      <c r="G7" s="102"/>
      <c r="H7" s="102"/>
      <c r="I7" s="102"/>
      <c r="J7" s="102"/>
      <c r="K7" s="102"/>
      <c r="L7" s="107"/>
      <c r="M7" s="24"/>
      <c r="N7" s="28"/>
    </row>
    <row r="8" spans="1:14" ht="13.5">
      <c r="A8" s="102"/>
      <c r="B8" s="102"/>
      <c r="C8" s="102"/>
      <c r="D8" s="102"/>
      <c r="E8" s="102"/>
      <c r="F8" s="102" t="s">
        <v>8</v>
      </c>
      <c r="G8" s="102"/>
      <c r="H8" s="102"/>
      <c r="I8" s="102"/>
      <c r="J8" s="102"/>
      <c r="K8" s="102"/>
      <c r="L8" s="107"/>
      <c r="M8" s="24"/>
      <c r="N8" s="28"/>
    </row>
    <row r="9" spans="1:14" ht="12.75" customHeight="1">
      <c r="A9" s="102"/>
      <c r="B9" s="102"/>
      <c r="C9" s="102"/>
      <c r="D9" s="102"/>
      <c r="E9" s="102"/>
      <c r="F9" s="102" t="s">
        <v>9</v>
      </c>
      <c r="G9" s="102"/>
      <c r="H9" s="102"/>
      <c r="I9" s="102"/>
      <c r="J9" s="102"/>
      <c r="K9" s="102"/>
      <c r="L9" s="102"/>
      <c r="M9" s="23"/>
      <c r="N9" s="28"/>
    </row>
    <row r="10" spans="1:14" ht="7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7"/>
      <c r="M10" s="24"/>
      <c r="N10" s="28"/>
    </row>
    <row r="11" spans="1:14" ht="26.25" customHeight="1">
      <c r="A11" s="108" t="s">
        <v>10</v>
      </c>
      <c r="B11" s="108"/>
      <c r="C11" s="108"/>
      <c r="D11" s="108"/>
      <c r="E11" s="108"/>
      <c r="F11" s="108" t="s">
        <v>43</v>
      </c>
      <c r="G11" s="108"/>
      <c r="H11" s="108"/>
      <c r="I11" s="108"/>
      <c r="J11" s="108"/>
      <c r="K11" s="108"/>
      <c r="L11" s="108"/>
      <c r="M11" s="25"/>
      <c r="N11" s="28"/>
    </row>
    <row r="12" spans="1:14" ht="40.5" customHeight="1">
      <c r="A12" s="102" t="s">
        <v>44</v>
      </c>
      <c r="B12" s="102"/>
      <c r="C12" s="102"/>
      <c r="D12" s="102"/>
      <c r="E12" s="102"/>
      <c r="F12" s="102" t="s">
        <v>11</v>
      </c>
      <c r="G12" s="102"/>
      <c r="H12" s="102"/>
      <c r="I12" s="102"/>
      <c r="J12" s="102"/>
      <c r="K12" s="102"/>
      <c r="L12" s="107"/>
      <c r="M12" s="26"/>
      <c r="N12" s="28"/>
    </row>
    <row r="13" spans="1:14" ht="16.5" customHeight="1">
      <c r="A13" s="102" t="s">
        <v>12</v>
      </c>
      <c r="B13" s="102"/>
      <c r="C13" s="102"/>
      <c r="D13" s="102"/>
      <c r="E13" s="102"/>
      <c r="F13" s="102" t="s">
        <v>13</v>
      </c>
      <c r="G13" s="102"/>
      <c r="H13" s="102"/>
      <c r="I13" s="102"/>
      <c r="J13" s="102"/>
      <c r="K13" s="102"/>
      <c r="L13" s="102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05" t="s">
        <v>14</v>
      </c>
      <c r="B15" s="6" t="s">
        <v>15</v>
      </c>
      <c r="C15" s="106" t="s">
        <v>2</v>
      </c>
      <c r="D15" s="104" t="s">
        <v>16</v>
      </c>
      <c r="E15" s="104" t="s">
        <v>17</v>
      </c>
      <c r="F15" s="104"/>
      <c r="G15" s="104"/>
      <c r="H15" s="104" t="s">
        <v>18</v>
      </c>
      <c r="I15" s="104" t="s">
        <v>19</v>
      </c>
      <c r="J15" s="104" t="s">
        <v>20</v>
      </c>
      <c r="K15" s="104" t="s">
        <v>21</v>
      </c>
      <c r="L15" s="104" t="s">
        <v>22</v>
      </c>
      <c r="M15" s="104" t="s">
        <v>28</v>
      </c>
      <c r="N15" s="104" t="s">
        <v>23</v>
      </c>
    </row>
    <row r="16" spans="1:14" ht="77.25" customHeight="1">
      <c r="A16" s="105"/>
      <c r="B16" s="6" t="s">
        <v>24</v>
      </c>
      <c r="C16" s="106"/>
      <c r="D16" s="104"/>
      <c r="E16" s="7" t="s">
        <v>25</v>
      </c>
      <c r="F16" s="7" t="s">
        <v>26</v>
      </c>
      <c r="G16" s="7" t="s">
        <v>27</v>
      </c>
      <c r="H16" s="104"/>
      <c r="I16" s="104"/>
      <c r="J16" s="104"/>
      <c r="K16" s="104"/>
      <c r="L16" s="104"/>
      <c r="M16" s="104"/>
      <c r="N16" s="104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2">
        <f>D19+D29+D21</f>
        <v>61442.636</v>
      </c>
      <c r="E18" s="85"/>
      <c r="F18" s="85"/>
      <c r="G18" s="8">
        <f>SUM(G29+G21+G20+G19)</f>
        <v>1000</v>
      </c>
      <c r="H18" s="86">
        <f>H19+H20+H21+H29</f>
        <v>30806.536</v>
      </c>
      <c r="I18" s="86">
        <f>I19+I21+I29</f>
        <v>30806.536</v>
      </c>
      <c r="J18" s="85"/>
      <c r="K18" s="85"/>
      <c r="L18" s="85"/>
      <c r="M18" s="87"/>
      <c r="N18" s="88">
        <f>I18-J29</f>
        <v>1810.3139999999985</v>
      </c>
    </row>
    <row r="19" spans="1:14" ht="44.25" customHeight="1">
      <c r="A19" s="43">
        <v>5124000</v>
      </c>
      <c r="B19" s="44" t="s">
        <v>98</v>
      </c>
      <c r="C19" s="42"/>
      <c r="D19" s="92">
        <v>444.536</v>
      </c>
      <c r="E19" s="33"/>
      <c r="F19" s="33"/>
      <c r="G19" s="33"/>
      <c r="H19" s="34">
        <v>444.536</v>
      </c>
      <c r="I19" s="34">
        <v>444.536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v>1296.2</v>
      </c>
      <c r="E21" s="8"/>
      <c r="F21" s="8"/>
      <c r="G21" s="8">
        <f>SUM(G22:G25)</f>
        <v>1000</v>
      </c>
      <c r="H21" s="8">
        <f>H22+H23+H24+H25</f>
        <v>1093</v>
      </c>
      <c r="I21" s="9">
        <f>I22+I23+I24+I25</f>
        <v>1093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>
        <v>1296.2</v>
      </c>
      <c r="E22" s="8"/>
      <c r="F22" s="8"/>
      <c r="G22" s="8">
        <v>1000</v>
      </c>
      <c r="H22" s="8">
        <v>1093</v>
      </c>
      <c r="I22" s="9">
        <v>1093</v>
      </c>
      <c r="J22" s="8"/>
      <c r="K22" s="8"/>
      <c r="L22" s="77"/>
      <c r="M22" s="78"/>
      <c r="N22" s="78"/>
    </row>
    <row r="23" spans="1:14" ht="22.5" customHeight="1">
      <c r="A23" s="45" t="s">
        <v>103</v>
      </c>
      <c r="B23" s="47" t="s">
        <v>104</v>
      </c>
      <c r="C23" s="46"/>
      <c r="D23" s="8"/>
      <c r="E23" s="8"/>
      <c r="F23" s="8"/>
      <c r="G23" s="8"/>
      <c r="H23" s="8"/>
      <c r="I23" s="9"/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/>
      <c r="E24" s="8"/>
      <c r="F24" s="8"/>
      <c r="G24" s="8"/>
      <c r="H24" s="8"/>
      <c r="I24" s="9"/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/>
      <c r="E25" s="8"/>
      <c r="F25" s="8"/>
      <c r="G25" s="8"/>
      <c r="H25" s="32"/>
      <c r="I25" s="9"/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59701.9</v>
      </c>
      <c r="E29" s="71"/>
      <c r="F29" s="71"/>
      <c r="G29" s="99"/>
      <c r="H29" s="70">
        <v>29269</v>
      </c>
      <c r="I29" s="70">
        <v>29269</v>
      </c>
      <c r="J29" s="22">
        <f>J30</f>
        <v>28996.222</v>
      </c>
      <c r="K29" s="22">
        <f>K30</f>
        <v>33298.835999999996</v>
      </c>
      <c r="L29" s="93"/>
      <c r="M29" s="80"/>
      <c r="N29" s="95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61442.61</v>
      </c>
      <c r="E30" s="82"/>
      <c r="F30" s="82"/>
      <c r="G30" s="84">
        <f>SUM(G31+G34)</f>
        <v>999.954</v>
      </c>
      <c r="H30" s="83">
        <f>H31+H34</f>
        <v>30806.485</v>
      </c>
      <c r="I30" s="84"/>
      <c r="J30" s="83">
        <f>J31+J34</f>
        <v>28996.222</v>
      </c>
      <c r="K30" s="83">
        <f>K31+K34</f>
        <v>33298.835999999996</v>
      </c>
      <c r="L30" s="83">
        <f>SUM(L31+L34)</f>
        <v>4749.553000000001</v>
      </c>
      <c r="M30" s="82"/>
      <c r="N30" s="94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58800</v>
      </c>
      <c r="E31" s="82"/>
      <c r="F31" s="82"/>
      <c r="G31" s="82">
        <f>SUM(G32:G33)</f>
        <v>-569.7</v>
      </c>
      <c r="H31" s="83">
        <f>H32+H33</f>
        <v>27194.3</v>
      </c>
      <c r="I31" s="84"/>
      <c r="J31" s="83">
        <f>J32+J33</f>
        <v>25569.162</v>
      </c>
      <c r="K31" s="83">
        <f>K32+K33</f>
        <v>30308.762</v>
      </c>
      <c r="L31" s="83">
        <f>SUM(L32:L33)</f>
        <v>4739.6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58800</v>
      </c>
      <c r="E32" s="84"/>
      <c r="F32" s="82"/>
      <c r="G32" s="82">
        <v>-569.7</v>
      </c>
      <c r="H32" s="84">
        <v>27194.3</v>
      </c>
      <c r="I32" s="84"/>
      <c r="J32" s="84">
        <v>25569.162</v>
      </c>
      <c r="K32" s="84">
        <v>30308.762</v>
      </c>
      <c r="L32" s="84">
        <v>4739.6</v>
      </c>
      <c r="M32" s="82"/>
      <c r="N32" s="82"/>
    </row>
    <row r="33" spans="1:14" ht="27" customHeight="1">
      <c r="A33" s="45" t="s">
        <v>99</v>
      </c>
      <c r="B33" s="69" t="s">
        <v>100</v>
      </c>
      <c r="C33" s="46">
        <v>411200</v>
      </c>
      <c r="D33" s="84">
        <v>0</v>
      </c>
      <c r="E33" s="82"/>
      <c r="F33" s="82"/>
      <c r="G33" s="82"/>
      <c r="H33" s="84">
        <v>0</v>
      </c>
      <c r="I33" s="84"/>
      <c r="J33" s="82">
        <v>0</v>
      </c>
      <c r="K33" s="82"/>
      <c r="L33" s="82"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D35+D40+D41+D45+D50+D52+D55+D64+D67+D62</f>
        <v>2642.61</v>
      </c>
      <c r="E34" s="82"/>
      <c r="F34" s="82"/>
      <c r="G34" s="84">
        <f>SUM(G35+G40+G45+G50+G52+G55+G62+G64+G67)</f>
        <v>1569.654</v>
      </c>
      <c r="H34" s="83">
        <f>H35+H40+H45+H50+H52+H55+H62+H64+H67</f>
        <v>3612.1850000000004</v>
      </c>
      <c r="I34" s="84"/>
      <c r="J34" s="83">
        <f>J35+J40+J45+J50+J52+J55+J64+J67</f>
        <v>3427.06</v>
      </c>
      <c r="K34" s="83">
        <f>K35+K40+K45+K50+K52+K55+K64+K67</f>
        <v>2990.074</v>
      </c>
      <c r="L34" s="83">
        <f>SUM(L35+L40+L45+L50+L52+L55)</f>
        <v>9.953000000000001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D36+D37+D38+D39</f>
        <v>1417.4</v>
      </c>
      <c r="E35" s="82"/>
      <c r="F35" s="82"/>
      <c r="G35" s="84">
        <f>SUM(G36:G39)</f>
        <v>34.154</v>
      </c>
      <c r="H35" s="83">
        <f>H36+H37+H38+H39</f>
        <v>1404.554</v>
      </c>
      <c r="I35" s="84"/>
      <c r="J35" s="83">
        <f>J36+J37+J38+J39</f>
        <v>1387.991</v>
      </c>
      <c r="K35" s="83">
        <f>K36+K37+K38+K39</f>
        <v>950.943</v>
      </c>
      <c r="L35" s="83">
        <f>SUM(L36:L39)</f>
        <v>9.953000000000001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1300</v>
      </c>
      <c r="E36" s="82"/>
      <c r="F36" s="82"/>
      <c r="G36" s="84">
        <v>82</v>
      </c>
      <c r="H36" s="84">
        <v>1382</v>
      </c>
      <c r="I36" s="84"/>
      <c r="J36" s="84">
        <v>1368.694</v>
      </c>
      <c r="K36" s="84">
        <v>936.4</v>
      </c>
      <c r="L36" s="84">
        <v>9.8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>
        <v>55</v>
      </c>
      <c r="E37" s="82"/>
      <c r="F37" s="82"/>
      <c r="G37" s="84"/>
      <c r="H37" s="84">
        <v>8</v>
      </c>
      <c r="I37" s="84"/>
      <c r="J37" s="84">
        <v>4.743</v>
      </c>
      <c r="K37" s="84">
        <v>4.743</v>
      </c>
      <c r="L37" s="84">
        <v>0.153</v>
      </c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62.4</v>
      </c>
      <c r="E38" s="82"/>
      <c r="F38" s="82"/>
      <c r="G38" s="84">
        <v>-47.846</v>
      </c>
      <c r="H38" s="84">
        <v>14.554</v>
      </c>
      <c r="I38" s="84"/>
      <c r="J38" s="84">
        <v>14.554</v>
      </c>
      <c r="K38" s="84">
        <v>9.8</v>
      </c>
      <c r="L38" s="84">
        <v>0</v>
      </c>
      <c r="M38" s="82"/>
      <c r="N38" s="82"/>
    </row>
    <row r="39" spans="1:14" ht="18.75" customHeight="1">
      <c r="A39" s="45">
        <v>1121700</v>
      </c>
      <c r="B39" s="47" t="s">
        <v>64</v>
      </c>
      <c r="C39" s="46">
        <v>421700</v>
      </c>
      <c r="D39" s="84"/>
      <c r="E39" s="82"/>
      <c r="F39" s="82"/>
      <c r="G39" s="82"/>
      <c r="H39" s="84"/>
      <c r="I39" s="84"/>
      <c r="J39" s="82"/>
      <c r="K39" s="82"/>
      <c r="L39" s="82"/>
      <c r="M39" s="82"/>
      <c r="N39" s="82"/>
    </row>
    <row r="40" spans="1:14" ht="27.75" customHeight="1">
      <c r="A40" s="49">
        <v>1122000</v>
      </c>
      <c r="B40" s="44" t="s">
        <v>65</v>
      </c>
      <c r="C40" s="50" t="s">
        <v>1</v>
      </c>
      <c r="D40" s="83">
        <f>SUM(D41:D44)</f>
        <v>0</v>
      </c>
      <c r="E40" s="82"/>
      <c r="F40" s="82"/>
      <c r="G40" s="84">
        <f>SUM(G41:G44)</f>
        <v>1005</v>
      </c>
      <c r="H40" s="83">
        <f>SUM(H41:H44)</f>
        <v>555</v>
      </c>
      <c r="I40" s="84"/>
      <c r="J40" s="83">
        <f>SUM(J41:J44)</f>
        <v>554.9</v>
      </c>
      <c r="K40" s="83">
        <f>SUM(K41:K44)</f>
        <v>554.9</v>
      </c>
      <c r="L40" s="83">
        <f>SUM(L41:L44)</f>
        <v>0</v>
      </c>
      <c r="M40" s="84"/>
      <c r="N40" s="84"/>
    </row>
    <row r="41" spans="1:14" ht="18.75" customHeight="1">
      <c r="A41" s="45">
        <v>1122100</v>
      </c>
      <c r="B41" s="44" t="s">
        <v>66</v>
      </c>
      <c r="C41" s="46">
        <v>422100</v>
      </c>
      <c r="D41" s="84">
        <f>D42</f>
        <v>0</v>
      </c>
      <c r="E41" s="82"/>
      <c r="F41" s="82"/>
      <c r="G41" s="84">
        <v>5</v>
      </c>
      <c r="H41" s="84">
        <v>5</v>
      </c>
      <c r="I41" s="84"/>
      <c r="J41" s="84">
        <v>5</v>
      </c>
      <c r="K41" s="84">
        <v>5</v>
      </c>
      <c r="L41" s="84">
        <v>0</v>
      </c>
      <c r="M41" s="84"/>
      <c r="N41" s="84"/>
    </row>
    <row r="42" spans="1:14" ht="18.75" customHeight="1">
      <c r="A42" s="45"/>
      <c r="B42" s="47" t="s">
        <v>67</v>
      </c>
      <c r="C42" s="46"/>
      <c r="D42" s="84">
        <v>0</v>
      </c>
      <c r="E42" s="82"/>
      <c r="F42" s="82"/>
      <c r="G42" s="82"/>
      <c r="H42" s="84">
        <v>0</v>
      </c>
      <c r="I42" s="84"/>
      <c r="J42" s="84">
        <v>0</v>
      </c>
      <c r="K42" s="84">
        <v>0</v>
      </c>
      <c r="L42" s="84">
        <v>0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68</v>
      </c>
      <c r="C44" s="46">
        <v>422900</v>
      </c>
      <c r="D44" s="84">
        <v>0</v>
      </c>
      <c r="E44" s="82"/>
      <c r="F44" s="82"/>
      <c r="G44" s="84">
        <v>1000</v>
      </c>
      <c r="H44" s="84">
        <v>550</v>
      </c>
      <c r="I44" s="84"/>
      <c r="J44" s="84">
        <v>549.9</v>
      </c>
      <c r="K44" s="84">
        <v>549.9</v>
      </c>
      <c r="L44" s="84">
        <v>0</v>
      </c>
      <c r="M44" s="84"/>
      <c r="N44" s="84"/>
    </row>
    <row r="45" spans="1:14" ht="26.25" customHeight="1">
      <c r="A45" s="43">
        <v>1123000</v>
      </c>
      <c r="B45" s="44" t="s">
        <v>69</v>
      </c>
      <c r="C45" s="50" t="s">
        <v>1</v>
      </c>
      <c r="D45" s="83">
        <f>D46+D47+D48+D49</f>
        <v>8</v>
      </c>
      <c r="E45" s="82"/>
      <c r="F45" s="82"/>
      <c r="G45" s="84">
        <f>SUM(G46:G49)</f>
        <v>19</v>
      </c>
      <c r="H45" s="83">
        <f>H46+H47+H48+H49</f>
        <v>24</v>
      </c>
      <c r="I45" s="84"/>
      <c r="J45" s="83">
        <f>J46+J47+J48+J49</f>
        <v>19</v>
      </c>
      <c r="K45" s="83">
        <f>K46+K47+K48++K49</f>
        <v>19</v>
      </c>
      <c r="L45" s="84">
        <f>SUM(L46:L49)</f>
        <v>0</v>
      </c>
      <c r="M45" s="84"/>
      <c r="N45" s="84"/>
    </row>
    <row r="46" spans="1:14" ht="18.75" customHeight="1">
      <c r="A46" s="45">
        <v>1123200</v>
      </c>
      <c r="B46" s="47" t="s">
        <v>70</v>
      </c>
      <c r="C46" s="46">
        <v>423200</v>
      </c>
      <c r="D46" s="84">
        <v>0</v>
      </c>
      <c r="E46" s="82"/>
      <c r="F46" s="82"/>
      <c r="G46" s="84">
        <v>19</v>
      </c>
      <c r="H46" s="84">
        <v>19</v>
      </c>
      <c r="I46" s="84"/>
      <c r="J46" s="84">
        <v>19</v>
      </c>
      <c r="K46" s="84">
        <v>19</v>
      </c>
      <c r="L46" s="84">
        <v>0</v>
      </c>
      <c r="M46" s="84"/>
      <c r="N46" s="84"/>
    </row>
    <row r="47" spans="1:14" ht="26.25" customHeight="1">
      <c r="A47" s="45">
        <v>1123300</v>
      </c>
      <c r="B47" s="47" t="s">
        <v>71</v>
      </c>
      <c r="C47" s="46">
        <v>423300</v>
      </c>
      <c r="D47" s="84">
        <v>0</v>
      </c>
      <c r="E47" s="82"/>
      <c r="F47" s="82"/>
      <c r="G47" s="82"/>
      <c r="H47" s="84">
        <v>0</v>
      </c>
      <c r="I47" s="84"/>
      <c r="J47" s="84">
        <v>0</v>
      </c>
      <c r="K47" s="84">
        <v>0</v>
      </c>
      <c r="L47" s="84"/>
      <c r="M47" s="84"/>
      <c r="N47" s="84"/>
    </row>
    <row r="48" spans="1:14" ht="18.75" customHeight="1">
      <c r="A48" s="45">
        <v>1123400</v>
      </c>
      <c r="B48" s="47" t="s">
        <v>72</v>
      </c>
      <c r="C48" s="46">
        <v>423400</v>
      </c>
      <c r="D48" s="84">
        <v>8</v>
      </c>
      <c r="E48" s="82"/>
      <c r="F48" s="82"/>
      <c r="G48" s="84"/>
      <c r="H48" s="84">
        <v>5</v>
      </c>
      <c r="I48" s="84"/>
      <c r="J48" s="84">
        <v>0</v>
      </c>
      <c r="K48" s="84">
        <v>0</v>
      </c>
      <c r="L48" s="84">
        <v>0</v>
      </c>
      <c r="M48" s="84"/>
      <c r="N48" s="84"/>
    </row>
    <row r="49" spans="1:14" ht="18.75" customHeight="1">
      <c r="A49" s="45">
        <v>1123800</v>
      </c>
      <c r="B49" s="47" t="s">
        <v>73</v>
      </c>
      <c r="C49" s="46">
        <v>423900</v>
      </c>
      <c r="D49" s="84">
        <v>0</v>
      </c>
      <c r="E49" s="82"/>
      <c r="F49" s="82"/>
      <c r="G49" s="82"/>
      <c r="H49" s="84">
        <v>0</v>
      </c>
      <c r="I49" s="84"/>
      <c r="J49" s="84">
        <v>0</v>
      </c>
      <c r="K49" s="84">
        <v>0</v>
      </c>
      <c r="L49" s="84">
        <v>0</v>
      </c>
      <c r="M49" s="84"/>
      <c r="N49" s="84"/>
    </row>
    <row r="50" spans="1:14" ht="22.5" customHeight="1">
      <c r="A50" s="43">
        <v>1124000</v>
      </c>
      <c r="B50" s="44" t="s">
        <v>74</v>
      </c>
      <c r="C50" s="50" t="s">
        <v>1</v>
      </c>
      <c r="D50" s="83">
        <f>D51</f>
        <v>62</v>
      </c>
      <c r="E50" s="82"/>
      <c r="F50" s="82"/>
      <c r="G50" s="84">
        <f>SUM(G51)</f>
        <v>23</v>
      </c>
      <c r="H50" s="83">
        <f>H51</f>
        <v>85</v>
      </c>
      <c r="I50" s="84"/>
      <c r="J50" s="83">
        <f>J51</f>
        <v>70.388</v>
      </c>
      <c r="K50" s="91">
        <f>SUM(K51)</f>
        <v>70.4</v>
      </c>
      <c r="L50" s="84">
        <f>SUM(L51)</f>
        <v>0</v>
      </c>
      <c r="M50" s="84"/>
      <c r="N50" s="84"/>
    </row>
    <row r="51" spans="1:14" ht="21.75" customHeight="1">
      <c r="A51" s="45">
        <v>1124100</v>
      </c>
      <c r="B51" s="47" t="s">
        <v>75</v>
      </c>
      <c r="C51" s="46">
        <v>424100</v>
      </c>
      <c r="D51" s="84">
        <v>62</v>
      </c>
      <c r="E51" s="82"/>
      <c r="F51" s="82"/>
      <c r="G51" s="84">
        <v>23</v>
      </c>
      <c r="H51" s="84">
        <v>85</v>
      </c>
      <c r="I51" s="84"/>
      <c r="J51" s="84">
        <v>70.388</v>
      </c>
      <c r="K51" s="84">
        <v>70.4</v>
      </c>
      <c r="L51" s="84">
        <v>0</v>
      </c>
      <c r="M51" s="84"/>
      <c r="N51" s="84"/>
    </row>
    <row r="52" spans="1:14" ht="33.75">
      <c r="A52" s="43">
        <v>1125000</v>
      </c>
      <c r="B52" s="44" t="s">
        <v>76</v>
      </c>
      <c r="C52" s="50" t="s">
        <v>1</v>
      </c>
      <c r="D52" s="83">
        <f>D53+D54</f>
        <v>357.7</v>
      </c>
      <c r="E52" s="82"/>
      <c r="F52" s="82"/>
      <c r="G52" s="84">
        <f>SUM(G53:G54)</f>
        <v>208.5</v>
      </c>
      <c r="H52" s="83">
        <f>H53+H54</f>
        <v>566.226</v>
      </c>
      <c r="I52" s="84"/>
      <c r="J52" s="83">
        <f>J53+J54</f>
        <v>515.306</v>
      </c>
      <c r="K52" s="91">
        <f>K53+K54</f>
        <v>515.306</v>
      </c>
      <c r="L52" s="84">
        <f>SUM(L53:L54)</f>
        <v>0</v>
      </c>
      <c r="M52" s="84"/>
      <c r="N52" s="84"/>
    </row>
    <row r="53" spans="1:14" ht="24" customHeight="1">
      <c r="A53" s="45">
        <v>1125100</v>
      </c>
      <c r="B53" s="47" t="s">
        <v>77</v>
      </c>
      <c r="C53" s="46">
        <v>425100</v>
      </c>
      <c r="D53" s="84">
        <v>342.7</v>
      </c>
      <c r="E53" s="84"/>
      <c r="F53" s="82"/>
      <c r="G53" s="84">
        <v>197.5</v>
      </c>
      <c r="H53" s="84">
        <v>540.226</v>
      </c>
      <c r="I53" s="84"/>
      <c r="J53" s="84">
        <v>492.306</v>
      </c>
      <c r="K53" s="84">
        <v>492.306</v>
      </c>
      <c r="L53" s="84">
        <v>0</v>
      </c>
      <c r="M53" s="84"/>
      <c r="N53" s="84"/>
    </row>
    <row r="54" spans="1:14" ht="22.5">
      <c r="A54" s="45">
        <v>1125200</v>
      </c>
      <c r="B54" s="47" t="s">
        <v>78</v>
      </c>
      <c r="C54" s="46">
        <v>425200</v>
      </c>
      <c r="D54" s="84">
        <v>15</v>
      </c>
      <c r="E54" s="84"/>
      <c r="F54" s="82"/>
      <c r="G54" s="84">
        <v>11</v>
      </c>
      <c r="H54" s="84">
        <v>26</v>
      </c>
      <c r="I54" s="84"/>
      <c r="J54" s="84">
        <v>23</v>
      </c>
      <c r="K54" s="84">
        <v>23</v>
      </c>
      <c r="L54" s="84">
        <v>0</v>
      </c>
      <c r="M54" s="84"/>
      <c r="N54" s="84"/>
    </row>
    <row r="55" spans="1:14" ht="13.5">
      <c r="A55" s="43">
        <v>1126000</v>
      </c>
      <c r="B55" s="44" t="s">
        <v>79</v>
      </c>
      <c r="C55" s="50" t="s">
        <v>1</v>
      </c>
      <c r="D55" s="83">
        <f>SUM(D56:D61)</f>
        <v>629.01</v>
      </c>
      <c r="E55" s="82"/>
      <c r="F55" s="82"/>
      <c r="G55" s="84">
        <f>SUM(G56:G61)</f>
        <v>131</v>
      </c>
      <c r="H55" s="83">
        <f>H56+H57+H58+H60+H61+H59</f>
        <v>759.905</v>
      </c>
      <c r="I55" s="84"/>
      <c r="J55" s="83">
        <f>J56+J57+J58+J60+J61+J59</f>
        <v>708.975</v>
      </c>
      <c r="K55" s="91">
        <f>K56+K57+K58+K60+K61+K59</f>
        <v>709.025</v>
      </c>
      <c r="L55" s="84">
        <f>SUM(L56:L61)</f>
        <v>0</v>
      </c>
      <c r="M55" s="84"/>
      <c r="N55" s="84"/>
    </row>
    <row r="56" spans="1:14" ht="21.75" customHeight="1">
      <c r="A56" s="45">
        <v>1126100</v>
      </c>
      <c r="B56" s="47" t="s">
        <v>80</v>
      </c>
      <c r="C56" s="46">
        <v>426100</v>
      </c>
      <c r="D56" s="84">
        <v>300</v>
      </c>
      <c r="E56" s="84"/>
      <c r="F56" s="82"/>
      <c r="G56" s="84">
        <v>-161.2</v>
      </c>
      <c r="H56" s="84">
        <v>138.785</v>
      </c>
      <c r="I56" s="84"/>
      <c r="J56" s="84">
        <v>135.45</v>
      </c>
      <c r="K56" s="84">
        <v>135.5</v>
      </c>
      <c r="L56" s="84">
        <v>0</v>
      </c>
      <c r="M56" s="84"/>
      <c r="N56" s="84"/>
    </row>
    <row r="57" spans="1:14" ht="22.5">
      <c r="A57" s="45">
        <v>1126300</v>
      </c>
      <c r="B57" s="47" t="s">
        <v>81</v>
      </c>
      <c r="C57" s="46" t="s">
        <v>82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83</v>
      </c>
      <c r="C58" s="46">
        <v>426400</v>
      </c>
      <c r="D58" s="84"/>
      <c r="E58" s="82"/>
      <c r="F58" s="82"/>
      <c r="G58" s="82"/>
      <c r="H58" s="84"/>
      <c r="I58" s="84"/>
      <c r="J58" s="84"/>
      <c r="K58" s="84"/>
      <c r="L58" s="84"/>
      <c r="M58" s="84"/>
      <c r="N58" s="84"/>
    </row>
    <row r="59" spans="1:14" ht="18" customHeight="1">
      <c r="A59" s="45" t="s">
        <v>113</v>
      </c>
      <c r="B59" s="98" t="s">
        <v>112</v>
      </c>
      <c r="C59" s="46">
        <v>426600</v>
      </c>
      <c r="D59" s="84">
        <v>10.51</v>
      </c>
      <c r="E59" s="84"/>
      <c r="F59" s="82"/>
      <c r="G59" s="84"/>
      <c r="H59" s="84">
        <v>10.51</v>
      </c>
      <c r="I59" s="84"/>
      <c r="J59" s="84">
        <v>10.51</v>
      </c>
      <c r="K59" s="84">
        <v>10.51</v>
      </c>
      <c r="L59" s="84">
        <v>0</v>
      </c>
      <c r="M59" s="84"/>
      <c r="N59" s="84"/>
    </row>
    <row r="60" spans="1:14" ht="21.75" customHeight="1">
      <c r="A60" s="45">
        <v>1126700</v>
      </c>
      <c r="B60" s="47" t="s">
        <v>84</v>
      </c>
      <c r="C60" s="46">
        <v>426700</v>
      </c>
      <c r="D60" s="84">
        <v>0</v>
      </c>
      <c r="E60" s="84"/>
      <c r="F60" s="82"/>
      <c r="G60" s="84">
        <v>23.3</v>
      </c>
      <c r="H60" s="84">
        <v>23.26</v>
      </c>
      <c r="I60" s="84"/>
      <c r="J60" s="84">
        <v>13.66</v>
      </c>
      <c r="K60" s="84">
        <v>13.66</v>
      </c>
      <c r="L60" s="84">
        <v>0</v>
      </c>
      <c r="M60" s="84"/>
      <c r="N60" s="84"/>
    </row>
    <row r="61" spans="1:14" ht="18" customHeight="1">
      <c r="A61" s="45">
        <v>1126800</v>
      </c>
      <c r="B61" s="47" t="s">
        <v>85</v>
      </c>
      <c r="C61" s="46">
        <v>426900</v>
      </c>
      <c r="D61" s="84">
        <v>318.5</v>
      </c>
      <c r="E61" s="84"/>
      <c r="F61" s="82"/>
      <c r="G61" s="84">
        <v>268.9</v>
      </c>
      <c r="H61" s="84">
        <v>587.35</v>
      </c>
      <c r="I61" s="84"/>
      <c r="J61" s="84">
        <v>549.355</v>
      </c>
      <c r="K61" s="84">
        <v>549.355</v>
      </c>
      <c r="L61" s="84">
        <v>0</v>
      </c>
      <c r="M61" s="84"/>
      <c r="N61" s="84"/>
    </row>
    <row r="62" spans="1:14" ht="36.75" customHeight="1">
      <c r="A62" s="45" t="s">
        <v>107</v>
      </c>
      <c r="B62" s="96" t="s">
        <v>108</v>
      </c>
      <c r="C62" s="46" t="s">
        <v>1</v>
      </c>
      <c r="D62" s="97">
        <f>D63</f>
        <v>0</v>
      </c>
      <c r="E62" s="84"/>
      <c r="F62" s="82"/>
      <c r="G62" s="84">
        <f>SUM(G63)</f>
        <v>0</v>
      </c>
      <c r="H62" s="97">
        <f>H63</f>
        <v>0</v>
      </c>
      <c r="I62" s="84"/>
      <c r="J62" s="84"/>
      <c r="K62" s="84"/>
      <c r="L62" s="84"/>
      <c r="M62" s="84"/>
      <c r="N62" s="84"/>
    </row>
    <row r="63" spans="1:14" ht="23.25" customHeight="1">
      <c r="A63" s="45" t="s">
        <v>105</v>
      </c>
      <c r="B63" s="47" t="s">
        <v>106</v>
      </c>
      <c r="C63" s="46">
        <v>472700</v>
      </c>
      <c r="D63" s="84"/>
      <c r="E63" s="84"/>
      <c r="F63" s="82"/>
      <c r="G63" s="84"/>
      <c r="H63" s="84"/>
      <c r="I63" s="84"/>
      <c r="J63" s="84"/>
      <c r="K63" s="84"/>
      <c r="L63" s="84"/>
      <c r="M63" s="84"/>
      <c r="N63" s="84"/>
    </row>
    <row r="64" spans="1:14" ht="45">
      <c r="A64" s="43">
        <v>1172000</v>
      </c>
      <c r="B64" s="44" t="s">
        <v>86</v>
      </c>
      <c r="C64" s="50" t="s">
        <v>1</v>
      </c>
      <c r="D64" s="83">
        <f>D65+D66</f>
        <v>150</v>
      </c>
      <c r="E64" s="84"/>
      <c r="F64" s="82"/>
      <c r="G64" s="84">
        <f>SUM(G65:G66)</f>
        <v>0</v>
      </c>
      <c r="H64" s="83">
        <f>H65+H66</f>
        <v>50</v>
      </c>
      <c r="I64" s="84"/>
      <c r="J64" s="83">
        <f>J65+J66</f>
        <v>3</v>
      </c>
      <c r="K64" s="91">
        <f>K65+K66</f>
        <v>3</v>
      </c>
      <c r="L64" s="84">
        <f>SUM(L65:L66)</f>
        <v>0</v>
      </c>
      <c r="M64" s="84"/>
      <c r="N64" s="84"/>
    </row>
    <row r="65" spans="1:14" ht="13.5">
      <c r="A65" s="45">
        <v>1172300</v>
      </c>
      <c r="B65" s="41" t="s">
        <v>87</v>
      </c>
      <c r="C65" s="46">
        <v>482300</v>
      </c>
      <c r="D65" s="84">
        <v>150</v>
      </c>
      <c r="E65" s="84"/>
      <c r="F65" s="82"/>
      <c r="G65" s="84"/>
      <c r="H65" s="84">
        <v>50</v>
      </c>
      <c r="I65" s="84"/>
      <c r="J65" s="84">
        <v>3</v>
      </c>
      <c r="K65" s="84">
        <v>3</v>
      </c>
      <c r="L65" s="84">
        <v>0</v>
      </c>
      <c r="M65" s="84"/>
      <c r="N65" s="84"/>
    </row>
    <row r="66" spans="1:14" ht="13.5">
      <c r="A66" s="45" t="s">
        <v>101</v>
      </c>
      <c r="B66" s="41" t="s">
        <v>102</v>
      </c>
      <c r="C66" s="46">
        <v>486100</v>
      </c>
      <c r="D66" s="84">
        <v>0</v>
      </c>
      <c r="E66" s="82"/>
      <c r="F66" s="82"/>
      <c r="G66" s="82"/>
      <c r="H66" s="84">
        <v>0</v>
      </c>
      <c r="I66" s="84"/>
      <c r="J66" s="84"/>
      <c r="K66" s="84"/>
      <c r="L66" s="84">
        <v>0</v>
      </c>
      <c r="M66" s="84"/>
      <c r="N66" s="84"/>
    </row>
    <row r="67" spans="1:14" ht="33.75">
      <c r="A67" s="40">
        <v>4000000</v>
      </c>
      <c r="B67" s="41" t="s">
        <v>88</v>
      </c>
      <c r="C67" s="42" t="s">
        <v>0</v>
      </c>
      <c r="D67" s="83">
        <f>SUM(D69)</f>
        <v>18.5</v>
      </c>
      <c r="E67" s="82"/>
      <c r="F67" s="82"/>
      <c r="G67" s="84">
        <f>SUM(G69)</f>
        <v>149</v>
      </c>
      <c r="H67" s="83">
        <f>SUM(H70:H74)</f>
        <v>167.5</v>
      </c>
      <c r="I67" s="84"/>
      <c r="J67" s="83">
        <f>J69</f>
        <v>167.5</v>
      </c>
      <c r="K67" s="91">
        <f>K69</f>
        <v>167.5</v>
      </c>
      <c r="L67" s="84">
        <f>SUM(L69)</f>
        <v>0</v>
      </c>
      <c r="M67" s="84"/>
      <c r="N67" s="84"/>
    </row>
    <row r="68" spans="1:14" ht="33.75">
      <c r="A68" s="40">
        <v>1200000</v>
      </c>
      <c r="B68" s="41" t="s">
        <v>89</v>
      </c>
      <c r="C68" s="42" t="s">
        <v>1</v>
      </c>
      <c r="D68" s="84">
        <v>0</v>
      </c>
      <c r="E68" s="82"/>
      <c r="F68" s="82"/>
      <c r="G68" s="82"/>
      <c r="H68" s="84">
        <v>0</v>
      </c>
      <c r="I68" s="84"/>
      <c r="J68" s="84"/>
      <c r="K68" s="84"/>
      <c r="L68" s="84"/>
      <c r="M68" s="84"/>
      <c r="N68" s="84"/>
    </row>
    <row r="69" spans="1:14" ht="22.5">
      <c r="A69" s="43">
        <v>1210000</v>
      </c>
      <c r="B69" s="44" t="s">
        <v>90</v>
      </c>
      <c r="C69" s="50" t="s">
        <v>1</v>
      </c>
      <c r="D69" s="84">
        <f>SUM(D70:D74)</f>
        <v>18.5</v>
      </c>
      <c r="E69" s="82"/>
      <c r="F69" s="82"/>
      <c r="G69" s="84">
        <f>SUM(G70:G74)</f>
        <v>149</v>
      </c>
      <c r="H69" s="84">
        <f>SUM(H70:H74)</f>
        <v>167.5</v>
      </c>
      <c r="I69" s="84"/>
      <c r="J69" s="84">
        <f>J70+J71+J72+J73+J74</f>
        <v>167.5</v>
      </c>
      <c r="K69" s="84">
        <f>K70+K71+K72+K73+K74</f>
        <v>167.5</v>
      </c>
      <c r="L69" s="84">
        <f>SUM(L70:L74)</f>
        <v>0</v>
      </c>
      <c r="M69" s="84"/>
      <c r="N69" s="84"/>
    </row>
    <row r="70" spans="1:14" ht="18.75" customHeight="1">
      <c r="A70" s="45">
        <v>1213000</v>
      </c>
      <c r="B70" s="41" t="s">
        <v>91</v>
      </c>
      <c r="C70" s="46">
        <v>511300</v>
      </c>
      <c r="D70" s="84"/>
      <c r="E70" s="82"/>
      <c r="F70" s="82"/>
      <c r="G70" s="82"/>
      <c r="H70" s="84"/>
      <c r="I70" s="84"/>
      <c r="J70" s="84"/>
      <c r="K70" s="84"/>
      <c r="L70" s="84"/>
      <c r="M70" s="84"/>
      <c r="N70" s="84"/>
    </row>
    <row r="71" spans="1:14" ht="18.75" customHeight="1">
      <c r="A71" s="45">
        <v>1214000</v>
      </c>
      <c r="B71" s="41" t="s">
        <v>92</v>
      </c>
      <c r="C71" s="46">
        <v>512100</v>
      </c>
      <c r="D71" s="84"/>
      <c r="E71" s="82"/>
      <c r="F71" s="82"/>
      <c r="G71" s="82"/>
      <c r="H71" s="84"/>
      <c r="I71" s="84"/>
      <c r="J71" s="84"/>
      <c r="K71" s="84"/>
      <c r="L71" s="84"/>
      <c r="M71" s="84"/>
      <c r="N71" s="84"/>
    </row>
    <row r="72" spans="1:14" ht="18.75" customHeight="1">
      <c r="A72" s="45">
        <v>1215000</v>
      </c>
      <c r="B72" s="47" t="s">
        <v>93</v>
      </c>
      <c r="C72" s="46">
        <v>512200</v>
      </c>
      <c r="D72" s="84">
        <v>18.5</v>
      </c>
      <c r="E72" s="84"/>
      <c r="F72" s="82"/>
      <c r="G72" s="84">
        <v>119</v>
      </c>
      <c r="H72" s="84">
        <v>137.5</v>
      </c>
      <c r="I72" s="84"/>
      <c r="J72" s="84">
        <v>137.5</v>
      </c>
      <c r="K72" s="84">
        <v>137.5</v>
      </c>
      <c r="L72" s="84">
        <v>0</v>
      </c>
      <c r="M72" s="84"/>
      <c r="N72" s="84"/>
    </row>
    <row r="73" spans="1:14" ht="18.75" customHeight="1">
      <c r="A73" s="45">
        <v>1216000</v>
      </c>
      <c r="B73" s="41" t="s">
        <v>94</v>
      </c>
      <c r="C73" s="46">
        <v>512900</v>
      </c>
      <c r="D73" s="84"/>
      <c r="E73" s="82"/>
      <c r="F73" s="82"/>
      <c r="G73" s="84"/>
      <c r="H73" s="84">
        <v>0</v>
      </c>
      <c r="I73" s="84"/>
      <c r="J73" s="84">
        <v>0</v>
      </c>
      <c r="K73" s="100">
        <v>0</v>
      </c>
      <c r="L73" s="84">
        <v>0</v>
      </c>
      <c r="M73" s="84"/>
      <c r="N73" s="84"/>
    </row>
    <row r="74" spans="1:14" ht="18.75" customHeight="1">
      <c r="A74" s="45">
        <v>1218300</v>
      </c>
      <c r="B74" s="47" t="s">
        <v>95</v>
      </c>
      <c r="C74" s="46">
        <v>513400</v>
      </c>
      <c r="D74" s="84">
        <v>0</v>
      </c>
      <c r="E74" s="82"/>
      <c r="F74" s="82"/>
      <c r="G74" s="84">
        <v>30</v>
      </c>
      <c r="H74" s="84">
        <v>30</v>
      </c>
      <c r="I74" s="84"/>
      <c r="J74" s="84">
        <v>30</v>
      </c>
      <c r="K74" s="84">
        <v>30</v>
      </c>
      <c r="L74" s="84">
        <v>0</v>
      </c>
      <c r="M74" s="84"/>
      <c r="N74" s="84"/>
    </row>
    <row r="76" spans="2:7" ht="13.5">
      <c r="B76" s="52" t="s">
        <v>116</v>
      </c>
      <c r="C76" s="53"/>
      <c r="D76" s="54"/>
      <c r="E76" s="54"/>
      <c r="F76" s="54"/>
      <c r="G76" s="54"/>
    </row>
    <row r="77" spans="2:8" ht="13.5">
      <c r="B77" s="55"/>
      <c r="C77" s="53"/>
      <c r="D77" s="89"/>
      <c r="E77" s="89"/>
      <c r="F77" s="89"/>
      <c r="G77" s="89"/>
      <c r="H77" s="2"/>
    </row>
    <row r="78" spans="2:9" ht="13.5">
      <c r="B78" s="56" t="s">
        <v>96</v>
      </c>
      <c r="C78" s="65"/>
      <c r="D78" s="14"/>
      <c r="E78" s="15"/>
      <c r="F78" s="110"/>
      <c r="G78" s="110"/>
      <c r="H78" s="90"/>
      <c r="I78"/>
    </row>
    <row r="79" spans="2:9" ht="25.5" customHeight="1">
      <c r="B79" s="57"/>
      <c r="C79" s="67"/>
      <c r="D79" s="109" t="s">
        <v>114</v>
      </c>
      <c r="E79" s="109"/>
      <c r="F79" s="109"/>
      <c r="G79" s="109"/>
      <c r="H79" s="109"/>
      <c r="I79"/>
    </row>
    <row r="80" spans="2:9" ht="13.5">
      <c r="B80" s="57"/>
      <c r="C80" s="58"/>
      <c r="D80" s="13"/>
      <c r="E80" s="12"/>
      <c r="F80" s="4"/>
      <c r="G80" s="19"/>
      <c r="H80"/>
      <c r="I80"/>
    </row>
    <row r="81" spans="2:9" ht="13.5">
      <c r="B81" s="59" t="s">
        <v>97</v>
      </c>
      <c r="C81" s="66"/>
      <c r="D81" s="14"/>
      <c r="E81" s="16"/>
      <c r="F81" s="35"/>
      <c r="G81" s="35"/>
      <c r="H81"/>
      <c r="I81"/>
    </row>
    <row r="82" spans="2:9" ht="15.75">
      <c r="B82" s="60"/>
      <c r="C82" s="67"/>
      <c r="D82" s="111" t="s">
        <v>111</v>
      </c>
      <c r="E82" s="111"/>
      <c r="F82" s="111"/>
      <c r="G82" s="111"/>
      <c r="H82" s="111"/>
      <c r="I82"/>
    </row>
    <row r="83" spans="2:9" ht="13.5">
      <c r="B83" s="61"/>
      <c r="C83" s="62"/>
      <c r="D83" s="68"/>
      <c r="E83" s="68"/>
      <c r="F83" s="112"/>
      <c r="G83" s="112"/>
      <c r="H83"/>
      <c r="I83"/>
    </row>
    <row r="84" spans="2:9" ht="13.5">
      <c r="B84" s="63"/>
      <c r="C84" s="64"/>
      <c r="D84"/>
      <c r="E84"/>
      <c r="F84"/>
      <c r="G84" s="18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5">
    <mergeCell ref="D79:H79"/>
    <mergeCell ref="F78:G78"/>
    <mergeCell ref="F13:L13"/>
    <mergeCell ref="F11:L11"/>
    <mergeCell ref="D82:H82"/>
    <mergeCell ref="F83:G83"/>
    <mergeCell ref="D15:D16"/>
    <mergeCell ref="A13:E13"/>
    <mergeCell ref="A12:E12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N15:N16"/>
    <mergeCell ref="M15:M16"/>
    <mergeCell ref="L15:L16"/>
    <mergeCell ref="K15:K16"/>
    <mergeCell ref="J15:J16"/>
    <mergeCell ref="I15:I16"/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2020-07-09T07:39:58Z</cp:lastPrinted>
  <dcterms:created xsi:type="dcterms:W3CDTF">2012-10-12T11:29:17Z</dcterms:created>
  <dcterms:modified xsi:type="dcterms:W3CDTF">2021-07-13T19:50:47Z</dcterms:modified>
  <cp:category/>
  <cp:version/>
  <cp:contentType/>
  <cp:contentStatus/>
</cp:coreProperties>
</file>