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8670" windowWidth="4110" windowHeight="2715" tabRatio="615"/>
  </bookViews>
  <sheets>
    <sheet name="Ekamut" sheetId="22" r:id="rId1"/>
  </sheets>
  <calcPr calcId="125725"/>
</workbook>
</file>

<file path=xl/calcChain.xml><?xml version="1.0" encoding="utf-8"?>
<calcChain xmlns="http://schemas.openxmlformats.org/spreadsheetml/2006/main">
  <c r="EF66" i="22"/>
  <c r="EG66"/>
  <c r="T66"/>
  <c r="U66"/>
  <c r="V66"/>
  <c r="Y66"/>
  <c r="Z66"/>
  <c r="AA66"/>
  <c r="AB66"/>
  <c r="AD66"/>
  <c r="AE66"/>
  <c r="AF66"/>
  <c r="AI66"/>
  <c r="AJ66"/>
  <c r="AK66"/>
  <c r="AM66"/>
  <c r="AN66"/>
  <c r="AO66"/>
  <c r="AP66"/>
  <c r="AY66"/>
  <c r="AZ66"/>
  <c r="BA66"/>
  <c r="BE66"/>
  <c r="BF66"/>
  <c r="BG66"/>
  <c r="BS66"/>
  <c r="BT66"/>
  <c r="BU66"/>
  <c r="BV66"/>
  <c r="BW66"/>
  <c r="BX66"/>
  <c r="BY66"/>
  <c r="BZ66"/>
  <c r="CA66"/>
  <c r="CB66"/>
  <c r="CC66"/>
  <c r="CD66"/>
  <c r="CE66"/>
  <c r="CF66"/>
  <c r="CG66"/>
  <c r="CH66"/>
  <c r="CI66"/>
  <c r="CJ66"/>
  <c r="CK66"/>
  <c r="CL66"/>
  <c r="CM66"/>
  <c r="CN66"/>
  <c r="CO66"/>
  <c r="CP66"/>
  <c r="CQ66"/>
  <c r="CR66"/>
  <c r="CS66"/>
  <c r="CT66"/>
  <c r="CU66"/>
  <c r="CV66"/>
  <c r="CW66"/>
  <c r="CX66"/>
  <c r="CY66"/>
  <c r="CZ66"/>
  <c r="DA66"/>
  <c r="DB66"/>
  <c r="DC66"/>
  <c r="DD66"/>
  <c r="DE66"/>
  <c r="DF66"/>
  <c r="DJ66"/>
  <c r="DK66"/>
  <c r="DL66"/>
  <c r="DM66"/>
  <c r="DN66"/>
  <c r="DO66"/>
  <c r="DP66"/>
  <c r="DQ66"/>
  <c r="DR66"/>
  <c r="DS66"/>
  <c r="DT66"/>
  <c r="DU66"/>
  <c r="DV66"/>
  <c r="DW66"/>
  <c r="DX66"/>
  <c r="DY66"/>
  <c r="DZ66"/>
  <c r="EA66"/>
  <c r="EB66"/>
  <c r="DG10"/>
  <c r="DH10"/>
  <c r="DI10"/>
  <c r="G10"/>
  <c r="DG11"/>
  <c r="DH11"/>
  <c r="DI11"/>
  <c r="DG12"/>
  <c r="DH12"/>
  <c r="DI12"/>
  <c r="G12"/>
  <c r="DG13"/>
  <c r="DH13"/>
  <c r="DI13"/>
  <c r="DG14"/>
  <c r="DH14"/>
  <c r="DI14"/>
  <c r="G14"/>
  <c r="DG15"/>
  <c r="DH15"/>
  <c r="DI15"/>
  <c r="DG16"/>
  <c r="DH16"/>
  <c r="DI16"/>
  <c r="DG17"/>
  <c r="DH17"/>
  <c r="DI17"/>
  <c r="DG18"/>
  <c r="DH18"/>
  <c r="DI18"/>
  <c r="DG19"/>
  <c r="DH19"/>
  <c r="DI19"/>
  <c r="DG20"/>
  <c r="DH20"/>
  <c r="DI20"/>
  <c r="DG21"/>
  <c r="DH21"/>
  <c r="DI21"/>
  <c r="DG22"/>
  <c r="DH22"/>
  <c r="DI22"/>
  <c r="G22"/>
  <c r="DG23"/>
  <c r="DH23"/>
  <c r="DI23"/>
  <c r="DG25"/>
  <c r="DH25"/>
  <c r="DI25"/>
  <c r="DG26"/>
  <c r="DH26"/>
  <c r="DI26"/>
  <c r="DG27"/>
  <c r="DH27"/>
  <c r="DI27"/>
  <c r="DG28"/>
  <c r="DH28"/>
  <c r="DI28"/>
  <c r="DG29"/>
  <c r="DH29"/>
  <c r="DI29"/>
  <c r="DG30"/>
  <c r="DH30"/>
  <c r="DI30"/>
  <c r="DG31"/>
  <c r="DH31"/>
  <c r="DI31"/>
  <c r="DG32"/>
  <c r="DH32"/>
  <c r="DI32"/>
  <c r="DG33"/>
  <c r="E33"/>
  <c r="I33"/>
  <c r="DH33"/>
  <c r="DI33"/>
  <c r="DG34"/>
  <c r="DH34"/>
  <c r="DI34"/>
  <c r="DG35"/>
  <c r="DH35"/>
  <c r="DI35"/>
  <c r="DG36"/>
  <c r="DH36"/>
  <c r="DI36"/>
  <c r="DG37"/>
  <c r="DH37"/>
  <c r="DI37"/>
  <c r="DG38"/>
  <c r="DH38"/>
  <c r="DI38"/>
  <c r="DG39"/>
  <c r="E39"/>
  <c r="I39"/>
  <c r="DH39"/>
  <c r="DI39"/>
  <c r="DG40"/>
  <c r="DH40"/>
  <c r="DI40"/>
  <c r="DG41"/>
  <c r="E41"/>
  <c r="I41"/>
  <c r="DH41"/>
  <c r="DI41"/>
  <c r="DG42"/>
  <c r="DH42"/>
  <c r="DI42"/>
  <c r="DG43"/>
  <c r="DH43"/>
  <c r="DI43"/>
  <c r="DG44"/>
  <c r="DH44"/>
  <c r="DI44"/>
  <c r="DG45"/>
  <c r="DH45"/>
  <c r="DI45"/>
  <c r="DG46"/>
  <c r="DH46"/>
  <c r="DI46"/>
  <c r="DG47"/>
  <c r="DH47"/>
  <c r="DI47"/>
  <c r="DG48"/>
  <c r="DH48"/>
  <c r="DI48"/>
  <c r="DG49"/>
  <c r="DH49"/>
  <c r="DI49"/>
  <c r="DG50"/>
  <c r="DH50"/>
  <c r="DI50"/>
  <c r="DG51"/>
  <c r="E51"/>
  <c r="I51"/>
  <c r="DH51"/>
  <c r="DI51"/>
  <c r="DG52"/>
  <c r="DH52"/>
  <c r="DI52"/>
  <c r="DG53"/>
  <c r="DH53"/>
  <c r="DI53"/>
  <c r="DG54"/>
  <c r="DH54"/>
  <c r="DI54"/>
  <c r="DG55"/>
  <c r="DH55"/>
  <c r="DI55"/>
  <c r="DG56"/>
  <c r="DH56"/>
  <c r="DI56"/>
  <c r="DG57"/>
  <c r="E57"/>
  <c r="I57"/>
  <c r="DH57"/>
  <c r="DI57"/>
  <c r="DG58"/>
  <c r="DH58"/>
  <c r="DI58"/>
  <c r="DG59"/>
  <c r="DH59"/>
  <c r="DI59"/>
  <c r="DG60"/>
  <c r="DH60"/>
  <c r="DI60"/>
  <c r="DG61"/>
  <c r="DH61"/>
  <c r="DI61"/>
  <c r="DG62"/>
  <c r="DH62"/>
  <c r="DI62"/>
  <c r="DG63"/>
  <c r="DH63"/>
  <c r="DI63"/>
  <c r="DG64"/>
  <c r="DH64"/>
  <c r="DI64"/>
  <c r="DG65"/>
  <c r="DH65"/>
  <c r="DI65"/>
  <c r="DH24"/>
  <c r="DI24"/>
  <c r="G24"/>
  <c r="DG24"/>
  <c r="J25"/>
  <c r="K25"/>
  <c r="L25"/>
  <c r="N25"/>
  <c r="J26"/>
  <c r="K26"/>
  <c r="L26"/>
  <c r="N26"/>
  <c r="J27"/>
  <c r="K27"/>
  <c r="L27"/>
  <c r="N27"/>
  <c r="J28"/>
  <c r="K28"/>
  <c r="L28"/>
  <c r="J29"/>
  <c r="K29"/>
  <c r="L29"/>
  <c r="M29"/>
  <c r="J30"/>
  <c r="K30"/>
  <c r="L30"/>
  <c r="N30"/>
  <c r="J31"/>
  <c r="K31"/>
  <c r="L31"/>
  <c r="J32"/>
  <c r="K32"/>
  <c r="L32"/>
  <c r="N32"/>
  <c r="J33"/>
  <c r="K33"/>
  <c r="L33"/>
  <c r="N33"/>
  <c r="J34"/>
  <c r="K34"/>
  <c r="L34"/>
  <c r="N34"/>
  <c r="J35"/>
  <c r="K35"/>
  <c r="L35"/>
  <c r="N35"/>
  <c r="J36"/>
  <c r="K36"/>
  <c r="L36"/>
  <c r="N36"/>
  <c r="J37"/>
  <c r="K37"/>
  <c r="L37"/>
  <c r="N37"/>
  <c r="J38"/>
  <c r="K38"/>
  <c r="L38"/>
  <c r="J39"/>
  <c r="K39"/>
  <c r="L39"/>
  <c r="N39"/>
  <c r="J40"/>
  <c r="K40"/>
  <c r="L40"/>
  <c r="N40"/>
  <c r="J41"/>
  <c r="K41"/>
  <c r="L41"/>
  <c r="J42"/>
  <c r="K42"/>
  <c r="L42"/>
  <c r="N42"/>
  <c r="J43"/>
  <c r="K43"/>
  <c r="L43"/>
  <c r="J44"/>
  <c r="K44"/>
  <c r="L44"/>
  <c r="N44"/>
  <c r="J45"/>
  <c r="K45"/>
  <c r="L45"/>
  <c r="N45"/>
  <c r="J46"/>
  <c r="K46"/>
  <c r="L46"/>
  <c r="J47"/>
  <c r="K47"/>
  <c r="L47"/>
  <c r="N47"/>
  <c r="J48"/>
  <c r="K48"/>
  <c r="L48"/>
  <c r="J49"/>
  <c r="K49"/>
  <c r="L49"/>
  <c r="N49"/>
  <c r="J50"/>
  <c r="K50"/>
  <c r="L50"/>
  <c r="N50"/>
  <c r="J51"/>
  <c r="K51"/>
  <c r="L51"/>
  <c r="J52"/>
  <c r="K52"/>
  <c r="L52"/>
  <c r="J53"/>
  <c r="K53"/>
  <c r="L53"/>
  <c r="J54"/>
  <c r="K54"/>
  <c r="L54"/>
  <c r="N54"/>
  <c r="J55"/>
  <c r="K55"/>
  <c r="L55"/>
  <c r="J56"/>
  <c r="K56"/>
  <c r="L56"/>
  <c r="N56"/>
  <c r="J57"/>
  <c r="K57"/>
  <c r="L57"/>
  <c r="J58"/>
  <c r="K58"/>
  <c r="L58"/>
  <c r="N58"/>
  <c r="J59"/>
  <c r="K59"/>
  <c r="L59"/>
  <c r="J60"/>
  <c r="K60"/>
  <c r="L60"/>
  <c r="N60"/>
  <c r="J61"/>
  <c r="K61"/>
  <c r="L61"/>
  <c r="J62"/>
  <c r="K62"/>
  <c r="L62"/>
  <c r="N62"/>
  <c r="J63"/>
  <c r="K63"/>
  <c r="L63"/>
  <c r="J64"/>
  <c r="K64"/>
  <c r="L64"/>
  <c r="N64"/>
  <c r="J65"/>
  <c r="K65"/>
  <c r="L65"/>
  <c r="N65"/>
  <c r="J10"/>
  <c r="K10"/>
  <c r="L10"/>
  <c r="N10"/>
  <c r="J11"/>
  <c r="K11"/>
  <c r="L11"/>
  <c r="N11"/>
  <c r="J12"/>
  <c r="K12"/>
  <c r="L12"/>
  <c r="N12"/>
  <c r="J13"/>
  <c r="K13"/>
  <c r="L13"/>
  <c r="N13"/>
  <c r="J14"/>
  <c r="K14"/>
  <c r="L14"/>
  <c r="N14"/>
  <c r="J15"/>
  <c r="K15"/>
  <c r="L15"/>
  <c r="J16"/>
  <c r="K16"/>
  <c r="L16"/>
  <c r="J17"/>
  <c r="K17"/>
  <c r="L17"/>
  <c r="N17"/>
  <c r="J18"/>
  <c r="K18"/>
  <c r="L18"/>
  <c r="J19"/>
  <c r="K19"/>
  <c r="L19"/>
  <c r="N19"/>
  <c r="J20"/>
  <c r="K20"/>
  <c r="L20"/>
  <c r="N20"/>
  <c r="J21"/>
  <c r="K21"/>
  <c r="L21"/>
  <c r="N21"/>
  <c r="J22"/>
  <c r="K22"/>
  <c r="L22"/>
  <c r="N22"/>
  <c r="J23"/>
  <c r="K23"/>
  <c r="L23"/>
  <c r="N23"/>
  <c r="L24"/>
  <c r="K24"/>
  <c r="J24"/>
  <c r="P65"/>
  <c r="P63"/>
  <c r="P61"/>
  <c r="P59"/>
  <c r="P57"/>
  <c r="P55"/>
  <c r="P53"/>
  <c r="P51"/>
  <c r="P49"/>
  <c r="P47"/>
  <c r="P45"/>
  <c r="P43"/>
  <c r="P41"/>
  <c r="P39"/>
  <c r="P37"/>
  <c r="P35"/>
  <c r="P33"/>
  <c r="P31"/>
  <c r="P29"/>
  <c r="P27"/>
  <c r="P25"/>
  <c r="P23"/>
  <c r="P21"/>
  <c r="W19"/>
  <c r="W17"/>
  <c r="W15"/>
  <c r="W13"/>
  <c r="W11"/>
  <c r="EH66"/>
  <c r="O10"/>
  <c r="P10"/>
  <c r="Q10"/>
  <c r="O11"/>
  <c r="P11"/>
  <c r="Q11"/>
  <c r="R11"/>
  <c r="O12"/>
  <c r="P12"/>
  <c r="Q12"/>
  <c r="R12"/>
  <c r="O13"/>
  <c r="P13"/>
  <c r="Q13"/>
  <c r="S13"/>
  <c r="O14"/>
  <c r="P14"/>
  <c r="Q14"/>
  <c r="O15"/>
  <c r="P15"/>
  <c r="Q15"/>
  <c r="O16"/>
  <c r="P16"/>
  <c r="Q16"/>
  <c r="O17"/>
  <c r="P17"/>
  <c r="Q17"/>
  <c r="R17"/>
  <c r="O18"/>
  <c r="P18"/>
  <c r="Q18"/>
  <c r="O19"/>
  <c r="P19"/>
  <c r="Q19"/>
  <c r="S19"/>
  <c r="O20"/>
  <c r="P20"/>
  <c r="Q20"/>
  <c r="R20"/>
  <c r="O21"/>
  <c r="S21"/>
  <c r="Q21"/>
  <c r="O22"/>
  <c r="P22"/>
  <c r="Q22"/>
  <c r="S22"/>
  <c r="O23"/>
  <c r="Q23"/>
  <c r="R23"/>
  <c r="O24"/>
  <c r="P24"/>
  <c r="Q24"/>
  <c r="O25"/>
  <c r="Q25"/>
  <c r="S25"/>
  <c r="O26"/>
  <c r="P26"/>
  <c r="Q26"/>
  <c r="R26"/>
  <c r="O27"/>
  <c r="Q27"/>
  <c r="R27"/>
  <c r="O28"/>
  <c r="P28"/>
  <c r="Q28"/>
  <c r="S28"/>
  <c r="O29"/>
  <c r="Q29"/>
  <c r="R29"/>
  <c r="O30"/>
  <c r="P30"/>
  <c r="Q30"/>
  <c r="S30"/>
  <c r="O31"/>
  <c r="Q31"/>
  <c r="O32"/>
  <c r="P32"/>
  <c r="Q32"/>
  <c r="S32"/>
  <c r="O33"/>
  <c r="Q33"/>
  <c r="O34"/>
  <c r="P34"/>
  <c r="Q34"/>
  <c r="S34"/>
  <c r="O35"/>
  <c r="Q35"/>
  <c r="S35"/>
  <c r="O36"/>
  <c r="P36"/>
  <c r="Q36"/>
  <c r="R36"/>
  <c r="O37"/>
  <c r="Q37"/>
  <c r="O38"/>
  <c r="P38"/>
  <c r="Q38"/>
  <c r="O39"/>
  <c r="Q39"/>
  <c r="R39"/>
  <c r="O40"/>
  <c r="P40"/>
  <c r="Q40"/>
  <c r="S40"/>
  <c r="O41"/>
  <c r="Q41"/>
  <c r="O42"/>
  <c r="P42"/>
  <c r="Q42"/>
  <c r="O43"/>
  <c r="Q43"/>
  <c r="R43"/>
  <c r="O44"/>
  <c r="P44"/>
  <c r="R44"/>
  <c r="Q44"/>
  <c r="O45"/>
  <c r="Q45"/>
  <c r="O46"/>
  <c r="P46"/>
  <c r="Q46"/>
  <c r="O47"/>
  <c r="Q47"/>
  <c r="R47"/>
  <c r="O48"/>
  <c r="P48"/>
  <c r="Q48"/>
  <c r="O49"/>
  <c r="Q49"/>
  <c r="O50"/>
  <c r="P50"/>
  <c r="Q50"/>
  <c r="S50"/>
  <c r="O51"/>
  <c r="Q51"/>
  <c r="O52"/>
  <c r="P52"/>
  <c r="Q52"/>
  <c r="R52"/>
  <c r="O53"/>
  <c r="Q53"/>
  <c r="O54"/>
  <c r="P54"/>
  <c r="Q54"/>
  <c r="S54"/>
  <c r="O55"/>
  <c r="Q55"/>
  <c r="R55"/>
  <c r="O56"/>
  <c r="P56"/>
  <c r="R56"/>
  <c r="Q56"/>
  <c r="O57"/>
  <c r="Q57"/>
  <c r="S57"/>
  <c r="O58"/>
  <c r="P58"/>
  <c r="Q58"/>
  <c r="O59"/>
  <c r="Q59"/>
  <c r="S59"/>
  <c r="O60"/>
  <c r="P60"/>
  <c r="R60"/>
  <c r="Q60"/>
  <c r="S60"/>
  <c r="O61"/>
  <c r="Q61"/>
  <c r="O62"/>
  <c r="P62"/>
  <c r="Q62"/>
  <c r="S62"/>
  <c r="O63"/>
  <c r="Q63"/>
  <c r="R63"/>
  <c r="O64"/>
  <c r="P64"/>
  <c r="R64"/>
  <c r="Q64"/>
  <c r="O65"/>
  <c r="Q65"/>
  <c r="S55"/>
  <c r="L8"/>
  <c r="Q8"/>
  <c r="V8"/>
  <c r="AA8"/>
  <c r="AF8"/>
  <c r="AK8"/>
  <c r="AP8"/>
  <c r="AU8"/>
  <c r="AX8"/>
  <c r="BA8"/>
  <c r="BD8"/>
  <c r="BG8"/>
  <c r="BJ8"/>
  <c r="BM8"/>
  <c r="BP8"/>
  <c r="BU8"/>
  <c r="BX8"/>
  <c r="CA8"/>
  <c r="CD8"/>
  <c r="CG8"/>
  <c r="CJ8"/>
  <c r="CM8"/>
  <c r="CP8"/>
  <c r="CS8"/>
  <c r="CV8"/>
  <c r="CY8"/>
  <c r="DB8"/>
  <c r="DE8"/>
  <c r="DI8"/>
  <c r="DL8"/>
  <c r="DO8"/>
  <c r="DR8"/>
  <c r="DU8"/>
  <c r="DX8"/>
  <c r="EA8"/>
  <c r="EE8"/>
  <c r="EH8"/>
  <c r="ED11"/>
  <c r="ED12"/>
  <c r="ED13"/>
  <c r="ED14"/>
  <c r="ED15"/>
  <c r="ED16"/>
  <c r="ED17"/>
  <c r="ED18"/>
  <c r="ED19"/>
  <c r="ED20"/>
  <c r="ED21"/>
  <c r="ED22"/>
  <c r="ED23"/>
  <c r="ED24"/>
  <c r="ED25"/>
  <c r="ED26"/>
  <c r="F26"/>
  <c r="H26"/>
  <c r="ED27"/>
  <c r="ED28"/>
  <c r="ED29"/>
  <c r="ED30"/>
  <c r="ED31"/>
  <c r="ED32"/>
  <c r="ED33"/>
  <c r="ED34"/>
  <c r="ED35"/>
  <c r="ED36"/>
  <c r="ED37"/>
  <c r="ED38"/>
  <c r="ED39"/>
  <c r="ED40"/>
  <c r="ED41"/>
  <c r="ED42"/>
  <c r="ED43"/>
  <c r="ED44"/>
  <c r="F44"/>
  <c r="ED45"/>
  <c r="ED46"/>
  <c r="ED47"/>
  <c r="ED48"/>
  <c r="ED49"/>
  <c r="ED50"/>
  <c r="ED51"/>
  <c r="ED52"/>
  <c r="ED53"/>
  <c r="ED54"/>
  <c r="ED55"/>
  <c r="ED56"/>
  <c r="ED57"/>
  <c r="ED58"/>
  <c r="ED59"/>
  <c r="ED60"/>
  <c r="ED61"/>
  <c r="ED62"/>
  <c r="F62"/>
  <c r="ED63"/>
  <c r="ED64"/>
  <c r="ED65"/>
  <c r="ED10"/>
  <c r="ED66"/>
  <c r="F66"/>
  <c r="BO11"/>
  <c r="BO12"/>
  <c r="BO13"/>
  <c r="BO14"/>
  <c r="BO15"/>
  <c r="BO16"/>
  <c r="BO17"/>
  <c r="BO18"/>
  <c r="BO19"/>
  <c r="BO20"/>
  <c r="BO21"/>
  <c r="BO22"/>
  <c r="BO23"/>
  <c r="BO24"/>
  <c r="BO25"/>
  <c r="BO26"/>
  <c r="BO27"/>
  <c r="BO28"/>
  <c r="BO29"/>
  <c r="BO30"/>
  <c r="BO31"/>
  <c r="BO32"/>
  <c r="BO33"/>
  <c r="BO34"/>
  <c r="BO35"/>
  <c r="BO36"/>
  <c r="BO37"/>
  <c r="BO38"/>
  <c r="BO39"/>
  <c r="BO40"/>
  <c r="BO41"/>
  <c r="BO42"/>
  <c r="BO43"/>
  <c r="BO44"/>
  <c r="BO45"/>
  <c r="BO46"/>
  <c r="BO47"/>
  <c r="BO48"/>
  <c r="BO49"/>
  <c r="BO50"/>
  <c r="BO51"/>
  <c r="BO52"/>
  <c r="BO53"/>
  <c r="BO54"/>
  <c r="BO55"/>
  <c r="BO56"/>
  <c r="BO57"/>
  <c r="BO58"/>
  <c r="BO59"/>
  <c r="BO60"/>
  <c r="BO61"/>
  <c r="BO62"/>
  <c r="BO63"/>
  <c r="BO64"/>
  <c r="BO65"/>
  <c r="BO10"/>
  <c r="BO66"/>
  <c r="BB66"/>
  <c r="BC66"/>
  <c r="BD66"/>
  <c r="BH66"/>
  <c r="BI66"/>
  <c r="BJ66"/>
  <c r="BK66"/>
  <c r="BL66"/>
  <c r="BM66"/>
  <c r="AW66"/>
  <c r="AX66"/>
  <c r="AT66"/>
  <c r="N28"/>
  <c r="N48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R53"/>
  <c r="AR54"/>
  <c r="AR55"/>
  <c r="AR56"/>
  <c r="AR57"/>
  <c r="AR58"/>
  <c r="AR59"/>
  <c r="AR60"/>
  <c r="AR61"/>
  <c r="AR62"/>
  <c r="AR63"/>
  <c r="AR64"/>
  <c r="AR65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R10"/>
  <c r="AQ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60"/>
  <c r="AM61"/>
  <c r="AM62"/>
  <c r="AM63"/>
  <c r="AM64"/>
  <c r="AM65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M10"/>
  <c r="AL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H59"/>
  <c r="AH60"/>
  <c r="AH61"/>
  <c r="AH62"/>
  <c r="AH63"/>
  <c r="AH64"/>
  <c r="AH65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H10"/>
  <c r="AG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C10"/>
  <c r="AB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W12"/>
  <c r="W14"/>
  <c r="W16"/>
  <c r="W18"/>
  <c r="W20"/>
  <c r="W22"/>
  <c r="W24"/>
  <c r="W26"/>
  <c r="W28"/>
  <c r="W30"/>
  <c r="W32"/>
  <c r="W34"/>
  <c r="W36"/>
  <c r="W38"/>
  <c r="W40"/>
  <c r="W42"/>
  <c r="W44"/>
  <c r="W46"/>
  <c r="W48"/>
  <c r="W50"/>
  <c r="W52"/>
  <c r="W54"/>
  <c r="W56"/>
  <c r="W58"/>
  <c r="W60"/>
  <c r="W62"/>
  <c r="W64"/>
  <c r="X10"/>
  <c r="W10"/>
  <c r="EE11"/>
  <c r="G11"/>
  <c r="EE12"/>
  <c r="EE13"/>
  <c r="G13"/>
  <c r="EE14"/>
  <c r="EE15"/>
  <c r="EE16"/>
  <c r="G16"/>
  <c r="EE17"/>
  <c r="EE18"/>
  <c r="EE19"/>
  <c r="EE20"/>
  <c r="EE21"/>
  <c r="G21"/>
  <c r="EE22"/>
  <c r="EE23"/>
  <c r="EE24"/>
  <c r="EE25"/>
  <c r="EE26"/>
  <c r="EE27"/>
  <c r="EE28"/>
  <c r="EE29"/>
  <c r="EE30"/>
  <c r="EE31"/>
  <c r="EE32"/>
  <c r="EE33"/>
  <c r="EE34"/>
  <c r="EE35"/>
  <c r="EE36"/>
  <c r="EE37"/>
  <c r="G37"/>
  <c r="EE38"/>
  <c r="EE39"/>
  <c r="EE40"/>
  <c r="EE41"/>
  <c r="EE42"/>
  <c r="EE43"/>
  <c r="EE44"/>
  <c r="EE45"/>
  <c r="EE46"/>
  <c r="EE47"/>
  <c r="EE48"/>
  <c r="EE49"/>
  <c r="EE50"/>
  <c r="EE51"/>
  <c r="EE52"/>
  <c r="EE53"/>
  <c r="EE54"/>
  <c r="EE55"/>
  <c r="G55"/>
  <c r="EE56"/>
  <c r="EE57"/>
  <c r="EE58"/>
  <c r="EE59"/>
  <c r="EE60"/>
  <c r="EE61"/>
  <c r="EE62"/>
  <c r="EE63"/>
  <c r="EE64"/>
  <c r="EE65"/>
  <c r="AV66"/>
  <c r="AS66"/>
  <c r="AR66"/>
  <c r="AL66"/>
  <c r="AC66"/>
  <c r="X66"/>
  <c r="D66"/>
  <c r="C66"/>
  <c r="EC65"/>
  <c r="E65"/>
  <c r="I65"/>
  <c r="BP65"/>
  <c r="BQ65"/>
  <c r="BN65"/>
  <c r="EC64"/>
  <c r="BP64"/>
  <c r="BN64"/>
  <c r="BR64"/>
  <c r="EC63"/>
  <c r="BP63"/>
  <c r="BN63"/>
  <c r="EC62"/>
  <c r="BP62"/>
  <c r="BN62"/>
  <c r="BR62"/>
  <c r="EC61"/>
  <c r="BP61"/>
  <c r="BQ61"/>
  <c r="BN61"/>
  <c r="EC60"/>
  <c r="E60"/>
  <c r="I60"/>
  <c r="BP60"/>
  <c r="BQ60"/>
  <c r="BN60"/>
  <c r="BR60"/>
  <c r="EC59"/>
  <c r="BP59"/>
  <c r="BQ59"/>
  <c r="BN59"/>
  <c r="EC58"/>
  <c r="BP58"/>
  <c r="BQ58"/>
  <c r="BN58"/>
  <c r="BR58"/>
  <c r="EC57"/>
  <c r="BP57"/>
  <c r="BQ57"/>
  <c r="BN57"/>
  <c r="EC56"/>
  <c r="BP56"/>
  <c r="BQ56"/>
  <c r="BN56"/>
  <c r="EC55"/>
  <c r="BP55"/>
  <c r="BQ55"/>
  <c r="BN55"/>
  <c r="EC54"/>
  <c r="BP54"/>
  <c r="BQ54"/>
  <c r="BN54"/>
  <c r="BR54"/>
  <c r="EC53"/>
  <c r="E53"/>
  <c r="I53"/>
  <c r="BP53"/>
  <c r="BQ53"/>
  <c r="BN53"/>
  <c r="EC52"/>
  <c r="E52"/>
  <c r="I52"/>
  <c r="BP52"/>
  <c r="BN52"/>
  <c r="EC51"/>
  <c r="BP51"/>
  <c r="BQ51"/>
  <c r="BN51"/>
  <c r="EC50"/>
  <c r="BP50"/>
  <c r="BQ50"/>
  <c r="BN50"/>
  <c r="EC49"/>
  <c r="E49"/>
  <c r="I49"/>
  <c r="BP49"/>
  <c r="BN49"/>
  <c r="BR49"/>
  <c r="EC48"/>
  <c r="BP48"/>
  <c r="BN48"/>
  <c r="S48"/>
  <c r="EC47"/>
  <c r="BP47"/>
  <c r="BN47"/>
  <c r="EC46"/>
  <c r="BP46"/>
  <c r="BQ46"/>
  <c r="BN46"/>
  <c r="BR46"/>
  <c r="EC45"/>
  <c r="BP45"/>
  <c r="BQ45"/>
  <c r="BN45"/>
  <c r="EC44"/>
  <c r="BP44"/>
  <c r="BN44"/>
  <c r="EC43"/>
  <c r="BP43"/>
  <c r="BQ43"/>
  <c r="BN43"/>
  <c r="EC42"/>
  <c r="BP42"/>
  <c r="BN42"/>
  <c r="S42"/>
  <c r="EC41"/>
  <c r="BP41"/>
  <c r="BQ41"/>
  <c r="BN41"/>
  <c r="EC40"/>
  <c r="BP40"/>
  <c r="BN40"/>
  <c r="EC39"/>
  <c r="BP39"/>
  <c r="BQ39"/>
  <c r="BN39"/>
  <c r="EC38"/>
  <c r="BP38"/>
  <c r="BQ38"/>
  <c r="BN38"/>
  <c r="EC37"/>
  <c r="E37"/>
  <c r="BP37"/>
  <c r="BQ37"/>
  <c r="BN37"/>
  <c r="EC36"/>
  <c r="BP36"/>
  <c r="BR36"/>
  <c r="BN36"/>
  <c r="EC35"/>
  <c r="BP35"/>
  <c r="BN35"/>
  <c r="EC34"/>
  <c r="BP34"/>
  <c r="BN34"/>
  <c r="EC33"/>
  <c r="BP33"/>
  <c r="BN33"/>
  <c r="BR33"/>
  <c r="EC32"/>
  <c r="BP32"/>
  <c r="BR32"/>
  <c r="BN32"/>
  <c r="EC31"/>
  <c r="E31"/>
  <c r="I31"/>
  <c r="BP31"/>
  <c r="BQ31"/>
  <c r="BN31"/>
  <c r="S31"/>
  <c r="EC30"/>
  <c r="BP30"/>
  <c r="BN30"/>
  <c r="BR30"/>
  <c r="EC29"/>
  <c r="BP29"/>
  <c r="BQ29"/>
  <c r="BN29"/>
  <c r="EC28"/>
  <c r="BP28"/>
  <c r="BQ28"/>
  <c r="BN28"/>
  <c r="EC27"/>
  <c r="BP27"/>
  <c r="BQ27"/>
  <c r="BN27"/>
  <c r="EC26"/>
  <c r="BP26"/>
  <c r="BN26"/>
  <c r="BR26"/>
  <c r="EC25"/>
  <c r="BP25"/>
  <c r="BQ25"/>
  <c r="BN25"/>
  <c r="EC24"/>
  <c r="BP24"/>
  <c r="BN24"/>
  <c r="EC23"/>
  <c r="BP23"/>
  <c r="BQ23"/>
  <c r="BN23"/>
  <c r="S23"/>
  <c r="EC22"/>
  <c r="E22"/>
  <c r="BP22"/>
  <c r="BN22"/>
  <c r="EC21"/>
  <c r="BP21"/>
  <c r="BN21"/>
  <c r="EC20"/>
  <c r="BP20"/>
  <c r="BN20"/>
  <c r="EC19"/>
  <c r="BP19"/>
  <c r="BN19"/>
  <c r="EC18"/>
  <c r="BP18"/>
  <c r="BN18"/>
  <c r="EC17"/>
  <c r="BP17"/>
  <c r="BN17"/>
  <c r="BR17"/>
  <c r="EC16"/>
  <c r="BP16"/>
  <c r="BR16"/>
  <c r="BN16"/>
  <c r="EC15"/>
  <c r="E15"/>
  <c r="I15"/>
  <c r="BP15"/>
  <c r="BQ15"/>
  <c r="BR15"/>
  <c r="BN15"/>
  <c r="EC14"/>
  <c r="E14"/>
  <c r="BP14"/>
  <c r="BN14"/>
  <c r="BR14"/>
  <c r="EC13"/>
  <c r="BP13"/>
  <c r="BQ13"/>
  <c r="BN13"/>
  <c r="EC12"/>
  <c r="E12"/>
  <c r="BP12"/>
  <c r="BQ12"/>
  <c r="BN12"/>
  <c r="BR12"/>
  <c r="EC11"/>
  <c r="BP11"/>
  <c r="BQ11"/>
  <c r="BN11"/>
  <c r="BN66"/>
  <c r="EE10"/>
  <c r="EC10"/>
  <c r="EC66"/>
  <c r="BP10"/>
  <c r="BP66"/>
  <c r="BN10"/>
  <c r="S61"/>
  <c r="BR35"/>
  <c r="S46"/>
  <c r="BQ47"/>
  <c r="BQ49"/>
  <c r="BR48"/>
  <c r="BR38"/>
  <c r="N38"/>
  <c r="S17"/>
  <c r="S27"/>
  <c r="BR51"/>
  <c r="R18"/>
  <c r="BR41"/>
  <c r="N52"/>
  <c r="S18"/>
  <c r="S44"/>
  <c r="S52"/>
  <c r="BR18"/>
  <c r="BQ63"/>
  <c r="AH66"/>
  <c r="S36"/>
  <c r="BR24"/>
  <c r="G56"/>
  <c r="S10"/>
  <c r="BR13"/>
  <c r="BQ14"/>
  <c r="F42"/>
  <c r="R51"/>
  <c r="R45"/>
  <c r="W65"/>
  <c r="W63"/>
  <c r="W61"/>
  <c r="W59"/>
  <c r="W57"/>
  <c r="W55"/>
  <c r="W53"/>
  <c r="W51"/>
  <c r="W49"/>
  <c r="W47"/>
  <c r="W45"/>
  <c r="W43"/>
  <c r="W41"/>
  <c r="W39"/>
  <c r="W37"/>
  <c r="W35"/>
  <c r="W33"/>
  <c r="W31"/>
  <c r="W29"/>
  <c r="W27"/>
  <c r="W25"/>
  <c r="W23"/>
  <c r="W21"/>
  <c r="R38"/>
  <c r="R15"/>
  <c r="EE66"/>
  <c r="BQ32"/>
  <c r="G63"/>
  <c r="S38"/>
  <c r="R41"/>
  <c r="S64"/>
  <c r="S20"/>
  <c r="R34"/>
  <c r="BR22"/>
  <c r="E23"/>
  <c r="BR28"/>
  <c r="BQ30"/>
  <c r="BR31"/>
  <c r="BQ36"/>
  <c r="BR40"/>
  <c r="S47"/>
  <c r="E55"/>
  <c r="E61"/>
  <c r="W66"/>
  <c r="AG66"/>
  <c r="AQ66"/>
  <c r="R61"/>
  <c r="R59"/>
  <c r="R54"/>
  <c r="R53"/>
  <c r="R37"/>
  <c r="R31"/>
  <c r="G45"/>
  <c r="G27"/>
  <c r="E27"/>
  <c r="E35"/>
  <c r="E43"/>
  <c r="E63"/>
  <c r="F52"/>
  <c r="G54"/>
  <c r="H54"/>
  <c r="G38"/>
  <c r="G20"/>
  <c r="BR56"/>
  <c r="BR11"/>
  <c r="BR27"/>
  <c r="N43"/>
  <c r="N31"/>
  <c r="N15"/>
  <c r="N46"/>
  <c r="N18"/>
  <c r="L66"/>
  <c r="S12"/>
  <c r="R28"/>
  <c r="R65"/>
  <c r="S26"/>
  <c r="S45"/>
  <c r="S15"/>
  <c r="S37"/>
  <c r="N61"/>
  <c r="N51"/>
  <c r="S51"/>
  <c r="R46"/>
  <c r="R40"/>
  <c r="R21"/>
  <c r="R13"/>
  <c r="S56"/>
  <c r="R49"/>
  <c r="R33"/>
  <c r="R32"/>
  <c r="P66"/>
  <c r="F61"/>
  <c r="F53"/>
  <c r="F45"/>
  <c r="F37"/>
  <c r="F29"/>
  <c r="F14"/>
  <c r="F34"/>
  <c r="F23"/>
  <c r="F21"/>
  <c r="F19"/>
  <c r="F17"/>
  <c r="F15"/>
  <c r="F13"/>
  <c r="F11"/>
  <c r="H11"/>
  <c r="BQ24"/>
  <c r="BQ26"/>
  <c r="BQ42"/>
  <c r="BQ44"/>
  <c r="BQ10"/>
  <c r="BQ18"/>
  <c r="BQ20"/>
  <c r="BQ22"/>
  <c r="BQ34"/>
  <c r="BQ40"/>
  <c r="BQ48"/>
  <c r="BQ52"/>
  <c r="BQ62"/>
  <c r="BQ64"/>
  <c r="F16"/>
  <c r="K66"/>
  <c r="M23"/>
  <c r="G65"/>
  <c r="F64"/>
  <c r="G61"/>
  <c r="F60"/>
  <c r="G59"/>
  <c r="F58"/>
  <c r="G57"/>
  <c r="H57"/>
  <c r="F56"/>
  <c r="F54"/>
  <c r="G53"/>
  <c r="G51"/>
  <c r="F50"/>
  <c r="G49"/>
  <c r="F48"/>
  <c r="G47"/>
  <c r="E47"/>
  <c r="F46"/>
  <c r="E45"/>
  <c r="G43"/>
  <c r="H43"/>
  <c r="G41"/>
  <c r="F40"/>
  <c r="G39"/>
  <c r="F38"/>
  <c r="H38"/>
  <c r="F36"/>
  <c r="G35"/>
  <c r="H35"/>
  <c r="G33"/>
  <c r="F32"/>
  <c r="G31"/>
  <c r="F30"/>
  <c r="G29"/>
  <c r="E29"/>
  <c r="F28"/>
  <c r="G25"/>
  <c r="E25"/>
  <c r="E20"/>
  <c r="E18"/>
  <c r="E16"/>
  <c r="E10"/>
  <c r="I27"/>
  <c r="E24"/>
  <c r="F65"/>
  <c r="E64"/>
  <c r="F63"/>
  <c r="G62"/>
  <c r="E62"/>
  <c r="G60"/>
  <c r="F59"/>
  <c r="H59"/>
  <c r="G58"/>
  <c r="H58"/>
  <c r="E58"/>
  <c r="F57"/>
  <c r="E56"/>
  <c r="F55"/>
  <c r="H55"/>
  <c r="E54"/>
  <c r="G52"/>
  <c r="F51"/>
  <c r="E50"/>
  <c r="F49"/>
  <c r="G48"/>
  <c r="I48"/>
  <c r="E48"/>
  <c r="F47"/>
  <c r="H47"/>
  <c r="E46"/>
  <c r="G44"/>
  <c r="H44"/>
  <c r="E44"/>
  <c r="F43"/>
  <c r="G42"/>
  <c r="E42"/>
  <c r="F41"/>
  <c r="H41"/>
  <c r="G40"/>
  <c r="E40"/>
  <c r="F39"/>
  <c r="H39"/>
  <c r="E38"/>
  <c r="G36"/>
  <c r="I36"/>
  <c r="E36"/>
  <c r="F35"/>
  <c r="E34"/>
  <c r="F33"/>
  <c r="E32"/>
  <c r="F31"/>
  <c r="G30"/>
  <c r="H30"/>
  <c r="E30"/>
  <c r="G28"/>
  <c r="E28"/>
  <c r="I28"/>
  <c r="F27"/>
  <c r="H27"/>
  <c r="G26"/>
  <c r="E26"/>
  <c r="F25"/>
  <c r="H25"/>
  <c r="G23"/>
  <c r="F22"/>
  <c r="E21"/>
  <c r="F20"/>
  <c r="G19"/>
  <c r="H19"/>
  <c r="E19"/>
  <c r="F18"/>
  <c r="E17"/>
  <c r="E13"/>
  <c r="F12"/>
  <c r="E11"/>
  <c r="F10"/>
  <c r="I38"/>
  <c r="H20"/>
  <c r="M62"/>
  <c r="BR37"/>
  <c r="BR25"/>
  <c r="BR42"/>
  <c r="BR59"/>
  <c r="BQ16"/>
  <c r="BR34"/>
  <c r="BR57"/>
  <c r="BR45"/>
  <c r="BR43"/>
  <c r="BR55"/>
  <c r="BR10"/>
  <c r="BQ17"/>
  <c r="BQ19"/>
  <c r="BQ21"/>
  <c r="BQ33"/>
  <c r="BQ35"/>
  <c r="BR39"/>
  <c r="BR47"/>
  <c r="BR50"/>
  <c r="G34"/>
  <c r="G32"/>
  <c r="M10"/>
  <c r="M55"/>
  <c r="M52"/>
  <c r="M41"/>
  <c r="M30"/>
  <c r="H56"/>
  <c r="I45"/>
  <c r="I55"/>
  <c r="DI66"/>
  <c r="M17"/>
  <c r="N41"/>
  <c r="N55"/>
  <c r="G18"/>
  <c r="M16"/>
  <c r="M13"/>
  <c r="M11"/>
  <c r="M49"/>
  <c r="M48"/>
  <c r="M46"/>
  <c r="O66"/>
  <c r="M33"/>
  <c r="R35"/>
  <c r="S11"/>
  <c r="Q66"/>
  <c r="R22"/>
  <c r="R30"/>
  <c r="S65"/>
  <c r="S53"/>
  <c r="S49"/>
  <c r="S41"/>
  <c r="S33"/>
  <c r="R24"/>
  <c r="R16"/>
  <c r="R10"/>
  <c r="S43"/>
  <c r="R14"/>
  <c r="M51"/>
  <c r="S39"/>
  <c r="M66"/>
  <c r="M47"/>
  <c r="M27"/>
  <c r="M21"/>
  <c r="M45"/>
  <c r="M37"/>
  <c r="H49"/>
  <c r="N24"/>
  <c r="H63"/>
  <c r="I23"/>
  <c r="H45"/>
  <c r="I63"/>
  <c r="I54"/>
  <c r="I62"/>
  <c r="N16"/>
  <c r="M26"/>
  <c r="M34"/>
  <c r="M56"/>
  <c r="G64"/>
  <c r="I64"/>
  <c r="G50"/>
  <c r="I50"/>
  <c r="G46"/>
  <c r="H46"/>
  <c r="I46"/>
  <c r="G17"/>
  <c r="H17"/>
  <c r="I17"/>
  <c r="G15"/>
  <c r="M24"/>
  <c r="M22"/>
  <c r="M20"/>
  <c r="M15"/>
  <c r="M12"/>
  <c r="M65"/>
  <c r="M64"/>
  <c r="M63"/>
  <c r="M61"/>
  <c r="M58"/>
  <c r="M57"/>
  <c r="M54"/>
  <c r="M53"/>
  <c r="M50"/>
  <c r="M44"/>
  <c r="M43"/>
  <c r="M35"/>
  <c r="M32"/>
  <c r="M31"/>
  <c r="M28"/>
  <c r="M25"/>
  <c r="H40"/>
  <c r="H23"/>
  <c r="H42"/>
  <c r="H65"/>
  <c r="H53"/>
  <c r="I47"/>
  <c r="I43"/>
  <c r="I29"/>
  <c r="I20"/>
  <c r="H51"/>
  <c r="I56"/>
  <c r="M19"/>
  <c r="N53"/>
  <c r="N57"/>
  <c r="N63"/>
  <c r="DG66"/>
  <c r="E66"/>
  <c r="H52"/>
  <c r="M39"/>
  <c r="M18"/>
  <c r="M14"/>
  <c r="M60"/>
  <c r="M42"/>
  <c r="M40"/>
  <c r="M38"/>
  <c r="M36"/>
  <c r="BR61"/>
  <c r="M59"/>
  <c r="BR20"/>
  <c r="BR29"/>
  <c r="BR44"/>
  <c r="BR52"/>
  <c r="BR63"/>
  <c r="I32"/>
  <c r="E59"/>
  <c r="I59"/>
  <c r="F24"/>
  <c r="I21"/>
  <c r="I25"/>
  <c r="H21"/>
  <c r="I35"/>
  <c r="H31"/>
  <c r="I61"/>
  <c r="I58"/>
  <c r="H61"/>
  <c r="J66"/>
  <c r="N66"/>
  <c r="N59"/>
  <c r="DH66"/>
  <c r="I34"/>
  <c r="H15"/>
  <c r="H34"/>
  <c r="I11"/>
  <c r="BR19"/>
  <c r="BR21"/>
  <c r="BR53"/>
  <c r="BR65"/>
  <c r="S63"/>
  <c r="R62"/>
  <c r="R58"/>
  <c r="R50"/>
  <c r="R48"/>
  <c r="R42"/>
  <c r="S29"/>
  <c r="R19"/>
  <c r="S16"/>
  <c r="S14"/>
  <c r="S58"/>
  <c r="S24"/>
  <c r="H18"/>
  <c r="I26"/>
  <c r="I44"/>
  <c r="H28"/>
  <c r="I18"/>
  <c r="H48"/>
  <c r="I42"/>
  <c r="H50"/>
  <c r="H32"/>
  <c r="I40"/>
  <c r="H33"/>
  <c r="I19"/>
  <c r="H62"/>
  <c r="H29"/>
  <c r="I30"/>
  <c r="H36"/>
  <c r="H60"/>
  <c r="H64"/>
  <c r="S66"/>
  <c r="R66"/>
  <c r="BR66"/>
  <c r="BQ66"/>
  <c r="H37"/>
  <c r="I37"/>
  <c r="H16"/>
  <c r="I16"/>
  <c r="H24"/>
  <c r="I24"/>
  <c r="H22"/>
  <c r="I22"/>
  <c r="H14"/>
  <c r="I14"/>
  <c r="H12"/>
  <c r="I12"/>
  <c r="H10"/>
  <c r="I10"/>
  <c r="G66"/>
  <c r="I13"/>
  <c r="H13"/>
  <c r="BR23"/>
  <c r="R57"/>
  <c r="R25"/>
  <c r="N29"/>
  <c r="I66"/>
  <c r="H66"/>
</calcChain>
</file>

<file path=xl/sharedStrings.xml><?xml version="1.0" encoding="utf-8"?>
<sst xmlns="http://schemas.openxmlformats.org/spreadsheetml/2006/main" count="245" uniqueCount="118">
  <si>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</si>
  <si>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</si>
  <si>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</si>
  <si>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</si>
  <si>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</si>
  <si>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</si>
  <si>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</si>
  <si>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</si>
  <si>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</si>
  <si>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</si>
  <si>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</si>
  <si>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</si>
  <si>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</si>
  <si>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</si>
  <si>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</si>
  <si>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</si>
  <si>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</si>
  <si>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</si>
  <si>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</si>
  <si>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</si>
  <si>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</si>
  <si>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</si>
  <si>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</si>
  <si>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</si>
  <si>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</si>
  <si>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</si>
  <si>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</si>
  <si>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</si>
  <si>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</si>
  <si>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</si>
  <si>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</si>
  <si>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</si>
  <si>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</si>
  <si>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</si>
  <si>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</si>
  <si>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</si>
  <si>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</si>
  <si>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</si>
  <si>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</si>
  <si>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</si>
  <si>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</si>
  <si>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</si>
  <si>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</si>
  <si>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</si>
  <si>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</si>
  <si>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t>կատ. %-ը տարեկան ծրագրի նկատմամբ</t>
  </si>
  <si>
    <t>կատ. %-ը 1-ին եռամսյակի, 1-ին կիսամյակի, 9 ամսվա նկատմամբ</t>
  </si>
  <si>
    <t>Հաշվետու ժամանակաշրջան</t>
  </si>
  <si>
    <t>Վանաձոր</t>
  </si>
  <si>
    <t>Գուգարք</t>
  </si>
  <si>
    <t>Շահումյան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</si>
  <si>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</si>
  <si>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</si>
  <si>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</si>
  <si>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</si>
  <si>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</si>
  <si>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</si>
  <si>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</si>
  <si>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</si>
  <si>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Ձորագետ</t>
  </si>
  <si>
    <t>Եղեգնուտ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</si>
  <si>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</si>
  <si>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</si>
  <si>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</si>
  <si>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</si>
  <si>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</si>
  <si>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</si>
  <si>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</si>
  <si>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Հալլավար</t>
  </si>
  <si>
    <t>Քարաբերդ</t>
  </si>
  <si>
    <t>Սպիտակ</t>
  </si>
  <si>
    <t>Հարթագյուղ</t>
  </si>
  <si>
    <t>Լուսաղբյուր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</si>
  <si>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</si>
  <si>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</si>
  <si>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</si>
  <si>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</si>
  <si>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</si>
  <si>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</si>
  <si>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</si>
  <si>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</si>
  <si>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</si>
  <si>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</si>
  <si>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</si>
  <si>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Սարալանջ</t>
  </si>
  <si>
    <t>Շենավան</t>
  </si>
  <si>
    <t>Գոգարան</t>
  </si>
  <si>
    <t>Լեռնավան</t>
  </si>
  <si>
    <t>Խնկոյան</t>
  </si>
  <si>
    <t>Ջրաշեն</t>
  </si>
  <si>
    <t>Ղուրսալի</t>
  </si>
  <si>
    <t>Տաշիր</t>
  </si>
  <si>
    <t>Մեծավան</t>
  </si>
  <si>
    <t>Սարչապետ</t>
  </si>
  <si>
    <t>Ալավերդի</t>
  </si>
  <si>
    <t>Ախթալա</t>
  </si>
  <si>
    <t>Թումանյան</t>
  </si>
  <si>
    <t>Դսեղ</t>
  </si>
  <si>
    <t>Շնող</t>
  </si>
  <si>
    <t>Չկալով</t>
  </si>
  <si>
    <t>Օձուն</t>
  </si>
  <si>
    <t>Ստեփանավան</t>
  </si>
  <si>
    <t>Գյուլագարակ</t>
  </si>
  <si>
    <t>Լոռի Բերդ</t>
  </si>
  <si>
    <t xml:space="preserve">որից` Սեփական եկամուտներ             (Ընդամենը եկամուտներ առանց պաշտոնական դրամաշնորհների)                                                                                                              </t>
  </si>
  <si>
    <t xml:space="preserve">տող 1341Համայնքի սեփականություն հանդիսացող, այդ թվում` տիրազուրկ, համայնքին որպես սեփականություն անցած ապրանքների վաճառքից մուտքեր
</t>
  </si>
  <si>
    <t xml:space="preserve"> տող 1342Պետության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</si>
  <si>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 xml:space="preserve"> տող 1352Համայնքի վարչական տարածքում ինքնակամ կառուցված շենքերի, շինությունների օրինականացման համար վճարներ </t>
  </si>
  <si>
    <t xml:space="preserve"> տող 1220+1240     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</si>
  <si>
    <t xml:space="preserve"> տող 1260   2.6 Կապիտալ ներքին պաշտոնական դրամաշնորհներ` ստացված կառավարման այլ մակարդակներից</t>
  </si>
  <si>
    <t xml:space="preserve"> տող 1381+տող 1382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</si>
  <si>
    <t>տող 1391+1393   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</si>
  <si>
    <t>տող 1392Վարչական բյուջեի պահուստային ֆոնդից ֆոնդային բյուջե կատարվող հատկացումներից մուտքեր</t>
  </si>
  <si>
    <t>ծրագիր (1-ին եռամսյակ, 1-ին կիսամյակ, 9 ամիս, տարի)</t>
  </si>
  <si>
    <r>
      <t xml:space="preserve">ծրագիր (1-ին եռամսյակ, </t>
    </r>
    <r>
      <rPr>
        <b/>
        <sz val="10"/>
        <rFont val="GHEA Grapalat"/>
        <family val="3"/>
      </rPr>
      <t>1-ին կիսամյակ</t>
    </r>
    <r>
      <rPr>
        <sz val="10"/>
        <rFont val="GHEA Grapalat"/>
        <family val="3"/>
      </rPr>
      <t>, 9 ամիս, տարի)</t>
    </r>
  </si>
  <si>
    <t>Անշարժ գույքի հարկ</t>
  </si>
  <si>
    <t xml:space="preserve"> ՀՀ  ԼՈՌՈՒ ՄԱՐԶԻ  ՀԱՄԱՅՆՔՆԵՐԻ   ԲՅՈՒՋԵՏԱՅԻՆ   ԵԿԱՄՈՒՏՆԵՐԻ   ՎԵՐԱԲԵՐՅԱԼ  (աճողական)  2021թ.մայիսի  «31» -ի դրությամբ                                            </t>
  </si>
  <si>
    <t xml:space="preserve">փաստ                   (մայիս ամիս)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</si>
</sst>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96" formatCode="0.0"/>
    <numFmt numFmtId="207" formatCode="#,##0.0"/>
  </numFmts>
  <fonts count="9">
    <font>
      <sz val="12"/>
      <name val="Times Armenian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Protection="1"/>
    <xf numFmtId="0" fontId="4" fillId="2" borderId="2" xfId="0" applyFont="1" applyFill="1" applyBorder="1" applyAlignment="1" applyProtection="1">
      <alignment horizontal="center" vertical="center"/>
    </xf>
    <xf numFmtId="0" fontId="4" fillId="7" borderId="2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4" fontId="3" fillId="0" borderId="2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Protection="1">
      <protection locked="0"/>
    </xf>
    <xf numFmtId="0" fontId="3" fillId="7" borderId="0" xfId="0" applyFont="1" applyFill="1" applyProtection="1">
      <protection locked="0"/>
    </xf>
    <xf numFmtId="14" fontId="3" fillId="2" borderId="0" xfId="0" applyNumberFormat="1" applyFont="1" applyFill="1" applyProtection="1"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Protection="1"/>
    <xf numFmtId="1" fontId="3" fillId="7" borderId="2" xfId="0" applyNumberFormat="1" applyFont="1" applyFill="1" applyBorder="1" applyAlignment="1" applyProtection="1">
      <alignment horizontal="center" vertical="center" wrapText="1"/>
      <protection locked="0"/>
    </xf>
    <xf numFmtId="207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96" fontId="3" fillId="2" borderId="2" xfId="0" applyNumberFormat="1" applyFont="1" applyFill="1" applyBorder="1" applyAlignment="1">
      <alignment horizontal="center" vertical="center" wrapText="1"/>
    </xf>
    <xf numFmtId="207" fontId="3" fillId="8" borderId="2" xfId="0" applyNumberFormat="1" applyFont="1" applyFill="1" applyBorder="1" applyAlignment="1" applyProtection="1">
      <alignment horizontal="center" vertical="center" wrapText="1"/>
    </xf>
    <xf numFmtId="207" fontId="3" fillId="2" borderId="2" xfId="0" applyNumberFormat="1" applyFont="1" applyFill="1" applyBorder="1" applyAlignment="1" applyProtection="1">
      <alignment horizontal="center" vertical="center" wrapText="1"/>
    </xf>
    <xf numFmtId="196" fontId="5" fillId="2" borderId="2" xfId="0" applyNumberFormat="1" applyFont="1" applyFill="1" applyBorder="1" applyAlignment="1">
      <alignment horizontal="center" vertical="center"/>
    </xf>
    <xf numFmtId="207" fontId="5" fillId="2" borderId="2" xfId="0" applyNumberFormat="1" applyFont="1" applyFill="1" applyBorder="1" applyAlignment="1">
      <alignment horizontal="center" vertical="center" wrapText="1"/>
    </xf>
    <xf numFmtId="207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96" fontId="4" fillId="2" borderId="0" xfId="0" applyNumberFormat="1" applyFont="1" applyFill="1" applyAlignment="1" applyProtection="1">
      <alignment horizontal="center" vertical="center" wrapText="1"/>
      <protection locked="0"/>
    </xf>
    <xf numFmtId="196" fontId="3" fillId="2" borderId="2" xfId="0" applyNumberFormat="1" applyFont="1" applyFill="1" applyBorder="1" applyAlignment="1">
      <alignment horizontal="center" vertical="center"/>
    </xf>
    <xf numFmtId="196" fontId="3" fillId="2" borderId="0" xfId="0" applyNumberFormat="1" applyFont="1" applyFill="1" applyAlignment="1" applyProtection="1">
      <alignment horizontal="center" vertical="center" wrapText="1"/>
      <protection locked="0"/>
    </xf>
    <xf numFmtId="207" fontId="3" fillId="7" borderId="2" xfId="0" applyNumberFormat="1" applyFont="1" applyFill="1" applyBorder="1" applyAlignment="1" applyProtection="1">
      <alignment horizontal="center" vertical="center" wrapText="1"/>
      <protection locked="0"/>
    </xf>
    <xf numFmtId="207" fontId="3" fillId="7" borderId="2" xfId="0" applyNumberFormat="1" applyFont="1" applyFill="1" applyBorder="1" applyAlignment="1" applyProtection="1">
      <alignment horizontal="center" vertical="center" wrapText="1"/>
    </xf>
    <xf numFmtId="207" fontId="3" fillId="7" borderId="4" xfId="0" applyNumberFormat="1" applyFont="1" applyFill="1" applyBorder="1" applyAlignment="1" applyProtection="1">
      <alignment horizontal="center" vertical="center" wrapText="1"/>
      <protection locked="0"/>
    </xf>
    <xf numFmtId="196" fontId="3" fillId="7" borderId="2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196" fontId="3" fillId="2" borderId="0" xfId="0" applyNumberFormat="1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207" fontId="3" fillId="2" borderId="0" xfId="0" applyNumberFormat="1" applyFont="1" applyFill="1" applyProtection="1">
      <protection locked="0"/>
    </xf>
    <xf numFmtId="207" fontId="3" fillId="7" borderId="0" xfId="0" applyNumberFormat="1" applyFont="1" applyFill="1" applyProtection="1">
      <protection locked="0"/>
    </xf>
    <xf numFmtId="207" fontId="3" fillId="2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Protection="1">
      <protection locked="0"/>
    </xf>
    <xf numFmtId="3" fontId="7" fillId="7" borderId="2" xfId="0" applyNumberFormat="1" applyFont="1" applyFill="1" applyBorder="1" applyAlignment="1" applyProtection="1">
      <alignment horizontal="center" vertical="center" wrapText="1"/>
      <protection locked="0"/>
    </xf>
    <xf numFmtId="3" fontId="7" fillId="7" borderId="2" xfId="0" applyNumberFormat="1" applyFont="1" applyFill="1" applyBorder="1" applyAlignment="1" applyProtection="1">
      <alignment horizontal="center"/>
      <protection locked="0"/>
    </xf>
    <xf numFmtId="207" fontId="3" fillId="2" borderId="0" xfId="0" applyNumberFormat="1" applyFont="1" applyFill="1" applyBorder="1" applyAlignment="1" applyProtection="1">
      <alignment wrapText="1"/>
      <protection locked="0"/>
    </xf>
    <xf numFmtId="207" fontId="3" fillId="0" borderId="0" xfId="0" applyNumberFormat="1" applyFont="1" applyFill="1" applyProtection="1">
      <protection locked="0"/>
    </xf>
    <xf numFmtId="0" fontId="3" fillId="7" borderId="1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protection locked="0"/>
    </xf>
    <xf numFmtId="0" fontId="3" fillId="7" borderId="2" xfId="0" applyFont="1" applyFill="1" applyBorder="1" applyAlignment="1" applyProtection="1">
      <alignment horizontal="center" vertical="center"/>
    </xf>
    <xf numFmtId="196" fontId="3" fillId="0" borderId="2" xfId="0" applyNumberFormat="1" applyFont="1" applyFill="1" applyBorder="1" applyAlignment="1">
      <alignment horizontal="center" vertical="center"/>
    </xf>
    <xf numFmtId="196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Border="1" applyAlignment="1" applyProtection="1">
      <alignment horizontal="center" vertical="center" wrapText="1"/>
    </xf>
    <xf numFmtId="3" fontId="8" fillId="7" borderId="2" xfId="0" applyNumberFormat="1" applyFont="1" applyFill="1" applyBorder="1" applyAlignment="1" applyProtection="1">
      <alignment horizontal="center" vertical="center" wrapText="1"/>
      <protection locked="0"/>
    </xf>
    <xf numFmtId="207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96" fontId="4" fillId="2" borderId="2" xfId="0" applyNumberFormat="1" applyFont="1" applyFill="1" applyBorder="1" applyAlignment="1">
      <alignment horizontal="center" vertical="center"/>
    </xf>
    <xf numFmtId="207" fontId="8" fillId="7" borderId="2" xfId="0" applyNumberFormat="1" applyFont="1" applyFill="1" applyBorder="1" applyAlignment="1">
      <alignment horizontal="left" vertical="center"/>
    </xf>
    <xf numFmtId="207" fontId="7" fillId="7" borderId="2" xfId="0" applyNumberFormat="1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 applyProtection="1">
      <alignment horizontal="center" vertical="center" wrapText="1"/>
    </xf>
    <xf numFmtId="4" fontId="3" fillId="0" borderId="7" xfId="0" applyNumberFormat="1" applyFont="1" applyFill="1" applyBorder="1" applyAlignment="1" applyProtection="1">
      <alignment horizontal="center" vertical="center" wrapText="1"/>
    </xf>
    <xf numFmtId="4" fontId="3" fillId="2" borderId="2" xfId="0" applyNumberFormat="1" applyFont="1" applyFill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4" fontId="3" fillId="3" borderId="12" xfId="0" applyNumberFormat="1" applyFont="1" applyFill="1" applyBorder="1" applyAlignment="1" applyProtection="1">
      <alignment horizontal="center" vertical="center" wrapText="1"/>
    </xf>
    <xf numFmtId="4" fontId="3" fillId="0" borderId="6" xfId="0" applyNumberFormat="1" applyFont="1" applyFill="1" applyBorder="1" applyAlignment="1" applyProtection="1">
      <alignment horizontal="center" vertical="center" wrapText="1"/>
    </xf>
    <xf numFmtId="4" fontId="3" fillId="0" borderId="13" xfId="0" applyNumberFormat="1" applyFont="1" applyFill="1" applyBorder="1" applyAlignment="1" applyProtection="1">
      <alignment horizontal="center" vertical="center" wrapText="1"/>
    </xf>
    <xf numFmtId="4" fontId="3" fillId="0" borderId="14" xfId="0" applyNumberFormat="1" applyFont="1" applyFill="1" applyBorder="1" applyAlignment="1" applyProtection="1">
      <alignment horizontal="center" vertical="center" wrapText="1"/>
    </xf>
    <xf numFmtId="4" fontId="3" fillId="0" borderId="4" xfId="0" applyNumberFormat="1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0" fontId="3" fillId="7" borderId="15" xfId="0" applyFont="1" applyFill="1" applyBorder="1" applyAlignment="1" applyProtection="1">
      <alignment horizontal="center" vertical="center" wrapText="1"/>
    </xf>
    <xf numFmtId="0" fontId="3" fillId="7" borderId="1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textRotation="90" wrapText="1"/>
    </xf>
    <xf numFmtId="0" fontId="3" fillId="2" borderId="15" xfId="0" applyFont="1" applyFill="1" applyBorder="1" applyAlignment="1" applyProtection="1">
      <alignment horizontal="center" vertical="center" textRotation="90" wrapText="1"/>
    </xf>
    <xf numFmtId="0" fontId="3" fillId="2" borderId="12" xfId="0" applyFont="1" applyFill="1" applyBorder="1" applyAlignment="1" applyProtection="1">
      <alignment horizontal="center" vertical="center" textRotation="90" wrapText="1"/>
    </xf>
    <xf numFmtId="4" fontId="3" fillId="5" borderId="5" xfId="0" applyNumberFormat="1" applyFont="1" applyFill="1" applyBorder="1" applyAlignment="1" applyProtection="1">
      <alignment horizontal="center" vertical="center" wrapText="1"/>
    </xf>
    <xf numFmtId="4" fontId="3" fillId="5" borderId="6" xfId="0" applyNumberFormat="1" applyFont="1" applyFill="1" applyBorder="1" applyAlignment="1" applyProtection="1">
      <alignment horizontal="center" vertical="center" wrapText="1"/>
    </xf>
    <xf numFmtId="4" fontId="3" fillId="5" borderId="7" xfId="0" applyNumberFormat="1" applyFont="1" applyFill="1" applyBorder="1" applyAlignment="1" applyProtection="1">
      <alignment horizontal="center" vertical="center" wrapText="1"/>
    </xf>
    <xf numFmtId="4" fontId="3" fillId="5" borderId="8" xfId="0" applyNumberFormat="1" applyFont="1" applyFill="1" applyBorder="1" applyAlignment="1" applyProtection="1">
      <alignment horizontal="center" vertical="center" wrapText="1"/>
    </xf>
    <xf numFmtId="4" fontId="3" fillId="5" borderId="0" xfId="0" applyNumberFormat="1" applyFont="1" applyFill="1" applyBorder="1" applyAlignment="1" applyProtection="1">
      <alignment horizontal="center" vertical="center" wrapText="1"/>
    </xf>
    <xf numFmtId="4" fontId="3" fillId="5" borderId="9" xfId="0" applyNumberFormat="1" applyFont="1" applyFill="1" applyBorder="1" applyAlignment="1" applyProtection="1">
      <alignment horizontal="center" vertical="center" wrapText="1"/>
    </xf>
    <xf numFmtId="4" fontId="3" fillId="5" borderId="10" xfId="0" applyNumberFormat="1" applyFont="1" applyFill="1" applyBorder="1" applyAlignment="1" applyProtection="1">
      <alignment horizontal="center" vertical="center" wrapText="1"/>
    </xf>
    <xf numFmtId="4" fontId="3" fillId="5" borderId="3" xfId="0" applyNumberFormat="1" applyFont="1" applyFill="1" applyBorder="1" applyAlignment="1" applyProtection="1">
      <alignment horizontal="center" vertical="center" wrapText="1"/>
    </xf>
    <xf numFmtId="4" fontId="3" fillId="5" borderId="11" xfId="0" applyNumberFormat="1" applyFont="1" applyFill="1" applyBorder="1" applyAlignment="1" applyProtection="1">
      <alignment horizontal="center" vertical="center" wrapText="1"/>
    </xf>
    <xf numFmtId="0" fontId="3" fillId="5" borderId="5" xfId="0" applyNumberFormat="1" applyFont="1" applyFill="1" applyBorder="1" applyAlignment="1" applyProtection="1">
      <alignment horizontal="center" vertical="center" wrapText="1"/>
    </xf>
    <xf numFmtId="0" fontId="3" fillId="5" borderId="6" xfId="0" applyNumberFormat="1" applyFont="1" applyFill="1" applyBorder="1" applyAlignment="1" applyProtection="1">
      <alignment horizontal="center" vertical="center" wrapText="1"/>
    </xf>
    <xf numFmtId="0" fontId="3" fillId="5" borderId="7" xfId="0" applyNumberFormat="1" applyFont="1" applyFill="1" applyBorder="1" applyAlignment="1" applyProtection="1">
      <alignment horizontal="center" vertical="center" wrapText="1"/>
    </xf>
    <xf numFmtId="0" fontId="3" fillId="5" borderId="8" xfId="0" applyNumberFormat="1" applyFont="1" applyFill="1" applyBorder="1" applyAlignment="1" applyProtection="1">
      <alignment horizontal="center" vertical="center" wrapText="1"/>
    </xf>
    <xf numFmtId="0" fontId="3" fillId="5" borderId="0" xfId="0" applyNumberFormat="1" applyFont="1" applyFill="1" applyBorder="1" applyAlignment="1" applyProtection="1">
      <alignment horizontal="center" vertical="center" wrapText="1"/>
    </xf>
    <xf numFmtId="0" fontId="3" fillId="5" borderId="9" xfId="0" applyNumberFormat="1" applyFont="1" applyFill="1" applyBorder="1" applyAlignment="1" applyProtection="1">
      <alignment horizontal="center" vertical="center" wrapText="1"/>
    </xf>
    <xf numFmtId="0" fontId="3" fillId="5" borderId="10" xfId="0" applyNumberFormat="1" applyFont="1" applyFill="1" applyBorder="1" applyAlignment="1" applyProtection="1">
      <alignment horizontal="center" vertical="center" wrapText="1"/>
    </xf>
    <xf numFmtId="0" fontId="3" fillId="5" borderId="3" xfId="0" applyNumberFormat="1" applyFont="1" applyFill="1" applyBorder="1" applyAlignment="1" applyProtection="1">
      <alignment horizontal="center" vertical="center" wrapText="1"/>
    </xf>
    <xf numFmtId="0" fontId="3" fillId="5" borderId="11" xfId="0" applyNumberFormat="1" applyFont="1" applyFill="1" applyBorder="1" applyAlignment="1" applyProtection="1">
      <alignment horizontal="center" vertical="center" wrapText="1"/>
    </xf>
    <xf numFmtId="0" fontId="3" fillId="5" borderId="13" xfId="0" applyNumberFormat="1" applyFont="1" applyFill="1" applyBorder="1" applyAlignment="1" applyProtection="1">
      <alignment horizontal="center" vertical="center" wrapText="1"/>
    </xf>
    <xf numFmtId="0" fontId="3" fillId="5" borderId="14" xfId="0" applyNumberFormat="1" applyFont="1" applyFill="1" applyBorder="1" applyAlignment="1" applyProtection="1">
      <alignment horizontal="center" vertical="center" wrapText="1"/>
    </xf>
    <xf numFmtId="0" fontId="3" fillId="5" borderId="4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5" borderId="5" xfId="0" applyFont="1" applyFill="1" applyBorder="1" applyAlignment="1" applyProtection="1">
      <alignment horizontal="center" vertical="center" wrapText="1"/>
    </xf>
    <xf numFmtId="0" fontId="3" fillId="5" borderId="6" xfId="0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9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11" xfId="0" applyFont="1" applyFill="1" applyBorder="1" applyAlignment="1" applyProtection="1">
      <alignment horizontal="center" vertical="center" wrapText="1"/>
    </xf>
    <xf numFmtId="4" fontId="3" fillId="0" borderId="8" xfId="0" applyNumberFormat="1" applyFont="1" applyBorder="1" applyAlignment="1" applyProtection="1">
      <alignment horizontal="center" vertical="center" wrapText="1"/>
    </xf>
    <xf numFmtId="4" fontId="3" fillId="0" borderId="0" xfId="0" applyNumberFormat="1" applyFont="1" applyBorder="1" applyAlignment="1" applyProtection="1">
      <alignment horizontal="center" vertical="center" wrapText="1"/>
    </xf>
    <xf numFmtId="4" fontId="3" fillId="0" borderId="9" xfId="0" applyNumberFormat="1" applyFont="1" applyBorder="1" applyAlignment="1" applyProtection="1">
      <alignment horizontal="center" vertical="center" wrapText="1"/>
    </xf>
    <xf numFmtId="4" fontId="3" fillId="0" borderId="2" xfId="0" applyNumberFormat="1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4" fontId="3" fillId="0" borderId="5" xfId="0" applyNumberFormat="1" applyFont="1" applyBorder="1" applyAlignment="1" applyProtection="1">
      <alignment horizontal="center" vertical="center" wrapText="1"/>
    </xf>
    <xf numFmtId="4" fontId="3" fillId="0" borderId="6" xfId="0" applyNumberFormat="1" applyFont="1" applyBorder="1" applyAlignment="1" applyProtection="1">
      <alignment horizontal="center" vertical="center" wrapText="1"/>
    </xf>
    <xf numFmtId="4" fontId="3" fillId="0" borderId="7" xfId="0" applyNumberFormat="1" applyFont="1" applyBorder="1" applyAlignment="1" applyProtection="1">
      <alignment horizontal="center" vertical="center" wrapText="1"/>
    </xf>
    <xf numFmtId="4" fontId="3" fillId="9" borderId="5" xfId="0" applyNumberFormat="1" applyFont="1" applyFill="1" applyBorder="1" applyAlignment="1" applyProtection="1">
      <alignment horizontal="center" vertical="center" wrapText="1"/>
    </xf>
    <xf numFmtId="4" fontId="3" fillId="9" borderId="6" xfId="0" applyNumberFormat="1" applyFont="1" applyFill="1" applyBorder="1" applyAlignment="1" applyProtection="1">
      <alignment horizontal="center" vertical="center" wrapText="1"/>
    </xf>
    <xf numFmtId="4" fontId="3" fillId="6" borderId="7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4" fontId="3" fillId="6" borderId="14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4" fontId="3" fillId="0" borderId="14" xfId="0" applyNumberFormat="1" applyFont="1" applyBorder="1" applyAlignment="1" applyProtection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</xf>
    <xf numFmtId="4" fontId="3" fillId="0" borderId="3" xfId="0" applyNumberFormat="1" applyFont="1" applyBorder="1" applyAlignment="1" applyProtection="1">
      <alignment horizontal="center" vertical="center" wrapText="1"/>
    </xf>
    <xf numFmtId="4" fontId="3" fillId="0" borderId="4" xfId="0" applyNumberFormat="1" applyFont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4" fontId="3" fillId="2" borderId="10" xfId="0" applyNumberFormat="1" applyFont="1" applyFill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 applyProtection="1">
      <alignment horizontal="center" vertical="center" wrapText="1"/>
    </xf>
    <xf numFmtId="0" fontId="3" fillId="7" borderId="5" xfId="0" applyFont="1" applyFill="1" applyBorder="1" applyAlignment="1" applyProtection="1">
      <alignment horizontal="center" vertical="center" wrapText="1"/>
    </xf>
    <xf numFmtId="0" fontId="3" fillId="7" borderId="6" xfId="0" applyFont="1" applyFill="1" applyBorder="1" applyAlignment="1" applyProtection="1">
      <alignment horizontal="center" vertical="center" wrapText="1"/>
    </xf>
    <xf numFmtId="0" fontId="3" fillId="7" borderId="7" xfId="0" applyFont="1" applyFill="1" applyBorder="1" applyAlignment="1" applyProtection="1">
      <alignment horizontal="center" vertical="center" wrapText="1"/>
    </xf>
    <xf numFmtId="0" fontId="3" fillId="7" borderId="8" xfId="0" applyFont="1" applyFill="1" applyBorder="1" applyAlignment="1" applyProtection="1">
      <alignment horizontal="center" vertical="center" wrapText="1"/>
    </xf>
    <xf numFmtId="0" fontId="3" fillId="7" borderId="0" xfId="0" applyFont="1" applyFill="1" applyBorder="1" applyAlignment="1" applyProtection="1">
      <alignment horizontal="center" vertical="center" wrapText="1"/>
    </xf>
    <xf numFmtId="0" fontId="3" fillId="7" borderId="9" xfId="0" applyFont="1" applyFill="1" applyBorder="1" applyAlignment="1" applyProtection="1">
      <alignment horizontal="center" vertical="center" wrapText="1"/>
    </xf>
    <xf numFmtId="0" fontId="3" fillId="7" borderId="10" xfId="0" applyFont="1" applyFill="1" applyBorder="1" applyAlignment="1" applyProtection="1">
      <alignment horizontal="center" vertical="center" wrapText="1"/>
    </xf>
    <xf numFmtId="0" fontId="3" fillId="7" borderId="3" xfId="0" applyFont="1" applyFill="1" applyBorder="1" applyAlignment="1" applyProtection="1">
      <alignment horizontal="center" vertical="center" wrapText="1"/>
    </xf>
    <xf numFmtId="0" fontId="3" fillId="7" borderId="1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70"/>
  <sheetViews>
    <sheetView tabSelected="1" zoomScale="90" zoomScaleNormal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H8" sqref="H8"/>
    </sheetView>
  </sheetViews>
  <sheetFormatPr defaultColWidth="7.25" defaultRowHeight="13.5"/>
  <cols>
    <col min="1" max="1" width="4.375" style="7" customWidth="1"/>
    <col min="2" max="2" width="14" style="8" customWidth="1"/>
    <col min="3" max="3" width="11.25" style="7" customWidth="1"/>
    <col min="4" max="4" width="9.25" style="7" customWidth="1"/>
    <col min="5" max="5" width="11.375" style="7" customWidth="1"/>
    <col min="6" max="6" width="11.375" style="37" customWidth="1"/>
    <col min="7" max="7" width="11.375" style="7" customWidth="1"/>
    <col min="8" max="137" width="10.875" style="7" customWidth="1"/>
    <col min="138" max="138" width="12.5" style="7" customWidth="1"/>
    <col min="139" max="140" width="9.5" style="7" customWidth="1"/>
    <col min="141" max="16384" width="7.25" style="7"/>
  </cols>
  <sheetData>
    <row r="1" spans="1:138" ht="19.5" customHeight="1">
      <c r="C1" s="94" t="s">
        <v>11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44"/>
      <c r="P1" s="44"/>
      <c r="Q1" s="44"/>
      <c r="R1" s="44"/>
      <c r="S1" s="44"/>
      <c r="T1" s="44"/>
      <c r="U1" s="44"/>
      <c r="V1" s="44"/>
      <c r="W1" s="44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</row>
    <row r="2" spans="1:138" ht="24.75" customHeight="1">
      <c r="C2" s="95" t="s">
        <v>116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Q2" s="9"/>
      <c r="R2" s="9"/>
      <c r="T2" s="96"/>
      <c r="U2" s="96"/>
      <c r="V2" s="96"/>
      <c r="W2" s="11"/>
      <c r="X2" s="11"/>
      <c r="AA2" s="10"/>
      <c r="AB2" s="11"/>
      <c r="AC2" s="11"/>
      <c r="AD2" s="11"/>
      <c r="AE2" s="11"/>
      <c r="AF2" s="10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</row>
    <row r="3" spans="1:138" ht="18" customHeight="1">
      <c r="C3" s="12"/>
      <c r="D3" s="12"/>
      <c r="E3" s="12"/>
      <c r="F3" s="13"/>
      <c r="G3" s="12"/>
      <c r="H3" s="12"/>
      <c r="I3" s="12"/>
      <c r="J3" s="12"/>
      <c r="K3" s="12"/>
      <c r="L3" s="95" t="s">
        <v>12</v>
      </c>
      <c r="M3" s="95"/>
      <c r="N3" s="95"/>
      <c r="O3" s="95"/>
      <c r="P3" s="12"/>
      <c r="Q3" s="9"/>
      <c r="R3" s="9"/>
      <c r="T3" s="11"/>
      <c r="U3" s="11"/>
      <c r="V3" s="11"/>
      <c r="W3" s="11"/>
      <c r="X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</row>
    <row r="4" spans="1:138" s="14" customFormat="1" ht="18" customHeight="1">
      <c r="A4" s="64" t="s">
        <v>6</v>
      </c>
      <c r="B4" s="64" t="s">
        <v>10</v>
      </c>
      <c r="C4" s="67" t="s">
        <v>4</v>
      </c>
      <c r="D4" s="67" t="s">
        <v>5</v>
      </c>
      <c r="E4" s="70" t="s">
        <v>13</v>
      </c>
      <c r="F4" s="71"/>
      <c r="G4" s="71"/>
      <c r="H4" s="71"/>
      <c r="I4" s="72"/>
      <c r="J4" s="79" t="s">
        <v>104</v>
      </c>
      <c r="K4" s="80"/>
      <c r="L4" s="80"/>
      <c r="M4" s="80"/>
      <c r="N4" s="81"/>
      <c r="O4" s="117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9"/>
      <c r="DF4" s="57" t="s">
        <v>14</v>
      </c>
      <c r="DG4" s="70" t="s">
        <v>15</v>
      </c>
      <c r="DH4" s="71"/>
      <c r="DI4" s="72"/>
      <c r="DJ4" s="125" t="s">
        <v>3</v>
      </c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57" t="s">
        <v>16</v>
      </c>
      <c r="EC4" s="97" t="s">
        <v>17</v>
      </c>
      <c r="ED4" s="98"/>
      <c r="EE4" s="99"/>
      <c r="EF4" s="138" t="s">
        <v>115</v>
      </c>
      <c r="EG4" s="139"/>
      <c r="EH4" s="140"/>
    </row>
    <row r="5" spans="1:138" s="14" customFormat="1" ht="13.5" customHeight="1">
      <c r="A5" s="65"/>
      <c r="B5" s="65"/>
      <c r="C5" s="68"/>
      <c r="D5" s="68"/>
      <c r="E5" s="73"/>
      <c r="F5" s="74"/>
      <c r="G5" s="74"/>
      <c r="H5" s="74"/>
      <c r="I5" s="75"/>
      <c r="J5" s="82"/>
      <c r="K5" s="83"/>
      <c r="L5" s="83"/>
      <c r="M5" s="83"/>
      <c r="N5" s="84"/>
      <c r="O5" s="106" t="s">
        <v>7</v>
      </c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8"/>
      <c r="AV5" s="109" t="s">
        <v>2</v>
      </c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10" t="s">
        <v>8</v>
      </c>
      <c r="BL5" s="111"/>
      <c r="BM5" s="111"/>
      <c r="BN5" s="114" t="s">
        <v>18</v>
      </c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6"/>
      <c r="CE5" s="120" t="s">
        <v>0</v>
      </c>
      <c r="CF5" s="121"/>
      <c r="CG5" s="121"/>
      <c r="CH5" s="121"/>
      <c r="CI5" s="121"/>
      <c r="CJ5" s="121"/>
      <c r="CK5" s="121"/>
      <c r="CL5" s="121"/>
      <c r="CM5" s="122"/>
      <c r="CN5" s="114" t="s">
        <v>1</v>
      </c>
      <c r="CO5" s="115"/>
      <c r="CP5" s="115"/>
      <c r="CQ5" s="115"/>
      <c r="CR5" s="115"/>
      <c r="CS5" s="115"/>
      <c r="CT5" s="115"/>
      <c r="CU5" s="115"/>
      <c r="CV5" s="115"/>
      <c r="CW5" s="109" t="s">
        <v>19</v>
      </c>
      <c r="CX5" s="109"/>
      <c r="CY5" s="109"/>
      <c r="CZ5" s="110" t="s">
        <v>20</v>
      </c>
      <c r="DA5" s="111"/>
      <c r="DB5" s="124"/>
      <c r="DC5" s="110" t="s">
        <v>21</v>
      </c>
      <c r="DD5" s="111"/>
      <c r="DE5" s="124"/>
      <c r="DF5" s="57"/>
      <c r="DG5" s="73"/>
      <c r="DH5" s="74"/>
      <c r="DI5" s="75"/>
      <c r="DJ5" s="132"/>
      <c r="DK5" s="132"/>
      <c r="DL5" s="109"/>
      <c r="DM5" s="109"/>
      <c r="DN5" s="109"/>
      <c r="DO5" s="109"/>
      <c r="DP5" s="110" t="s">
        <v>22</v>
      </c>
      <c r="DQ5" s="111"/>
      <c r="DR5" s="124"/>
      <c r="DS5" s="128"/>
      <c r="DT5" s="129"/>
      <c r="DU5" s="129"/>
      <c r="DV5" s="129"/>
      <c r="DW5" s="129"/>
      <c r="DX5" s="129"/>
      <c r="DY5" s="129"/>
      <c r="DZ5" s="129"/>
      <c r="EA5" s="129"/>
      <c r="EB5" s="57"/>
      <c r="EC5" s="100"/>
      <c r="ED5" s="101"/>
      <c r="EE5" s="102"/>
      <c r="EF5" s="141"/>
      <c r="EG5" s="142"/>
      <c r="EH5" s="143"/>
    </row>
    <row r="6" spans="1:138" s="14" customFormat="1" ht="55.5" customHeight="1">
      <c r="A6" s="65"/>
      <c r="B6" s="65"/>
      <c r="C6" s="68"/>
      <c r="D6" s="68"/>
      <c r="E6" s="76"/>
      <c r="F6" s="77"/>
      <c r="G6" s="77"/>
      <c r="H6" s="77"/>
      <c r="I6" s="78"/>
      <c r="J6" s="85"/>
      <c r="K6" s="86"/>
      <c r="L6" s="86"/>
      <c r="M6" s="86"/>
      <c r="N6" s="87"/>
      <c r="O6" s="88" t="s">
        <v>23</v>
      </c>
      <c r="P6" s="89"/>
      <c r="Q6" s="89"/>
      <c r="R6" s="89"/>
      <c r="S6" s="90"/>
      <c r="T6" s="91" t="s">
        <v>24</v>
      </c>
      <c r="U6" s="92"/>
      <c r="V6" s="92"/>
      <c r="W6" s="92"/>
      <c r="X6" s="93"/>
      <c r="Y6" s="91" t="s">
        <v>25</v>
      </c>
      <c r="Z6" s="92"/>
      <c r="AA6" s="92"/>
      <c r="AB6" s="92"/>
      <c r="AC6" s="93"/>
      <c r="AD6" s="91" t="s">
        <v>26</v>
      </c>
      <c r="AE6" s="92"/>
      <c r="AF6" s="92"/>
      <c r="AG6" s="92"/>
      <c r="AH6" s="93"/>
      <c r="AI6" s="91" t="s">
        <v>27</v>
      </c>
      <c r="AJ6" s="92"/>
      <c r="AK6" s="92"/>
      <c r="AL6" s="92"/>
      <c r="AM6" s="93"/>
      <c r="AN6" s="91" t="s">
        <v>28</v>
      </c>
      <c r="AO6" s="92"/>
      <c r="AP6" s="92"/>
      <c r="AQ6" s="92"/>
      <c r="AR6" s="93"/>
      <c r="AS6" s="127" t="s">
        <v>29</v>
      </c>
      <c r="AT6" s="127"/>
      <c r="AU6" s="127"/>
      <c r="AV6" s="91" t="s">
        <v>30</v>
      </c>
      <c r="AW6" s="92"/>
      <c r="AX6" s="92"/>
      <c r="AY6" s="91" t="s">
        <v>31</v>
      </c>
      <c r="AZ6" s="92"/>
      <c r="BA6" s="93"/>
      <c r="BB6" s="128" t="s">
        <v>32</v>
      </c>
      <c r="BC6" s="129"/>
      <c r="BD6" s="132"/>
      <c r="BE6" s="128" t="s">
        <v>33</v>
      </c>
      <c r="BF6" s="129"/>
      <c r="BG6" s="129"/>
      <c r="BH6" s="130" t="s">
        <v>34</v>
      </c>
      <c r="BI6" s="131"/>
      <c r="BJ6" s="131"/>
      <c r="BK6" s="112"/>
      <c r="BL6" s="113"/>
      <c r="BM6" s="113"/>
      <c r="BN6" s="133" t="s">
        <v>35</v>
      </c>
      <c r="BO6" s="134"/>
      <c r="BP6" s="134"/>
      <c r="BQ6" s="134"/>
      <c r="BR6" s="135"/>
      <c r="BS6" s="123" t="s">
        <v>36</v>
      </c>
      <c r="BT6" s="123"/>
      <c r="BU6" s="123"/>
      <c r="BV6" s="123" t="s">
        <v>37</v>
      </c>
      <c r="BW6" s="123"/>
      <c r="BX6" s="123"/>
      <c r="BY6" s="123" t="s">
        <v>38</v>
      </c>
      <c r="BZ6" s="123"/>
      <c r="CA6" s="123"/>
      <c r="CB6" s="123" t="s">
        <v>39</v>
      </c>
      <c r="CC6" s="123"/>
      <c r="CD6" s="123"/>
      <c r="CE6" s="123" t="s">
        <v>105</v>
      </c>
      <c r="CF6" s="123"/>
      <c r="CG6" s="123"/>
      <c r="CH6" s="120" t="s">
        <v>106</v>
      </c>
      <c r="CI6" s="121"/>
      <c r="CJ6" s="121"/>
      <c r="CK6" s="123" t="s">
        <v>40</v>
      </c>
      <c r="CL6" s="123"/>
      <c r="CM6" s="123"/>
      <c r="CN6" s="120" t="s">
        <v>41</v>
      </c>
      <c r="CO6" s="121"/>
      <c r="CP6" s="121"/>
      <c r="CQ6" s="123" t="s">
        <v>42</v>
      </c>
      <c r="CR6" s="123"/>
      <c r="CS6" s="123"/>
      <c r="CT6" s="120" t="s">
        <v>107</v>
      </c>
      <c r="CU6" s="121"/>
      <c r="CV6" s="121"/>
      <c r="CW6" s="109"/>
      <c r="CX6" s="109"/>
      <c r="CY6" s="109"/>
      <c r="CZ6" s="112"/>
      <c r="DA6" s="113"/>
      <c r="DB6" s="126"/>
      <c r="DC6" s="112"/>
      <c r="DD6" s="113"/>
      <c r="DE6" s="126"/>
      <c r="DF6" s="57"/>
      <c r="DG6" s="76"/>
      <c r="DH6" s="77"/>
      <c r="DI6" s="78"/>
      <c r="DJ6" s="110" t="s">
        <v>108</v>
      </c>
      <c r="DK6" s="111"/>
      <c r="DL6" s="124"/>
      <c r="DM6" s="110" t="s">
        <v>109</v>
      </c>
      <c r="DN6" s="111"/>
      <c r="DO6" s="124"/>
      <c r="DP6" s="112"/>
      <c r="DQ6" s="113"/>
      <c r="DR6" s="126"/>
      <c r="DS6" s="110" t="s">
        <v>110</v>
      </c>
      <c r="DT6" s="111"/>
      <c r="DU6" s="124"/>
      <c r="DV6" s="110" t="s">
        <v>111</v>
      </c>
      <c r="DW6" s="111"/>
      <c r="DX6" s="124"/>
      <c r="DY6" s="136" t="s">
        <v>112</v>
      </c>
      <c r="DZ6" s="137"/>
      <c r="EA6" s="137"/>
      <c r="EB6" s="57"/>
      <c r="EC6" s="103"/>
      <c r="ED6" s="104"/>
      <c r="EE6" s="105"/>
      <c r="EF6" s="144"/>
      <c r="EG6" s="145"/>
      <c r="EH6" s="146"/>
    </row>
    <row r="7" spans="1:138" s="2" customFormat="1" ht="39" customHeight="1">
      <c r="A7" s="65"/>
      <c r="B7" s="65"/>
      <c r="C7" s="68"/>
      <c r="D7" s="68"/>
      <c r="E7" s="58" t="s">
        <v>43</v>
      </c>
      <c r="F7" s="61" t="s">
        <v>47</v>
      </c>
      <c r="G7" s="62"/>
      <c r="H7" s="62"/>
      <c r="I7" s="63"/>
      <c r="J7" s="58" t="s">
        <v>43</v>
      </c>
      <c r="K7" s="61" t="s">
        <v>47</v>
      </c>
      <c r="L7" s="62"/>
      <c r="M7" s="62"/>
      <c r="N7" s="63"/>
      <c r="O7" s="58" t="s">
        <v>43</v>
      </c>
      <c r="P7" s="61" t="s">
        <v>47</v>
      </c>
      <c r="Q7" s="62"/>
      <c r="R7" s="62"/>
      <c r="S7" s="63"/>
      <c r="T7" s="58" t="s">
        <v>43</v>
      </c>
      <c r="U7" s="61" t="s">
        <v>47</v>
      </c>
      <c r="V7" s="62"/>
      <c r="W7" s="62"/>
      <c r="X7" s="63"/>
      <c r="Y7" s="58" t="s">
        <v>43</v>
      </c>
      <c r="Z7" s="61" t="s">
        <v>47</v>
      </c>
      <c r="AA7" s="62"/>
      <c r="AB7" s="62"/>
      <c r="AC7" s="63"/>
      <c r="AD7" s="58" t="s">
        <v>43</v>
      </c>
      <c r="AE7" s="61" t="s">
        <v>47</v>
      </c>
      <c r="AF7" s="62"/>
      <c r="AG7" s="62"/>
      <c r="AH7" s="63"/>
      <c r="AI7" s="58" t="s">
        <v>43</v>
      </c>
      <c r="AJ7" s="61" t="s">
        <v>47</v>
      </c>
      <c r="AK7" s="62"/>
      <c r="AL7" s="62"/>
      <c r="AM7" s="63"/>
      <c r="AN7" s="58" t="s">
        <v>43</v>
      </c>
      <c r="AO7" s="61" t="s">
        <v>47</v>
      </c>
      <c r="AP7" s="62"/>
      <c r="AQ7" s="62"/>
      <c r="AR7" s="63"/>
      <c r="AS7" s="58" t="s">
        <v>43</v>
      </c>
      <c r="AT7" s="55" t="s">
        <v>47</v>
      </c>
      <c r="AU7" s="56"/>
      <c r="AV7" s="58" t="s">
        <v>43</v>
      </c>
      <c r="AW7" s="55" t="s">
        <v>47</v>
      </c>
      <c r="AX7" s="56"/>
      <c r="AY7" s="58" t="s">
        <v>43</v>
      </c>
      <c r="AZ7" s="55" t="s">
        <v>47</v>
      </c>
      <c r="BA7" s="56"/>
      <c r="BB7" s="58" t="s">
        <v>43</v>
      </c>
      <c r="BC7" s="55" t="s">
        <v>47</v>
      </c>
      <c r="BD7" s="56"/>
      <c r="BE7" s="58" t="s">
        <v>43</v>
      </c>
      <c r="BF7" s="55" t="s">
        <v>47</v>
      </c>
      <c r="BG7" s="56"/>
      <c r="BH7" s="58" t="s">
        <v>43</v>
      </c>
      <c r="BI7" s="55" t="s">
        <v>47</v>
      </c>
      <c r="BJ7" s="56"/>
      <c r="BK7" s="58" t="s">
        <v>43</v>
      </c>
      <c r="BL7" s="55" t="s">
        <v>47</v>
      </c>
      <c r="BM7" s="56"/>
      <c r="BN7" s="58" t="s">
        <v>43</v>
      </c>
      <c r="BO7" s="55" t="s">
        <v>47</v>
      </c>
      <c r="BP7" s="60"/>
      <c r="BQ7" s="60"/>
      <c r="BR7" s="56"/>
      <c r="BS7" s="58" t="s">
        <v>43</v>
      </c>
      <c r="BT7" s="55" t="s">
        <v>47</v>
      </c>
      <c r="BU7" s="56"/>
      <c r="BV7" s="58" t="s">
        <v>43</v>
      </c>
      <c r="BW7" s="55" t="s">
        <v>47</v>
      </c>
      <c r="BX7" s="56"/>
      <c r="BY7" s="58" t="s">
        <v>43</v>
      </c>
      <c r="BZ7" s="55" t="s">
        <v>47</v>
      </c>
      <c r="CA7" s="56"/>
      <c r="CB7" s="58" t="s">
        <v>43</v>
      </c>
      <c r="CC7" s="55" t="s">
        <v>47</v>
      </c>
      <c r="CD7" s="56"/>
      <c r="CE7" s="58" t="s">
        <v>43</v>
      </c>
      <c r="CF7" s="55" t="s">
        <v>47</v>
      </c>
      <c r="CG7" s="56"/>
      <c r="CH7" s="58" t="s">
        <v>43</v>
      </c>
      <c r="CI7" s="55" t="s">
        <v>47</v>
      </c>
      <c r="CJ7" s="56"/>
      <c r="CK7" s="58" t="s">
        <v>43</v>
      </c>
      <c r="CL7" s="55" t="s">
        <v>47</v>
      </c>
      <c r="CM7" s="56"/>
      <c r="CN7" s="58" t="s">
        <v>43</v>
      </c>
      <c r="CO7" s="55" t="s">
        <v>47</v>
      </c>
      <c r="CP7" s="56"/>
      <c r="CQ7" s="58" t="s">
        <v>43</v>
      </c>
      <c r="CR7" s="55" t="s">
        <v>47</v>
      </c>
      <c r="CS7" s="56"/>
      <c r="CT7" s="58" t="s">
        <v>43</v>
      </c>
      <c r="CU7" s="55" t="s">
        <v>47</v>
      </c>
      <c r="CV7" s="56"/>
      <c r="CW7" s="58" t="s">
        <v>43</v>
      </c>
      <c r="CX7" s="55" t="s">
        <v>47</v>
      </c>
      <c r="CY7" s="56"/>
      <c r="CZ7" s="58" t="s">
        <v>43</v>
      </c>
      <c r="DA7" s="55" t="s">
        <v>47</v>
      </c>
      <c r="DB7" s="56"/>
      <c r="DC7" s="58" t="s">
        <v>43</v>
      </c>
      <c r="DD7" s="55" t="s">
        <v>47</v>
      </c>
      <c r="DE7" s="56"/>
      <c r="DF7" s="127" t="s">
        <v>9</v>
      </c>
      <c r="DG7" s="58" t="s">
        <v>43</v>
      </c>
      <c r="DH7" s="55" t="s">
        <v>47</v>
      </c>
      <c r="DI7" s="56"/>
      <c r="DJ7" s="58" t="s">
        <v>43</v>
      </c>
      <c r="DK7" s="55" t="s">
        <v>47</v>
      </c>
      <c r="DL7" s="56"/>
      <c r="DM7" s="58" t="s">
        <v>43</v>
      </c>
      <c r="DN7" s="55" t="s">
        <v>47</v>
      </c>
      <c r="DO7" s="56"/>
      <c r="DP7" s="58" t="s">
        <v>43</v>
      </c>
      <c r="DQ7" s="55" t="s">
        <v>47</v>
      </c>
      <c r="DR7" s="56"/>
      <c r="DS7" s="58" t="s">
        <v>43</v>
      </c>
      <c r="DT7" s="55" t="s">
        <v>47</v>
      </c>
      <c r="DU7" s="56"/>
      <c r="DV7" s="58" t="s">
        <v>43</v>
      </c>
      <c r="DW7" s="55" t="s">
        <v>47</v>
      </c>
      <c r="DX7" s="56"/>
      <c r="DY7" s="58" t="s">
        <v>43</v>
      </c>
      <c r="DZ7" s="55" t="s">
        <v>47</v>
      </c>
      <c r="EA7" s="56"/>
      <c r="EB7" s="57" t="s">
        <v>9</v>
      </c>
      <c r="EC7" s="58" t="s">
        <v>43</v>
      </c>
      <c r="ED7" s="55" t="s">
        <v>47</v>
      </c>
      <c r="EE7" s="56"/>
      <c r="EF7" s="58" t="s">
        <v>43</v>
      </c>
      <c r="EG7" s="55" t="s">
        <v>47</v>
      </c>
      <c r="EH7" s="56"/>
    </row>
    <row r="8" spans="1:138" s="2" customFormat="1" ht="94.5" customHeight="1">
      <c r="A8" s="66"/>
      <c r="B8" s="66"/>
      <c r="C8" s="69"/>
      <c r="D8" s="69"/>
      <c r="E8" s="59"/>
      <c r="F8" s="6" t="s">
        <v>114</v>
      </c>
      <c r="G8" s="1" t="s">
        <v>117</v>
      </c>
      <c r="H8" s="1" t="s">
        <v>46</v>
      </c>
      <c r="I8" s="1" t="s">
        <v>45</v>
      </c>
      <c r="J8" s="59"/>
      <c r="K8" s="6" t="s">
        <v>113</v>
      </c>
      <c r="L8" s="1" t="str">
        <f>G8</f>
        <v xml:space="preserve">փաստ                   (մայիս ամիս)                                                                           </v>
      </c>
      <c r="M8" s="1" t="s">
        <v>46</v>
      </c>
      <c r="N8" s="1" t="s">
        <v>45</v>
      </c>
      <c r="O8" s="59"/>
      <c r="P8" s="6" t="s">
        <v>113</v>
      </c>
      <c r="Q8" s="1" t="str">
        <f>L8</f>
        <v xml:space="preserve">փաստ                   (մայիս ամիս)                                                                           </v>
      </c>
      <c r="R8" s="1" t="s">
        <v>46</v>
      </c>
      <c r="S8" s="1" t="s">
        <v>45</v>
      </c>
      <c r="T8" s="59"/>
      <c r="U8" s="6" t="s">
        <v>113</v>
      </c>
      <c r="V8" s="1" t="str">
        <f>Q8</f>
        <v xml:space="preserve">փաստ                   (մայիս ամիս)                                                                           </v>
      </c>
      <c r="W8" s="1" t="s">
        <v>46</v>
      </c>
      <c r="X8" s="1" t="s">
        <v>45</v>
      </c>
      <c r="Y8" s="59"/>
      <c r="Z8" s="6" t="s">
        <v>113</v>
      </c>
      <c r="AA8" s="1" t="str">
        <f>V8</f>
        <v xml:space="preserve">փաստ                   (մայիս ամիս)                                                                           </v>
      </c>
      <c r="AB8" s="1" t="s">
        <v>46</v>
      </c>
      <c r="AC8" s="1" t="s">
        <v>45</v>
      </c>
      <c r="AD8" s="59"/>
      <c r="AE8" s="6" t="s">
        <v>113</v>
      </c>
      <c r="AF8" s="1" t="str">
        <f>AA8</f>
        <v xml:space="preserve">փաստ                   (մայիս ամիս)                                                                           </v>
      </c>
      <c r="AG8" s="1" t="s">
        <v>46</v>
      </c>
      <c r="AH8" s="1" t="s">
        <v>45</v>
      </c>
      <c r="AI8" s="59"/>
      <c r="AJ8" s="6" t="s">
        <v>113</v>
      </c>
      <c r="AK8" s="1" t="str">
        <f>AF8</f>
        <v xml:space="preserve">փաստ                   (մայիս ամիս)                                                                           </v>
      </c>
      <c r="AL8" s="1" t="s">
        <v>46</v>
      </c>
      <c r="AM8" s="1" t="s">
        <v>45</v>
      </c>
      <c r="AN8" s="59"/>
      <c r="AO8" s="6" t="s">
        <v>113</v>
      </c>
      <c r="AP8" s="1" t="str">
        <f>AK8</f>
        <v xml:space="preserve">փաստ                   (մայիս ամիս)                                                                           </v>
      </c>
      <c r="AQ8" s="1" t="s">
        <v>46</v>
      </c>
      <c r="AR8" s="1" t="s">
        <v>45</v>
      </c>
      <c r="AS8" s="59"/>
      <c r="AT8" s="6" t="s">
        <v>113</v>
      </c>
      <c r="AU8" s="1" t="str">
        <f>AP8</f>
        <v xml:space="preserve">փաստ                   (մայիս ամիս)                                                                           </v>
      </c>
      <c r="AV8" s="59"/>
      <c r="AW8" s="6" t="s">
        <v>113</v>
      </c>
      <c r="AX8" s="1" t="str">
        <f>AU8</f>
        <v xml:space="preserve">փաստ                   (մայիս ամիս)                                                                           </v>
      </c>
      <c r="AY8" s="59"/>
      <c r="AZ8" s="6" t="s">
        <v>113</v>
      </c>
      <c r="BA8" s="1" t="str">
        <f>AX8</f>
        <v xml:space="preserve">փաստ                   (մայիս ամիս)                                                                           </v>
      </c>
      <c r="BB8" s="59"/>
      <c r="BC8" s="6" t="s">
        <v>113</v>
      </c>
      <c r="BD8" s="1" t="str">
        <f>BA8</f>
        <v xml:space="preserve">փաստ                   (մայիս ամիս)                                                                           </v>
      </c>
      <c r="BE8" s="59"/>
      <c r="BF8" s="6" t="s">
        <v>113</v>
      </c>
      <c r="BG8" s="1" t="str">
        <f>BD8</f>
        <v xml:space="preserve">փաստ                   (մայիս ամիս)                                                                           </v>
      </c>
      <c r="BH8" s="59"/>
      <c r="BI8" s="6" t="s">
        <v>113</v>
      </c>
      <c r="BJ8" s="1" t="str">
        <f>BG8</f>
        <v xml:space="preserve">փաստ                   (մայիս ամիս)                                                                           </v>
      </c>
      <c r="BK8" s="59"/>
      <c r="BL8" s="6" t="s">
        <v>113</v>
      </c>
      <c r="BM8" s="1" t="str">
        <f>BJ8</f>
        <v xml:space="preserve">փաստ                   (մայիս ամիս)                                                                           </v>
      </c>
      <c r="BN8" s="59"/>
      <c r="BO8" s="6" t="s">
        <v>113</v>
      </c>
      <c r="BP8" s="1" t="str">
        <f>BM8</f>
        <v xml:space="preserve">փաստ                   (մայիս ամիս)                                                                           </v>
      </c>
      <c r="BQ8" s="1" t="s">
        <v>46</v>
      </c>
      <c r="BR8" s="1" t="s">
        <v>45</v>
      </c>
      <c r="BS8" s="59"/>
      <c r="BT8" s="6" t="s">
        <v>113</v>
      </c>
      <c r="BU8" s="1" t="str">
        <f>BP8</f>
        <v xml:space="preserve">փաստ                   (մայիս ամիս)                                                                           </v>
      </c>
      <c r="BV8" s="59"/>
      <c r="BW8" s="6" t="s">
        <v>113</v>
      </c>
      <c r="BX8" s="1" t="str">
        <f>BU8</f>
        <v xml:space="preserve">փաստ                   (մայիս ամիս)                                                                           </v>
      </c>
      <c r="BY8" s="59"/>
      <c r="BZ8" s="6" t="s">
        <v>113</v>
      </c>
      <c r="CA8" s="1" t="str">
        <f>BX8</f>
        <v xml:space="preserve">փաստ                   (մայիս ամիս)                                                                           </v>
      </c>
      <c r="CB8" s="59"/>
      <c r="CC8" s="6" t="s">
        <v>113</v>
      </c>
      <c r="CD8" s="1" t="str">
        <f>CA8</f>
        <v xml:space="preserve">փաստ                   (մայիս ամիս)                                                                           </v>
      </c>
      <c r="CE8" s="59"/>
      <c r="CF8" s="6" t="s">
        <v>113</v>
      </c>
      <c r="CG8" s="1" t="str">
        <f>CD8</f>
        <v xml:space="preserve">փաստ                   (մայիս ամիս)                                                                           </v>
      </c>
      <c r="CH8" s="59"/>
      <c r="CI8" s="6" t="s">
        <v>113</v>
      </c>
      <c r="CJ8" s="1" t="str">
        <f>CG8</f>
        <v xml:space="preserve">փաստ                   (մայիս ամիս)                                                                           </v>
      </c>
      <c r="CK8" s="59"/>
      <c r="CL8" s="6" t="s">
        <v>113</v>
      </c>
      <c r="CM8" s="1" t="str">
        <f>CJ8</f>
        <v xml:space="preserve">փաստ                   (մայիս ամիս)                                                                           </v>
      </c>
      <c r="CN8" s="59"/>
      <c r="CO8" s="6" t="s">
        <v>113</v>
      </c>
      <c r="CP8" s="1" t="str">
        <f>CM8</f>
        <v xml:space="preserve">փաստ                   (մայիս ամիս)                                                                           </v>
      </c>
      <c r="CQ8" s="59"/>
      <c r="CR8" s="6" t="s">
        <v>113</v>
      </c>
      <c r="CS8" s="1" t="str">
        <f>CP8</f>
        <v xml:space="preserve">փաստ                   (մայիս ամիս)                                                                           </v>
      </c>
      <c r="CT8" s="59"/>
      <c r="CU8" s="6" t="s">
        <v>113</v>
      </c>
      <c r="CV8" s="1" t="str">
        <f>CS8</f>
        <v xml:space="preserve">փաստ                   (մայիս ամիս)                                                                           </v>
      </c>
      <c r="CW8" s="59"/>
      <c r="CX8" s="6" t="s">
        <v>113</v>
      </c>
      <c r="CY8" s="1" t="str">
        <f>CV8</f>
        <v xml:space="preserve">փաստ                   (մայիս ամիս)                                                                           </v>
      </c>
      <c r="CZ8" s="59"/>
      <c r="DA8" s="6" t="s">
        <v>113</v>
      </c>
      <c r="DB8" s="1" t="str">
        <f>CY8</f>
        <v xml:space="preserve">փաստ                   (մայիս ամիս)                                                                           </v>
      </c>
      <c r="DC8" s="59"/>
      <c r="DD8" s="6" t="s">
        <v>113</v>
      </c>
      <c r="DE8" s="1" t="str">
        <f>DB8</f>
        <v xml:space="preserve">փաստ                   (մայիս ամիս)                                                                           </v>
      </c>
      <c r="DF8" s="127"/>
      <c r="DG8" s="59"/>
      <c r="DH8" s="6" t="s">
        <v>113</v>
      </c>
      <c r="DI8" s="1" t="str">
        <f>DE8</f>
        <v xml:space="preserve">փաստ                   (մայիս ամիս)                                                                           </v>
      </c>
      <c r="DJ8" s="59"/>
      <c r="DK8" s="6" t="s">
        <v>113</v>
      </c>
      <c r="DL8" s="1" t="str">
        <f>DI8</f>
        <v xml:space="preserve">փաստ                   (մայիս ամիս)                                                                           </v>
      </c>
      <c r="DM8" s="59"/>
      <c r="DN8" s="6" t="s">
        <v>113</v>
      </c>
      <c r="DO8" s="1" t="str">
        <f>DL8</f>
        <v xml:space="preserve">փաստ                   (մայիս ամիս)                                                                           </v>
      </c>
      <c r="DP8" s="59"/>
      <c r="DQ8" s="6" t="s">
        <v>113</v>
      </c>
      <c r="DR8" s="1" t="str">
        <f>DO8</f>
        <v xml:space="preserve">փաստ                   (մայիս ամիս)                                                                           </v>
      </c>
      <c r="DS8" s="59"/>
      <c r="DT8" s="6" t="s">
        <v>113</v>
      </c>
      <c r="DU8" s="1" t="str">
        <f>DR8</f>
        <v xml:space="preserve">փաստ                   (մայիս ամիս)                                                                           </v>
      </c>
      <c r="DV8" s="59"/>
      <c r="DW8" s="6" t="s">
        <v>113</v>
      </c>
      <c r="DX8" s="1" t="str">
        <f>DU8</f>
        <v xml:space="preserve">փաստ                   (մայիս ամիս)                                                                           </v>
      </c>
      <c r="DY8" s="59"/>
      <c r="DZ8" s="6" t="s">
        <v>113</v>
      </c>
      <c r="EA8" s="1" t="str">
        <f>DX8</f>
        <v xml:space="preserve">փաստ                   (մայիս ամիս)                                                                           </v>
      </c>
      <c r="EB8" s="57"/>
      <c r="EC8" s="59"/>
      <c r="ED8" s="6" t="s">
        <v>113</v>
      </c>
      <c r="EE8" s="1" t="str">
        <f>EA8</f>
        <v xml:space="preserve">փաստ                   (մայիս ամիս)                                                                           </v>
      </c>
      <c r="EF8" s="59"/>
      <c r="EG8" s="6" t="s">
        <v>113</v>
      </c>
      <c r="EH8" s="1" t="str">
        <f>EE8</f>
        <v xml:space="preserve">փաստ                   (մայիս ամիս)                                                                           </v>
      </c>
    </row>
    <row r="9" spans="1:138" s="5" customFormat="1" ht="15" hidden="1" customHeight="1">
      <c r="A9" s="3"/>
      <c r="B9" s="4">
        <v>1</v>
      </c>
      <c r="C9" s="42">
        <v>2</v>
      </c>
      <c r="D9" s="46">
        <v>3</v>
      </c>
      <c r="E9" s="42">
        <v>4</v>
      </c>
      <c r="F9" s="46">
        <v>5</v>
      </c>
      <c r="G9" s="42">
        <v>6</v>
      </c>
      <c r="H9" s="46">
        <v>7</v>
      </c>
      <c r="I9" s="42">
        <v>8</v>
      </c>
      <c r="J9" s="46">
        <v>9</v>
      </c>
      <c r="K9" s="42">
        <v>10</v>
      </c>
      <c r="L9" s="46">
        <v>11</v>
      </c>
      <c r="M9" s="42">
        <v>12</v>
      </c>
      <c r="N9" s="46">
        <v>13</v>
      </c>
      <c r="O9" s="42">
        <v>14</v>
      </c>
      <c r="P9" s="46">
        <v>15</v>
      </c>
      <c r="Q9" s="42">
        <v>16</v>
      </c>
      <c r="R9" s="46">
        <v>17</v>
      </c>
      <c r="S9" s="42">
        <v>18</v>
      </c>
      <c r="T9" s="46">
        <v>19</v>
      </c>
      <c r="U9" s="42">
        <v>20</v>
      </c>
      <c r="V9" s="46">
        <v>21</v>
      </c>
      <c r="W9" s="42">
        <v>22</v>
      </c>
      <c r="X9" s="46">
        <v>23</v>
      </c>
      <c r="Y9" s="42">
        <v>24</v>
      </c>
      <c r="Z9" s="46">
        <v>25</v>
      </c>
      <c r="AA9" s="42">
        <v>26</v>
      </c>
      <c r="AB9" s="46">
        <v>27</v>
      </c>
      <c r="AC9" s="42">
        <v>28</v>
      </c>
      <c r="AD9" s="46">
        <v>29</v>
      </c>
      <c r="AE9" s="42">
        <v>30</v>
      </c>
      <c r="AF9" s="46">
        <v>31</v>
      </c>
      <c r="AG9" s="42">
        <v>32</v>
      </c>
      <c r="AH9" s="46">
        <v>33</v>
      </c>
      <c r="AI9" s="42">
        <v>34</v>
      </c>
      <c r="AJ9" s="46">
        <v>35</v>
      </c>
      <c r="AK9" s="42">
        <v>36</v>
      </c>
      <c r="AL9" s="46">
        <v>37</v>
      </c>
      <c r="AM9" s="42">
        <v>38</v>
      </c>
      <c r="AN9" s="46">
        <v>39</v>
      </c>
      <c r="AO9" s="42">
        <v>40</v>
      </c>
      <c r="AP9" s="46">
        <v>41</v>
      </c>
      <c r="AQ9" s="42">
        <v>42</v>
      </c>
      <c r="AR9" s="46">
        <v>43</v>
      </c>
      <c r="AS9" s="42">
        <v>44</v>
      </c>
      <c r="AT9" s="46">
        <v>45</v>
      </c>
      <c r="AU9" s="42">
        <v>46</v>
      </c>
      <c r="AV9" s="46">
        <v>47</v>
      </c>
      <c r="AW9" s="42">
        <v>48</v>
      </c>
      <c r="AX9" s="46">
        <v>49</v>
      </c>
      <c r="AY9" s="42">
        <v>50</v>
      </c>
      <c r="AZ9" s="46">
        <v>51</v>
      </c>
      <c r="BA9" s="42">
        <v>52</v>
      </c>
      <c r="BB9" s="46">
        <v>53</v>
      </c>
      <c r="BC9" s="42">
        <v>54</v>
      </c>
      <c r="BD9" s="46">
        <v>55</v>
      </c>
      <c r="BE9" s="42">
        <v>56</v>
      </c>
      <c r="BF9" s="46">
        <v>57</v>
      </c>
      <c r="BG9" s="42">
        <v>58</v>
      </c>
      <c r="BH9" s="46">
        <v>59</v>
      </c>
      <c r="BI9" s="42">
        <v>60</v>
      </c>
      <c r="BJ9" s="46">
        <v>61</v>
      </c>
      <c r="BK9" s="42">
        <v>62</v>
      </c>
      <c r="BL9" s="46">
        <v>63</v>
      </c>
      <c r="BM9" s="42">
        <v>64</v>
      </c>
      <c r="BN9" s="46">
        <v>65</v>
      </c>
      <c r="BO9" s="42">
        <v>66</v>
      </c>
      <c r="BP9" s="46">
        <v>67</v>
      </c>
      <c r="BQ9" s="42">
        <v>68</v>
      </c>
      <c r="BR9" s="46">
        <v>69</v>
      </c>
      <c r="BS9" s="42">
        <v>70</v>
      </c>
      <c r="BT9" s="46">
        <v>71</v>
      </c>
      <c r="BU9" s="42">
        <v>72</v>
      </c>
      <c r="BV9" s="46">
        <v>73</v>
      </c>
      <c r="BW9" s="42">
        <v>74</v>
      </c>
      <c r="BX9" s="46">
        <v>75</v>
      </c>
      <c r="BY9" s="42">
        <v>76</v>
      </c>
      <c r="BZ9" s="46">
        <v>77</v>
      </c>
      <c r="CA9" s="42">
        <v>78</v>
      </c>
      <c r="CB9" s="46">
        <v>79</v>
      </c>
      <c r="CC9" s="42">
        <v>80</v>
      </c>
      <c r="CD9" s="46">
        <v>81</v>
      </c>
      <c r="CE9" s="42">
        <v>82</v>
      </c>
      <c r="CF9" s="46">
        <v>83</v>
      </c>
      <c r="CG9" s="42">
        <v>84</v>
      </c>
      <c r="CH9" s="46">
        <v>85</v>
      </c>
      <c r="CI9" s="42">
        <v>86</v>
      </c>
      <c r="CJ9" s="46">
        <v>87</v>
      </c>
      <c r="CK9" s="42">
        <v>88</v>
      </c>
      <c r="CL9" s="46">
        <v>89</v>
      </c>
      <c r="CM9" s="42">
        <v>90</v>
      </c>
      <c r="CN9" s="46">
        <v>91</v>
      </c>
      <c r="CO9" s="42">
        <v>92</v>
      </c>
      <c r="CP9" s="46">
        <v>93</v>
      </c>
      <c r="CQ9" s="42">
        <v>94</v>
      </c>
      <c r="CR9" s="46">
        <v>95</v>
      </c>
      <c r="CS9" s="42">
        <v>96</v>
      </c>
      <c r="CT9" s="46">
        <v>97</v>
      </c>
      <c r="CU9" s="42">
        <v>98</v>
      </c>
      <c r="CV9" s="46">
        <v>99</v>
      </c>
      <c r="CW9" s="42">
        <v>100</v>
      </c>
      <c r="CX9" s="46">
        <v>101</v>
      </c>
      <c r="CY9" s="42">
        <v>102</v>
      </c>
      <c r="CZ9" s="46">
        <v>103</v>
      </c>
      <c r="DA9" s="42">
        <v>104</v>
      </c>
      <c r="DB9" s="46">
        <v>105</v>
      </c>
      <c r="DC9" s="42">
        <v>106</v>
      </c>
      <c r="DD9" s="46">
        <v>107</v>
      </c>
      <c r="DE9" s="42">
        <v>108</v>
      </c>
      <c r="DF9" s="46">
        <v>109</v>
      </c>
      <c r="DG9" s="42">
        <v>110</v>
      </c>
      <c r="DH9" s="46">
        <v>111</v>
      </c>
      <c r="DI9" s="42">
        <v>112</v>
      </c>
      <c r="DJ9" s="46">
        <v>113</v>
      </c>
      <c r="DK9" s="42">
        <v>114</v>
      </c>
      <c r="DL9" s="46">
        <v>115</v>
      </c>
      <c r="DM9" s="42">
        <v>116</v>
      </c>
      <c r="DN9" s="46">
        <v>117</v>
      </c>
      <c r="DO9" s="42">
        <v>118</v>
      </c>
      <c r="DP9" s="46">
        <v>119</v>
      </c>
      <c r="DQ9" s="42">
        <v>120</v>
      </c>
      <c r="DR9" s="46">
        <v>121</v>
      </c>
      <c r="DS9" s="42">
        <v>122</v>
      </c>
      <c r="DT9" s="46">
        <v>123</v>
      </c>
      <c r="DU9" s="42">
        <v>124</v>
      </c>
      <c r="DV9" s="46">
        <v>125</v>
      </c>
      <c r="DW9" s="42">
        <v>126</v>
      </c>
      <c r="DX9" s="46">
        <v>127</v>
      </c>
      <c r="DY9" s="42">
        <v>128</v>
      </c>
      <c r="DZ9" s="46">
        <v>129</v>
      </c>
      <c r="EA9" s="42">
        <v>130</v>
      </c>
      <c r="EB9" s="46">
        <v>131</v>
      </c>
      <c r="EC9" s="42">
        <v>132</v>
      </c>
      <c r="ED9" s="46">
        <v>133</v>
      </c>
      <c r="EE9" s="42">
        <v>134</v>
      </c>
      <c r="EF9" s="49"/>
      <c r="EG9" s="49"/>
    </row>
    <row r="10" spans="1:138" s="23" customFormat="1" ht="20.25" customHeight="1">
      <c r="A10" s="38">
        <v>1</v>
      </c>
      <c r="B10" s="53" t="s">
        <v>48</v>
      </c>
      <c r="C10" s="16">
        <v>618040.4</v>
      </c>
      <c r="D10" s="17">
        <v>23382.3</v>
      </c>
      <c r="E10" s="18">
        <f>DG10+EC10-DY10</f>
        <v>3160057.7</v>
      </c>
      <c r="F10" s="18">
        <f>DH10+ED10-DZ10</f>
        <v>1571400.8</v>
      </c>
      <c r="G10" s="19">
        <f t="shared" ref="G10:G41" si="0">DI10+EE10-EA10</f>
        <v>1252798.5027999999</v>
      </c>
      <c r="H10" s="19">
        <f>G10/F10*100</f>
        <v>79.724950044571685</v>
      </c>
      <c r="I10" s="19">
        <f>G10/E10*100</f>
        <v>39.644798346561835</v>
      </c>
      <c r="J10" s="19">
        <f t="shared" ref="J10:J23" si="1">T10+Y10+AD10+AI10+AN10+AS10+BK10+BS10+BV10+BY10+CB10+CE10+CK10+CN10+CT10+CW10+DC10+EF10</f>
        <v>1079319.1000000001</v>
      </c>
      <c r="K10" s="19">
        <f t="shared" ref="K10:K23" si="2">U10+Z10+AE10+AJ10+AO10+AT10+BL10+BT10+BW10+BZ10+CC10+CF10+CL10+CO10+CU10+CX10+DD10++EG10</f>
        <v>534030</v>
      </c>
      <c r="L10" s="19">
        <f t="shared" ref="L10:L23" si="3">V10+AA10+AF10+AK10+AP10+AU10+BM10+BU10+BX10+CA10+CD10+CG10+CM10+CP10+CV10+CY10+DE10+EH10</f>
        <v>393334.84270000015</v>
      </c>
      <c r="M10" s="19">
        <f>L10/K10*100</f>
        <v>73.654072374211211</v>
      </c>
      <c r="N10" s="19">
        <f>L10/J10*100</f>
        <v>36.442868721585683</v>
      </c>
      <c r="O10" s="19">
        <f t="shared" ref="O10:P41" si="4">T10+AD10</f>
        <v>510060</v>
      </c>
      <c r="P10" s="19">
        <f t="shared" si="4"/>
        <v>251100</v>
      </c>
      <c r="Q10" s="19">
        <f t="shared" ref="Q10:Q41" si="5">V10+AF10</f>
        <v>177999.15919999999</v>
      </c>
      <c r="R10" s="19">
        <f>Q10/P10*100</f>
        <v>70.887757546794106</v>
      </c>
      <c r="S10" s="16">
        <f>Q10/O10*100</f>
        <v>34.897690310943808</v>
      </c>
      <c r="T10" s="20">
        <v>100870.39999999999</v>
      </c>
      <c r="U10" s="20">
        <v>50500</v>
      </c>
      <c r="V10" s="19">
        <v>26653.835200000001</v>
      </c>
      <c r="W10" s="19">
        <f>V10/U10*100</f>
        <v>52.779871683168324</v>
      </c>
      <c r="X10" s="16">
        <f>V10/T10*100</f>
        <v>26.423842078548322</v>
      </c>
      <c r="Y10" s="20">
        <v>34018.6</v>
      </c>
      <c r="Z10" s="20">
        <v>16500</v>
      </c>
      <c r="AA10" s="19">
        <v>7433.0054</v>
      </c>
      <c r="AB10" s="19">
        <f>AA10/Z10*100</f>
        <v>45.048517575757572</v>
      </c>
      <c r="AC10" s="16">
        <f>AA10/Y10*100</f>
        <v>21.849827447337631</v>
      </c>
      <c r="AD10" s="20">
        <v>409189.6</v>
      </c>
      <c r="AE10" s="20">
        <v>200600</v>
      </c>
      <c r="AF10" s="19">
        <v>151345.32399999999</v>
      </c>
      <c r="AG10" s="19">
        <f>AF10/AE10*100</f>
        <v>75.446323030907266</v>
      </c>
      <c r="AH10" s="16">
        <f>AF10/AD10*100</f>
        <v>36.986600832474728</v>
      </c>
      <c r="AI10" s="20">
        <v>69648</v>
      </c>
      <c r="AJ10" s="20">
        <v>35130</v>
      </c>
      <c r="AK10" s="19">
        <v>32714.991999999998</v>
      </c>
      <c r="AL10" s="19">
        <f>AK10/AJ10*100</f>
        <v>93.125510959294047</v>
      </c>
      <c r="AM10" s="16">
        <f>AK10/AI10*100</f>
        <v>46.971904433723864</v>
      </c>
      <c r="AN10" s="21">
        <v>32000</v>
      </c>
      <c r="AO10" s="21">
        <v>16000</v>
      </c>
      <c r="AP10" s="19">
        <v>16203.6</v>
      </c>
      <c r="AQ10" s="19">
        <f>AP10/AO10*100</f>
        <v>101.27250000000001</v>
      </c>
      <c r="AR10" s="16">
        <f>AP10/AN10*100</f>
        <v>50.636250000000004</v>
      </c>
      <c r="AS10" s="21">
        <v>0</v>
      </c>
      <c r="AT10" s="21">
        <v>0</v>
      </c>
      <c r="AU10" s="16"/>
      <c r="AV10" s="16"/>
      <c r="AW10" s="16"/>
      <c r="AX10" s="16"/>
      <c r="AY10" s="16">
        <v>2014448.4</v>
      </c>
      <c r="AZ10" s="16">
        <v>1007224.2</v>
      </c>
      <c r="BA10" s="16">
        <v>839353.5</v>
      </c>
      <c r="BB10" s="22"/>
      <c r="BC10" s="22"/>
      <c r="BD10" s="22"/>
      <c r="BE10" s="22">
        <v>6321.2</v>
      </c>
      <c r="BF10" s="22">
        <v>3160.6</v>
      </c>
      <c r="BG10" s="22">
        <v>1264.2</v>
      </c>
      <c r="BH10" s="16"/>
      <c r="BI10" s="16"/>
      <c r="BJ10" s="16"/>
      <c r="BK10" s="16"/>
      <c r="BL10" s="16"/>
      <c r="BM10" s="16"/>
      <c r="BN10" s="19">
        <f t="shared" ref="BN10:BO41" si="6">BS10+BV10+BY10+CB10</f>
        <v>45050</v>
      </c>
      <c r="BO10" s="19">
        <f t="shared" si="6"/>
        <v>21400</v>
      </c>
      <c r="BP10" s="19">
        <f t="shared" ref="BP10:BP41" si="7">BU10+BX10+CA10+CD10</f>
        <v>17589.879000000001</v>
      </c>
      <c r="BQ10" s="19">
        <f>BP10/BO10*100</f>
        <v>82.195696261682244</v>
      </c>
      <c r="BR10" s="16">
        <f>BP10/BN10*100</f>
        <v>39.045236403995567</v>
      </c>
      <c r="BS10" s="20">
        <v>35395</v>
      </c>
      <c r="BT10" s="20">
        <v>16600</v>
      </c>
      <c r="BU10" s="19">
        <v>13142.572</v>
      </c>
      <c r="BV10" s="16">
        <v>0</v>
      </c>
      <c r="BW10" s="16">
        <v>0</v>
      </c>
      <c r="BX10" s="19">
        <v>0</v>
      </c>
      <c r="BY10" s="16">
        <v>0</v>
      </c>
      <c r="BZ10" s="16">
        <v>0</v>
      </c>
      <c r="CA10" s="16">
        <v>0</v>
      </c>
      <c r="CB10" s="20">
        <v>9655</v>
      </c>
      <c r="CC10" s="20">
        <v>4800</v>
      </c>
      <c r="CD10" s="16">
        <v>4447.3069999999998</v>
      </c>
      <c r="CE10" s="16">
        <v>0</v>
      </c>
      <c r="CF10" s="16">
        <v>0</v>
      </c>
      <c r="CG10" s="16">
        <v>0</v>
      </c>
      <c r="CH10" s="16">
        <v>59969</v>
      </c>
      <c r="CI10" s="16">
        <v>26986</v>
      </c>
      <c r="CJ10" s="16">
        <v>18845.96</v>
      </c>
      <c r="CK10" s="20">
        <v>0</v>
      </c>
      <c r="CL10" s="20">
        <v>0</v>
      </c>
      <c r="CM10" s="16">
        <v>0</v>
      </c>
      <c r="CN10" s="20">
        <v>374542.5</v>
      </c>
      <c r="CO10" s="20">
        <v>186000</v>
      </c>
      <c r="CP10" s="16">
        <v>126220.42260000001</v>
      </c>
      <c r="CQ10" s="16">
        <v>199000</v>
      </c>
      <c r="CR10" s="16">
        <v>49750</v>
      </c>
      <c r="CS10" s="16">
        <v>67710.078599999993</v>
      </c>
      <c r="CT10" s="20">
        <v>0</v>
      </c>
      <c r="CU10" s="20">
        <v>0</v>
      </c>
      <c r="CV10" s="16">
        <v>0</v>
      </c>
      <c r="CW10" s="16">
        <v>2000</v>
      </c>
      <c r="CX10" s="16">
        <v>1900</v>
      </c>
      <c r="CY10" s="16">
        <v>1410.8979999999999</v>
      </c>
      <c r="CZ10" s="16">
        <v>0</v>
      </c>
      <c r="DA10" s="16">
        <v>0</v>
      </c>
      <c r="DB10" s="16">
        <v>0</v>
      </c>
      <c r="DC10" s="16">
        <v>12000</v>
      </c>
      <c r="DD10" s="16">
        <v>6000</v>
      </c>
      <c r="DE10" s="16">
        <v>6972.3019999999997</v>
      </c>
      <c r="DF10" s="16">
        <v>0</v>
      </c>
      <c r="DG10" s="19">
        <f t="shared" ref="DG10:DG23" si="8">T10+Y10+AD10+AI10+AN10+AS10+AV10+AY10+BB10+BE10+BH10+BK10+BS10+BV10+BY10+CB10+CE10+CH10+CK10+CN10+CT10+CW10+CZ10+DC10+EF10</f>
        <v>3160057.7</v>
      </c>
      <c r="DH10" s="19">
        <f t="shared" ref="DH10:DH23" si="9">U10+Z10+AE10+AJ10+AO10+AT10+AW10+AZ10+BC10+BF10+BI10+BL10+BT10+BW10+BZ10+CC10+CF10+CI10+CL10+CO10+CU10+CX10+DA10+DD10+EG10</f>
        <v>1571400.8</v>
      </c>
      <c r="DI10" s="19">
        <f t="shared" ref="DI10:DI23" si="10">V10+AA10+AF10+AK10+AP10+AU10+AX10+BA10+BD10+BG10+BJ10+BM10+BU10+BX10+CA10+CD10+CG10+CJ10+CM10+CP10+CV10+CY10+DB10+DE10+EH10</f>
        <v>1252798.5026999998</v>
      </c>
      <c r="DJ10" s="16">
        <v>0</v>
      </c>
      <c r="DK10" s="16">
        <v>0</v>
      </c>
      <c r="DL10" s="16">
        <v>0</v>
      </c>
      <c r="DM10" s="16">
        <v>0</v>
      </c>
      <c r="DN10" s="16">
        <v>0</v>
      </c>
      <c r="DO10" s="16">
        <v>0</v>
      </c>
      <c r="DP10" s="16">
        <v>0</v>
      </c>
      <c r="DQ10" s="16">
        <v>0</v>
      </c>
      <c r="DR10" s="16">
        <v>0</v>
      </c>
      <c r="DS10" s="16">
        <v>0</v>
      </c>
      <c r="DT10" s="16">
        <v>0</v>
      </c>
      <c r="DU10" s="16">
        <v>1E-4</v>
      </c>
      <c r="DV10" s="16">
        <v>0</v>
      </c>
      <c r="DW10" s="16">
        <v>0</v>
      </c>
      <c r="DX10" s="16">
        <v>0</v>
      </c>
      <c r="DY10" s="16">
        <v>45693.7</v>
      </c>
      <c r="DZ10" s="16">
        <v>6456.4</v>
      </c>
      <c r="EA10" s="16">
        <v>0</v>
      </c>
      <c r="EB10" s="16">
        <v>0</v>
      </c>
      <c r="EC10" s="19">
        <f t="shared" ref="EC10:ED41" si="11">DJ10+DM10+DP10+DS10+DV10+DY10</f>
        <v>45693.7</v>
      </c>
      <c r="ED10" s="19">
        <f t="shared" si="11"/>
        <v>6456.4</v>
      </c>
      <c r="EE10" s="19">
        <f t="shared" ref="EE10:EE65" si="12">DL10+DO10+DR10+DU10+DX10+EA10+EB10</f>
        <v>1E-4</v>
      </c>
      <c r="EF10" s="19">
        <v>0</v>
      </c>
      <c r="EG10" s="19"/>
      <c r="EH10" s="48">
        <v>6790.5845000001136</v>
      </c>
    </row>
    <row r="11" spans="1:138" s="23" customFormat="1" ht="20.25" customHeight="1">
      <c r="A11" s="39">
        <v>2</v>
      </c>
      <c r="B11" s="54" t="s">
        <v>49</v>
      </c>
      <c r="C11" s="16">
        <v>25108.276000000005</v>
      </c>
      <c r="D11" s="24">
        <v>0</v>
      </c>
      <c r="E11" s="18">
        <f t="shared" ref="E11:E65" si="13">DG11+EC11-DY11</f>
        <v>214398.7</v>
      </c>
      <c r="F11" s="18">
        <f t="shared" ref="F11:F65" si="14">DH11+ED11-DZ11</f>
        <v>107992.9</v>
      </c>
      <c r="G11" s="19">
        <f t="shared" si="0"/>
        <v>83434.447</v>
      </c>
      <c r="H11" s="19">
        <f t="shared" ref="H11:H65" si="15">G11/F11*100</f>
        <v>77.259196669410684</v>
      </c>
      <c r="I11" s="19">
        <f t="shared" ref="I11:I65" si="16">G11/E11*100</f>
        <v>38.91555639096692</v>
      </c>
      <c r="J11" s="19">
        <f t="shared" si="1"/>
        <v>41123.600000000006</v>
      </c>
      <c r="K11" s="19">
        <f t="shared" si="2"/>
        <v>21355.399999999998</v>
      </c>
      <c r="L11" s="19">
        <f t="shared" si="3"/>
        <v>11236.446999999989</v>
      </c>
      <c r="M11" s="19">
        <f t="shared" ref="M11:M65" si="17">L11/K11*100</f>
        <v>52.61642020285263</v>
      </c>
      <c r="N11" s="19">
        <f t="shared" ref="N11:N65" si="18">L11/J11*100</f>
        <v>27.323597642229736</v>
      </c>
      <c r="O11" s="19">
        <f t="shared" si="4"/>
        <v>28867.7</v>
      </c>
      <c r="P11" s="19">
        <f t="shared" si="4"/>
        <v>16910.599999999999</v>
      </c>
      <c r="Q11" s="19">
        <f t="shared" si="5"/>
        <v>7790.91</v>
      </c>
      <c r="R11" s="19">
        <f t="shared" ref="R11:R65" si="19">Q11/P11*100</f>
        <v>46.071162466145502</v>
      </c>
      <c r="S11" s="16">
        <f t="shared" ref="S11:S65" si="20">Q11/O11*100</f>
        <v>26.988329517072714</v>
      </c>
      <c r="T11" s="20">
        <v>0</v>
      </c>
      <c r="U11" s="20">
        <v>0</v>
      </c>
      <c r="V11" s="19">
        <v>446.18900000000002</v>
      </c>
      <c r="W11" s="19" t="e">
        <f t="shared" ref="W11:W65" si="21">V11/U11*100</f>
        <v>#DIV/0!</v>
      </c>
      <c r="X11" s="16" t="e">
        <f t="shared" ref="X11:X65" si="22">V11/T11*100</f>
        <v>#DIV/0!</v>
      </c>
      <c r="Y11" s="20">
        <v>454.8</v>
      </c>
      <c r="Z11" s="20">
        <v>454.8</v>
      </c>
      <c r="AA11" s="19">
        <v>553.58399999999995</v>
      </c>
      <c r="AB11" s="19">
        <f t="shared" ref="AB11:AB65" si="23">AA11/Z11*100</f>
        <v>121.72031662269127</v>
      </c>
      <c r="AC11" s="16">
        <f t="shared" ref="AC11:AC65" si="24">AA11/Y11*100</f>
        <v>121.72031662269127</v>
      </c>
      <c r="AD11" s="20">
        <v>28867.7</v>
      </c>
      <c r="AE11" s="20">
        <v>16910.599999999999</v>
      </c>
      <c r="AF11" s="19">
        <v>7344.7209999999995</v>
      </c>
      <c r="AG11" s="19">
        <f t="shared" ref="AG11:AG65" si="25">AF11/AE11*100</f>
        <v>43.432645796127872</v>
      </c>
      <c r="AH11" s="16">
        <f t="shared" ref="AH11:AH65" si="26">AF11/AD11*100</f>
        <v>25.442695469330772</v>
      </c>
      <c r="AI11" s="20">
        <v>300</v>
      </c>
      <c r="AJ11" s="20">
        <v>210</v>
      </c>
      <c r="AK11" s="19">
        <v>176</v>
      </c>
      <c r="AL11" s="19">
        <f t="shared" ref="AL11:AL65" si="27">AK11/AJ11*100</f>
        <v>83.80952380952381</v>
      </c>
      <c r="AM11" s="16">
        <f t="shared" ref="AM11:AM65" si="28">AK11/AI11*100</f>
        <v>58.666666666666664</v>
      </c>
      <c r="AN11" s="21">
        <v>0</v>
      </c>
      <c r="AO11" s="21">
        <v>0</v>
      </c>
      <c r="AP11" s="19">
        <v>0</v>
      </c>
      <c r="AQ11" s="19" t="e">
        <f t="shared" ref="AQ11:AQ65" si="29">AP11/AO11*100</f>
        <v>#DIV/0!</v>
      </c>
      <c r="AR11" s="16" t="e">
        <f t="shared" ref="AR11:AR65" si="30">AP11/AN11*100</f>
        <v>#DIV/0!</v>
      </c>
      <c r="AS11" s="21">
        <v>0</v>
      </c>
      <c r="AT11" s="21">
        <v>0</v>
      </c>
      <c r="AU11" s="16"/>
      <c r="AV11" s="16"/>
      <c r="AW11" s="16"/>
      <c r="AX11" s="16"/>
      <c r="AY11" s="16">
        <v>173275.1</v>
      </c>
      <c r="AZ11" s="16">
        <v>86637.5</v>
      </c>
      <c r="BA11" s="16">
        <v>72198</v>
      </c>
      <c r="BB11" s="22"/>
      <c r="BC11" s="22"/>
      <c r="BD11" s="22"/>
      <c r="BE11" s="22">
        <v>0</v>
      </c>
      <c r="BF11" s="22">
        <v>0</v>
      </c>
      <c r="BG11" s="22">
        <v>0</v>
      </c>
      <c r="BH11" s="16"/>
      <c r="BI11" s="16"/>
      <c r="BJ11" s="16"/>
      <c r="BK11" s="16"/>
      <c r="BL11" s="16"/>
      <c r="BM11" s="16"/>
      <c r="BN11" s="19">
        <f t="shared" si="6"/>
        <v>2024</v>
      </c>
      <c r="BO11" s="19">
        <f t="shared" si="6"/>
        <v>780</v>
      </c>
      <c r="BP11" s="19">
        <f t="shared" si="7"/>
        <v>1411.85</v>
      </c>
      <c r="BQ11" s="19">
        <f t="shared" ref="BQ11:BQ65" si="31">BP11/BO11*100</f>
        <v>181.00641025641025</v>
      </c>
      <c r="BR11" s="16">
        <f t="shared" ref="BR11:BR65" si="32">BP11/BN11*100</f>
        <v>69.755434782608688</v>
      </c>
      <c r="BS11" s="20">
        <v>1424</v>
      </c>
      <c r="BT11" s="20">
        <v>540</v>
      </c>
      <c r="BU11" s="19">
        <v>1066.8</v>
      </c>
      <c r="BV11" s="16">
        <v>0</v>
      </c>
      <c r="BW11" s="16">
        <v>0</v>
      </c>
      <c r="BX11" s="19">
        <v>0</v>
      </c>
      <c r="BY11" s="16">
        <v>0</v>
      </c>
      <c r="BZ11" s="16">
        <v>0</v>
      </c>
      <c r="CA11" s="16">
        <v>0</v>
      </c>
      <c r="CB11" s="20">
        <v>600</v>
      </c>
      <c r="CC11" s="20">
        <v>240</v>
      </c>
      <c r="CD11" s="16">
        <v>345.05</v>
      </c>
      <c r="CE11" s="16">
        <v>0</v>
      </c>
      <c r="CF11" s="16">
        <v>0</v>
      </c>
      <c r="CG11" s="16">
        <v>0</v>
      </c>
      <c r="CH11" s="16">
        <v>0</v>
      </c>
      <c r="CI11" s="16">
        <v>0</v>
      </c>
      <c r="CJ11" s="16">
        <v>0</v>
      </c>
      <c r="CK11" s="24">
        <v>0</v>
      </c>
      <c r="CL11" s="24">
        <v>0</v>
      </c>
      <c r="CM11" s="16">
        <v>0</v>
      </c>
      <c r="CN11" s="20">
        <v>2500</v>
      </c>
      <c r="CO11" s="20">
        <v>1000</v>
      </c>
      <c r="CP11" s="16">
        <v>1027.8399999999999</v>
      </c>
      <c r="CQ11" s="16">
        <v>2000</v>
      </c>
      <c r="CR11" s="16">
        <v>200</v>
      </c>
      <c r="CS11" s="16">
        <v>651.84</v>
      </c>
      <c r="CT11" s="20">
        <v>0</v>
      </c>
      <c r="CU11" s="20">
        <v>0</v>
      </c>
      <c r="CV11" s="16">
        <v>0</v>
      </c>
      <c r="CW11" s="16">
        <v>0</v>
      </c>
      <c r="CX11" s="16">
        <v>0</v>
      </c>
      <c r="CY11" s="16">
        <v>0</v>
      </c>
      <c r="CZ11" s="16">
        <v>0</v>
      </c>
      <c r="DA11" s="16">
        <v>0</v>
      </c>
      <c r="DB11" s="16">
        <v>0</v>
      </c>
      <c r="DC11" s="16">
        <v>0</v>
      </c>
      <c r="DD11" s="16">
        <v>0</v>
      </c>
      <c r="DE11" s="16">
        <v>0</v>
      </c>
      <c r="DF11" s="16">
        <v>0</v>
      </c>
      <c r="DG11" s="19">
        <f t="shared" si="8"/>
        <v>214398.7</v>
      </c>
      <c r="DH11" s="19">
        <f t="shared" si="9"/>
        <v>107992.9</v>
      </c>
      <c r="DI11" s="19">
        <f t="shared" si="10"/>
        <v>83434.447</v>
      </c>
      <c r="DJ11" s="16">
        <v>0</v>
      </c>
      <c r="DK11" s="16">
        <v>0</v>
      </c>
      <c r="DL11" s="16">
        <v>0</v>
      </c>
      <c r="DM11" s="16">
        <v>0</v>
      </c>
      <c r="DN11" s="16">
        <v>0</v>
      </c>
      <c r="DO11" s="16">
        <v>0</v>
      </c>
      <c r="DP11" s="16">
        <v>0</v>
      </c>
      <c r="DQ11" s="16">
        <v>0</v>
      </c>
      <c r="DR11" s="16">
        <v>0</v>
      </c>
      <c r="DS11" s="16">
        <v>0</v>
      </c>
      <c r="DT11" s="16">
        <v>0</v>
      </c>
      <c r="DU11" s="16">
        <v>0</v>
      </c>
      <c r="DV11" s="16">
        <v>0</v>
      </c>
      <c r="DW11" s="16">
        <v>0</v>
      </c>
      <c r="DX11" s="16">
        <v>0</v>
      </c>
      <c r="DY11" s="16">
        <v>45957.4</v>
      </c>
      <c r="DZ11" s="16">
        <v>12244.4</v>
      </c>
      <c r="EA11" s="16">
        <v>5562.3676999999998</v>
      </c>
      <c r="EB11" s="16">
        <v>0</v>
      </c>
      <c r="EC11" s="19">
        <f t="shared" si="11"/>
        <v>45957.4</v>
      </c>
      <c r="ED11" s="19">
        <f t="shared" si="11"/>
        <v>12244.4</v>
      </c>
      <c r="EE11" s="19">
        <f t="shared" si="12"/>
        <v>5562.3676999999998</v>
      </c>
      <c r="EF11" s="19">
        <v>6977.1000000000058</v>
      </c>
      <c r="EG11" s="19">
        <v>2000</v>
      </c>
      <c r="EH11" s="48">
        <v>276.26299999999173</v>
      </c>
    </row>
    <row r="12" spans="1:138" s="23" customFormat="1" ht="20.25" customHeight="1">
      <c r="A12" s="38">
        <v>3</v>
      </c>
      <c r="B12" s="54" t="s">
        <v>50</v>
      </c>
      <c r="C12" s="16">
        <v>29966.610999999997</v>
      </c>
      <c r="D12" s="24">
        <v>0</v>
      </c>
      <c r="E12" s="18">
        <f t="shared" si="13"/>
        <v>87047.8</v>
      </c>
      <c r="F12" s="18">
        <f t="shared" si="14"/>
        <v>39452</v>
      </c>
      <c r="G12" s="19">
        <f t="shared" si="0"/>
        <v>34504.091</v>
      </c>
      <c r="H12" s="19">
        <f t="shared" si="15"/>
        <v>87.458407685288449</v>
      </c>
      <c r="I12" s="19">
        <f t="shared" si="16"/>
        <v>39.638096540061895</v>
      </c>
      <c r="J12" s="19">
        <f t="shared" si="1"/>
        <v>15976.8</v>
      </c>
      <c r="K12" s="19">
        <f t="shared" si="2"/>
        <v>3916.5</v>
      </c>
      <c r="L12" s="19">
        <f t="shared" si="3"/>
        <v>4891.0909999999985</v>
      </c>
      <c r="M12" s="19">
        <f t="shared" si="17"/>
        <v>124.88423337163279</v>
      </c>
      <c r="N12" s="19">
        <f t="shared" si="18"/>
        <v>30.613708627509883</v>
      </c>
      <c r="O12" s="19">
        <f t="shared" si="4"/>
        <v>8716.4</v>
      </c>
      <c r="P12" s="19">
        <f t="shared" si="4"/>
        <v>1609</v>
      </c>
      <c r="Q12" s="19">
        <f t="shared" si="5"/>
        <v>2600.9299999999998</v>
      </c>
      <c r="R12" s="19">
        <f t="shared" si="19"/>
        <v>161.64885021752639</v>
      </c>
      <c r="S12" s="16">
        <f t="shared" si="20"/>
        <v>29.839497957872513</v>
      </c>
      <c r="T12" s="20">
        <v>1033.2</v>
      </c>
      <c r="U12" s="20">
        <v>0</v>
      </c>
      <c r="V12" s="19">
        <v>434.43</v>
      </c>
      <c r="W12" s="19" t="e">
        <f t="shared" si="21"/>
        <v>#DIV/0!</v>
      </c>
      <c r="X12" s="16">
        <f t="shared" si="22"/>
        <v>42.047038327526131</v>
      </c>
      <c r="Y12" s="20">
        <v>3199.4</v>
      </c>
      <c r="Z12" s="20">
        <v>1000</v>
      </c>
      <c r="AA12" s="19">
        <v>440.19600000000003</v>
      </c>
      <c r="AB12" s="19">
        <f t="shared" si="23"/>
        <v>44.019600000000004</v>
      </c>
      <c r="AC12" s="16">
        <f t="shared" si="24"/>
        <v>13.758704757141965</v>
      </c>
      <c r="AD12" s="20">
        <v>7683.2</v>
      </c>
      <c r="AE12" s="20">
        <v>1609</v>
      </c>
      <c r="AF12" s="19">
        <v>2166.5</v>
      </c>
      <c r="AG12" s="19">
        <f t="shared" si="25"/>
        <v>134.64885021752642</v>
      </c>
      <c r="AH12" s="16">
        <f t="shared" si="26"/>
        <v>28.197886297376094</v>
      </c>
      <c r="AI12" s="20">
        <v>239</v>
      </c>
      <c r="AJ12" s="20">
        <v>107.5</v>
      </c>
      <c r="AK12" s="19">
        <v>172.3</v>
      </c>
      <c r="AL12" s="19">
        <f t="shared" si="27"/>
        <v>160.27906976744185</v>
      </c>
      <c r="AM12" s="16">
        <f t="shared" si="28"/>
        <v>72.092050209205027</v>
      </c>
      <c r="AN12" s="21">
        <v>0</v>
      </c>
      <c r="AO12" s="21">
        <v>0</v>
      </c>
      <c r="AP12" s="19">
        <v>0</v>
      </c>
      <c r="AQ12" s="19" t="e">
        <f t="shared" si="29"/>
        <v>#DIV/0!</v>
      </c>
      <c r="AR12" s="16" t="e">
        <f t="shared" si="30"/>
        <v>#DIV/0!</v>
      </c>
      <c r="AS12" s="21">
        <v>0</v>
      </c>
      <c r="AT12" s="21">
        <v>0</v>
      </c>
      <c r="AU12" s="16"/>
      <c r="AV12" s="16"/>
      <c r="AW12" s="16"/>
      <c r="AX12" s="16"/>
      <c r="AY12" s="16">
        <v>71071</v>
      </c>
      <c r="AZ12" s="16">
        <v>35535.5</v>
      </c>
      <c r="BA12" s="16">
        <v>29613</v>
      </c>
      <c r="BB12" s="22"/>
      <c r="BC12" s="22"/>
      <c r="BD12" s="22"/>
      <c r="BE12" s="22">
        <v>0</v>
      </c>
      <c r="BF12" s="22">
        <v>0</v>
      </c>
      <c r="BG12" s="22">
        <v>0</v>
      </c>
      <c r="BH12" s="16"/>
      <c r="BI12" s="16"/>
      <c r="BJ12" s="16"/>
      <c r="BK12" s="16"/>
      <c r="BL12" s="16"/>
      <c r="BM12" s="16"/>
      <c r="BN12" s="19">
        <f t="shared" si="6"/>
        <v>1522</v>
      </c>
      <c r="BO12" s="19">
        <f t="shared" si="6"/>
        <v>600</v>
      </c>
      <c r="BP12" s="19">
        <f t="shared" si="7"/>
        <v>320.3</v>
      </c>
      <c r="BQ12" s="19">
        <f t="shared" si="31"/>
        <v>53.38333333333334</v>
      </c>
      <c r="BR12" s="16">
        <f t="shared" si="32"/>
        <v>21.044678055190538</v>
      </c>
      <c r="BS12" s="20">
        <v>1522</v>
      </c>
      <c r="BT12" s="20">
        <v>600</v>
      </c>
      <c r="BU12" s="19">
        <v>320.3</v>
      </c>
      <c r="BV12" s="16">
        <v>0</v>
      </c>
      <c r="BW12" s="16">
        <v>0</v>
      </c>
      <c r="BX12" s="19">
        <v>0</v>
      </c>
      <c r="BY12" s="16">
        <v>0</v>
      </c>
      <c r="BZ12" s="16">
        <v>0</v>
      </c>
      <c r="CA12" s="16">
        <v>0</v>
      </c>
      <c r="CB12" s="20">
        <v>0</v>
      </c>
      <c r="CC12" s="20">
        <v>0</v>
      </c>
      <c r="CD12" s="16">
        <v>0</v>
      </c>
      <c r="CE12" s="16">
        <v>0</v>
      </c>
      <c r="CF12" s="16">
        <v>0</v>
      </c>
      <c r="CG12" s="16">
        <v>0</v>
      </c>
      <c r="CH12" s="16">
        <v>0</v>
      </c>
      <c r="CI12" s="16">
        <v>0</v>
      </c>
      <c r="CJ12" s="16">
        <v>0</v>
      </c>
      <c r="CK12" s="24">
        <v>0</v>
      </c>
      <c r="CL12" s="24">
        <v>0</v>
      </c>
      <c r="CM12" s="16">
        <v>0</v>
      </c>
      <c r="CN12" s="20">
        <v>1900</v>
      </c>
      <c r="CO12" s="20">
        <v>600</v>
      </c>
      <c r="CP12" s="16">
        <v>544.84</v>
      </c>
      <c r="CQ12" s="16">
        <v>800</v>
      </c>
      <c r="CR12" s="16">
        <v>100</v>
      </c>
      <c r="CS12" s="16">
        <v>153.97999999999999</v>
      </c>
      <c r="CT12" s="20">
        <v>0</v>
      </c>
      <c r="CU12" s="20">
        <v>0</v>
      </c>
      <c r="CV12" s="16">
        <v>237.93199999999999</v>
      </c>
      <c r="CW12" s="16">
        <v>0</v>
      </c>
      <c r="CX12" s="16">
        <v>0</v>
      </c>
      <c r="CY12" s="16">
        <v>0</v>
      </c>
      <c r="CZ12" s="16">
        <v>0</v>
      </c>
      <c r="DA12" s="16">
        <v>0</v>
      </c>
      <c r="DB12" s="16">
        <v>0</v>
      </c>
      <c r="DC12" s="16">
        <v>400</v>
      </c>
      <c r="DD12" s="16">
        <v>0</v>
      </c>
      <c r="DE12" s="16">
        <v>351.8</v>
      </c>
      <c r="DF12" s="16">
        <v>0</v>
      </c>
      <c r="DG12" s="19">
        <f t="shared" si="8"/>
        <v>87047.8</v>
      </c>
      <c r="DH12" s="19">
        <f t="shared" si="9"/>
        <v>39452</v>
      </c>
      <c r="DI12" s="19">
        <f t="shared" si="10"/>
        <v>34504.091</v>
      </c>
      <c r="DJ12" s="16">
        <v>0</v>
      </c>
      <c r="DK12" s="16">
        <v>0</v>
      </c>
      <c r="DL12" s="16">
        <v>0</v>
      </c>
      <c r="DM12" s="16">
        <v>0</v>
      </c>
      <c r="DN12" s="16">
        <v>0</v>
      </c>
      <c r="DO12" s="16">
        <v>0</v>
      </c>
      <c r="DP12" s="16">
        <v>0</v>
      </c>
      <c r="DQ12" s="16">
        <v>0</v>
      </c>
      <c r="DR12" s="16">
        <v>0</v>
      </c>
      <c r="DS12" s="16">
        <v>0</v>
      </c>
      <c r="DT12" s="16">
        <v>0</v>
      </c>
      <c r="DU12" s="16">
        <v>0</v>
      </c>
      <c r="DV12" s="16">
        <v>0</v>
      </c>
      <c r="DW12" s="16">
        <v>0</v>
      </c>
      <c r="DX12" s="16">
        <v>0</v>
      </c>
      <c r="DY12" s="16">
        <v>8600</v>
      </c>
      <c r="DZ12" s="16">
        <v>1600</v>
      </c>
      <c r="EA12" s="16">
        <v>0</v>
      </c>
      <c r="EB12" s="16">
        <v>0</v>
      </c>
      <c r="EC12" s="19">
        <f t="shared" si="11"/>
        <v>8600</v>
      </c>
      <c r="ED12" s="19">
        <f t="shared" si="11"/>
        <v>1600</v>
      </c>
      <c r="EE12" s="19">
        <f t="shared" si="12"/>
        <v>0</v>
      </c>
      <c r="EF12" s="19">
        <v>0</v>
      </c>
      <c r="EG12" s="19"/>
      <c r="EH12" s="48">
        <v>222.79299999999785</v>
      </c>
    </row>
    <row r="13" spans="1:138" s="23" customFormat="1" ht="20.25" customHeight="1">
      <c r="A13" s="39">
        <v>4</v>
      </c>
      <c r="B13" s="54" t="s">
        <v>51</v>
      </c>
      <c r="C13" s="16">
        <v>22959</v>
      </c>
      <c r="D13" s="24">
        <v>0</v>
      </c>
      <c r="E13" s="18">
        <f t="shared" si="13"/>
        <v>70729.2</v>
      </c>
      <c r="F13" s="18">
        <f t="shared" si="14"/>
        <v>34873.800000000003</v>
      </c>
      <c r="G13" s="19">
        <f t="shared" si="0"/>
        <v>26833.835999999999</v>
      </c>
      <c r="H13" s="19">
        <f t="shared" si="15"/>
        <v>76.945546513428411</v>
      </c>
      <c r="I13" s="19">
        <f t="shared" si="16"/>
        <v>37.938837142226973</v>
      </c>
      <c r="J13" s="19">
        <f t="shared" si="1"/>
        <v>14709.6</v>
      </c>
      <c r="K13" s="19">
        <f t="shared" si="2"/>
        <v>6114</v>
      </c>
      <c r="L13" s="19">
        <f t="shared" si="3"/>
        <v>4117.0359999999964</v>
      </c>
      <c r="M13" s="19">
        <f t="shared" si="17"/>
        <v>67.337847562970182</v>
      </c>
      <c r="N13" s="19">
        <f t="shared" si="18"/>
        <v>27.988769239136317</v>
      </c>
      <c r="O13" s="19">
        <f t="shared" si="4"/>
        <v>5214.8999999999996</v>
      </c>
      <c r="P13" s="19">
        <f t="shared" si="4"/>
        <v>1400</v>
      </c>
      <c r="Q13" s="19">
        <f t="shared" si="5"/>
        <v>1069.683</v>
      </c>
      <c r="R13" s="19">
        <f t="shared" si="19"/>
        <v>76.405928571428575</v>
      </c>
      <c r="S13" s="16">
        <f t="shared" si="20"/>
        <v>20.512052004832309</v>
      </c>
      <c r="T13" s="20">
        <v>2</v>
      </c>
      <c r="U13" s="20">
        <v>0</v>
      </c>
      <c r="V13" s="19">
        <v>0.11600000000000001</v>
      </c>
      <c r="W13" s="19" t="e">
        <f t="shared" si="21"/>
        <v>#DIV/0!</v>
      </c>
      <c r="X13" s="16">
        <f t="shared" si="22"/>
        <v>5.8000000000000007</v>
      </c>
      <c r="Y13" s="20">
        <v>3822.1</v>
      </c>
      <c r="Z13" s="20">
        <v>1800</v>
      </c>
      <c r="AA13" s="19">
        <v>999.91</v>
      </c>
      <c r="AB13" s="19">
        <f t="shared" si="23"/>
        <v>55.550555555555562</v>
      </c>
      <c r="AC13" s="16">
        <f t="shared" si="24"/>
        <v>26.161272598833101</v>
      </c>
      <c r="AD13" s="20">
        <v>5212.8999999999996</v>
      </c>
      <c r="AE13" s="20">
        <v>1400</v>
      </c>
      <c r="AF13" s="19">
        <v>1069.567</v>
      </c>
      <c r="AG13" s="19">
        <f t="shared" si="25"/>
        <v>76.397642857142856</v>
      </c>
      <c r="AH13" s="16">
        <f t="shared" si="26"/>
        <v>20.517696483723071</v>
      </c>
      <c r="AI13" s="20">
        <v>318</v>
      </c>
      <c r="AJ13" s="20">
        <v>144</v>
      </c>
      <c r="AK13" s="19">
        <v>177</v>
      </c>
      <c r="AL13" s="19">
        <f t="shared" si="27"/>
        <v>122.91666666666667</v>
      </c>
      <c r="AM13" s="16">
        <f t="shared" si="28"/>
        <v>55.660377358490564</v>
      </c>
      <c r="AN13" s="21">
        <v>0</v>
      </c>
      <c r="AO13" s="21">
        <v>0</v>
      </c>
      <c r="AP13" s="19">
        <v>0</v>
      </c>
      <c r="AQ13" s="19" t="e">
        <f t="shared" si="29"/>
        <v>#DIV/0!</v>
      </c>
      <c r="AR13" s="16" t="e">
        <f t="shared" si="30"/>
        <v>#DIV/0!</v>
      </c>
      <c r="AS13" s="21">
        <v>0</v>
      </c>
      <c r="AT13" s="21">
        <v>0</v>
      </c>
      <c r="AU13" s="16"/>
      <c r="AV13" s="16"/>
      <c r="AW13" s="16"/>
      <c r="AX13" s="16"/>
      <c r="AY13" s="16">
        <v>54519.6</v>
      </c>
      <c r="AZ13" s="16">
        <v>27259.8</v>
      </c>
      <c r="BA13" s="16">
        <v>22716.799999999999</v>
      </c>
      <c r="BB13" s="22"/>
      <c r="BC13" s="22"/>
      <c r="BD13" s="22"/>
      <c r="BE13" s="22">
        <v>1500</v>
      </c>
      <c r="BF13" s="22">
        <v>1500</v>
      </c>
      <c r="BG13" s="22">
        <v>0</v>
      </c>
      <c r="BH13" s="16"/>
      <c r="BI13" s="16"/>
      <c r="BJ13" s="16"/>
      <c r="BK13" s="16"/>
      <c r="BL13" s="16"/>
      <c r="BM13" s="16"/>
      <c r="BN13" s="19">
        <f t="shared" si="6"/>
        <v>2914.6</v>
      </c>
      <c r="BO13" s="19">
        <f t="shared" si="6"/>
        <v>1550</v>
      </c>
      <c r="BP13" s="19">
        <f t="shared" si="7"/>
        <v>682.4</v>
      </c>
      <c r="BQ13" s="19">
        <f t="shared" si="31"/>
        <v>44.025806451612901</v>
      </c>
      <c r="BR13" s="16">
        <f t="shared" si="32"/>
        <v>23.413161325739381</v>
      </c>
      <c r="BS13" s="20">
        <v>2014.6</v>
      </c>
      <c r="BT13" s="20">
        <v>1100</v>
      </c>
      <c r="BU13" s="19">
        <v>500.4</v>
      </c>
      <c r="BV13" s="16">
        <v>0</v>
      </c>
      <c r="BW13" s="16">
        <v>0</v>
      </c>
      <c r="BX13" s="19">
        <v>0</v>
      </c>
      <c r="BY13" s="16">
        <v>0</v>
      </c>
      <c r="BZ13" s="16">
        <v>0</v>
      </c>
      <c r="CA13" s="16">
        <v>0</v>
      </c>
      <c r="CB13" s="20">
        <v>900</v>
      </c>
      <c r="CC13" s="20">
        <v>450</v>
      </c>
      <c r="CD13" s="16">
        <v>182</v>
      </c>
      <c r="CE13" s="16">
        <v>0</v>
      </c>
      <c r="CF13" s="16">
        <v>0</v>
      </c>
      <c r="CG13" s="16">
        <v>0</v>
      </c>
      <c r="CH13" s="16">
        <v>0</v>
      </c>
      <c r="CI13" s="16">
        <v>0</v>
      </c>
      <c r="CJ13" s="16">
        <v>0</v>
      </c>
      <c r="CK13" s="24">
        <v>0</v>
      </c>
      <c r="CL13" s="24">
        <v>0</v>
      </c>
      <c r="CM13" s="16">
        <v>2.31</v>
      </c>
      <c r="CN13" s="20">
        <v>2140</v>
      </c>
      <c r="CO13" s="20">
        <v>1070</v>
      </c>
      <c r="CP13" s="16">
        <v>618.13</v>
      </c>
      <c r="CQ13" s="16">
        <v>1440</v>
      </c>
      <c r="CR13" s="16">
        <v>360</v>
      </c>
      <c r="CS13" s="16">
        <v>376.93</v>
      </c>
      <c r="CT13" s="20">
        <v>300</v>
      </c>
      <c r="CU13" s="20">
        <v>150</v>
      </c>
      <c r="CV13" s="16">
        <v>136.548</v>
      </c>
      <c r="CW13" s="16">
        <v>0</v>
      </c>
      <c r="CX13" s="16">
        <v>0</v>
      </c>
      <c r="CY13" s="16">
        <v>0</v>
      </c>
      <c r="CZ13" s="16">
        <v>0</v>
      </c>
      <c r="DA13" s="16">
        <v>0</v>
      </c>
      <c r="DB13" s="16">
        <v>0</v>
      </c>
      <c r="DC13" s="16">
        <v>0</v>
      </c>
      <c r="DD13" s="16">
        <v>0</v>
      </c>
      <c r="DE13" s="16">
        <v>0</v>
      </c>
      <c r="DF13" s="16">
        <v>0</v>
      </c>
      <c r="DG13" s="19">
        <f t="shared" si="8"/>
        <v>70729.2</v>
      </c>
      <c r="DH13" s="19">
        <f t="shared" si="9"/>
        <v>34873.800000000003</v>
      </c>
      <c r="DI13" s="19">
        <f t="shared" si="10"/>
        <v>26833.835999999999</v>
      </c>
      <c r="DJ13" s="16">
        <v>0</v>
      </c>
      <c r="DK13" s="16">
        <v>0</v>
      </c>
      <c r="DL13" s="16">
        <v>0</v>
      </c>
      <c r="DM13" s="16">
        <v>0</v>
      </c>
      <c r="DN13" s="16">
        <v>0</v>
      </c>
      <c r="DO13" s="16">
        <v>0</v>
      </c>
      <c r="DP13" s="16">
        <v>0</v>
      </c>
      <c r="DQ13" s="16">
        <v>0</v>
      </c>
      <c r="DR13" s="16">
        <v>0</v>
      </c>
      <c r="DS13" s="16">
        <v>0</v>
      </c>
      <c r="DT13" s="16">
        <v>0</v>
      </c>
      <c r="DU13" s="16">
        <v>0</v>
      </c>
      <c r="DV13" s="16">
        <v>0</v>
      </c>
      <c r="DW13" s="16">
        <v>0</v>
      </c>
      <c r="DX13" s="16">
        <v>0</v>
      </c>
      <c r="DY13" s="16">
        <v>0</v>
      </c>
      <c r="DZ13" s="16">
        <v>0</v>
      </c>
      <c r="EA13" s="16">
        <v>0</v>
      </c>
      <c r="EB13" s="16">
        <v>0</v>
      </c>
      <c r="EC13" s="19">
        <f t="shared" si="11"/>
        <v>0</v>
      </c>
      <c r="ED13" s="19">
        <f t="shared" si="11"/>
        <v>0</v>
      </c>
      <c r="EE13" s="19">
        <f t="shared" si="12"/>
        <v>0</v>
      </c>
      <c r="EF13" s="19">
        <v>0</v>
      </c>
      <c r="EG13" s="19"/>
      <c r="EH13" s="48">
        <v>431.05499999999665</v>
      </c>
    </row>
    <row r="14" spans="1:138" s="23" customFormat="1" ht="20.25" customHeight="1">
      <c r="A14" s="38">
        <v>5</v>
      </c>
      <c r="B14" s="54" t="s">
        <v>52</v>
      </c>
      <c r="C14" s="16">
        <v>16495.415000000001</v>
      </c>
      <c r="D14" s="24">
        <v>0</v>
      </c>
      <c r="E14" s="18">
        <f t="shared" si="13"/>
        <v>64895.150000000009</v>
      </c>
      <c r="F14" s="18">
        <f t="shared" si="14"/>
        <v>42830.150000000009</v>
      </c>
      <c r="G14" s="19">
        <f t="shared" si="0"/>
        <v>15341.874</v>
      </c>
      <c r="H14" s="19">
        <f t="shared" si="15"/>
        <v>35.82026679803829</v>
      </c>
      <c r="I14" s="19">
        <f t="shared" si="16"/>
        <v>23.641017857266679</v>
      </c>
      <c r="J14" s="19">
        <f t="shared" si="1"/>
        <v>8692.2000000000007</v>
      </c>
      <c r="K14" s="19">
        <f t="shared" si="2"/>
        <v>2411</v>
      </c>
      <c r="L14" s="19">
        <f t="shared" si="3"/>
        <v>2163.7739999999976</v>
      </c>
      <c r="M14" s="19">
        <f t="shared" si="17"/>
        <v>89.745914558274478</v>
      </c>
      <c r="N14" s="19">
        <f t="shared" si="18"/>
        <v>24.893283633602511</v>
      </c>
      <c r="O14" s="19">
        <f t="shared" si="4"/>
        <v>3622.2999999999997</v>
      </c>
      <c r="P14" s="19">
        <f t="shared" si="4"/>
        <v>1003.7</v>
      </c>
      <c r="Q14" s="19">
        <f t="shared" si="5"/>
        <v>876.3309999999999</v>
      </c>
      <c r="R14" s="19">
        <f t="shared" si="19"/>
        <v>87.310052804622885</v>
      </c>
      <c r="S14" s="16">
        <f t="shared" si="20"/>
        <v>24.192667642105846</v>
      </c>
      <c r="T14" s="20">
        <v>39.1</v>
      </c>
      <c r="U14" s="20">
        <v>0</v>
      </c>
      <c r="V14" s="19">
        <v>0.13700000000000001</v>
      </c>
      <c r="W14" s="19" t="e">
        <f t="shared" si="21"/>
        <v>#DIV/0!</v>
      </c>
      <c r="X14" s="16">
        <f t="shared" si="22"/>
        <v>0.35038363171355502</v>
      </c>
      <c r="Y14" s="20">
        <v>1465.4</v>
      </c>
      <c r="Z14" s="20">
        <v>697.7</v>
      </c>
      <c r="AA14" s="19">
        <v>501.86</v>
      </c>
      <c r="AB14" s="19">
        <f t="shared" si="23"/>
        <v>71.930629210262282</v>
      </c>
      <c r="AC14" s="16">
        <f t="shared" si="24"/>
        <v>34.247304490241568</v>
      </c>
      <c r="AD14" s="20">
        <v>3583.2</v>
      </c>
      <c r="AE14" s="20">
        <v>1003.7</v>
      </c>
      <c r="AF14" s="19">
        <v>876.19399999999996</v>
      </c>
      <c r="AG14" s="19">
        <f t="shared" si="25"/>
        <v>87.296403307761267</v>
      </c>
      <c r="AH14" s="16">
        <f t="shared" si="26"/>
        <v>24.452835454342488</v>
      </c>
      <c r="AI14" s="20">
        <v>478</v>
      </c>
      <c r="AJ14" s="20">
        <v>159.6</v>
      </c>
      <c r="AK14" s="19">
        <v>86</v>
      </c>
      <c r="AL14" s="19">
        <f t="shared" si="27"/>
        <v>53.884711779448622</v>
      </c>
      <c r="AM14" s="16">
        <f t="shared" si="28"/>
        <v>17.99163179916318</v>
      </c>
      <c r="AN14" s="21">
        <v>0</v>
      </c>
      <c r="AO14" s="21">
        <v>0</v>
      </c>
      <c r="AP14" s="19">
        <v>0</v>
      </c>
      <c r="AQ14" s="19" t="e">
        <f t="shared" si="29"/>
        <v>#DIV/0!</v>
      </c>
      <c r="AR14" s="16" t="e">
        <f t="shared" si="30"/>
        <v>#DIV/0!</v>
      </c>
      <c r="AS14" s="21">
        <v>0</v>
      </c>
      <c r="AT14" s="21">
        <v>0</v>
      </c>
      <c r="AU14" s="16"/>
      <c r="AV14" s="16"/>
      <c r="AW14" s="16"/>
      <c r="AX14" s="16"/>
      <c r="AY14" s="16">
        <v>31567.5</v>
      </c>
      <c r="AZ14" s="16">
        <v>15783.7</v>
      </c>
      <c r="BA14" s="16">
        <v>13153.1</v>
      </c>
      <c r="BB14" s="22"/>
      <c r="BC14" s="22"/>
      <c r="BD14" s="22"/>
      <c r="BE14" s="22">
        <v>0</v>
      </c>
      <c r="BF14" s="22">
        <v>0</v>
      </c>
      <c r="BG14" s="22">
        <v>0</v>
      </c>
      <c r="BH14" s="16"/>
      <c r="BI14" s="16"/>
      <c r="BJ14" s="16"/>
      <c r="BK14" s="16"/>
      <c r="BL14" s="16"/>
      <c r="BM14" s="16"/>
      <c r="BN14" s="19">
        <f t="shared" si="6"/>
        <v>2086.5</v>
      </c>
      <c r="BO14" s="19">
        <f t="shared" si="6"/>
        <v>200</v>
      </c>
      <c r="BP14" s="19">
        <f t="shared" si="7"/>
        <v>413.1</v>
      </c>
      <c r="BQ14" s="19">
        <f t="shared" si="31"/>
        <v>206.55</v>
      </c>
      <c r="BR14" s="16">
        <f t="shared" si="32"/>
        <v>19.798705966930267</v>
      </c>
      <c r="BS14" s="20">
        <v>2086.5</v>
      </c>
      <c r="BT14" s="20">
        <v>200</v>
      </c>
      <c r="BU14" s="19">
        <v>413.1</v>
      </c>
      <c r="BV14" s="16">
        <v>0</v>
      </c>
      <c r="BW14" s="16">
        <v>0</v>
      </c>
      <c r="BX14" s="19">
        <v>0</v>
      </c>
      <c r="BY14" s="16">
        <v>0</v>
      </c>
      <c r="BZ14" s="16">
        <v>0</v>
      </c>
      <c r="CA14" s="16">
        <v>0</v>
      </c>
      <c r="CB14" s="20">
        <v>0</v>
      </c>
      <c r="CC14" s="20">
        <v>0</v>
      </c>
      <c r="CD14" s="16">
        <v>0</v>
      </c>
      <c r="CE14" s="16">
        <v>0</v>
      </c>
      <c r="CF14" s="16">
        <v>0</v>
      </c>
      <c r="CG14" s="16">
        <v>0</v>
      </c>
      <c r="CH14" s="16">
        <v>0</v>
      </c>
      <c r="CI14" s="16">
        <v>0</v>
      </c>
      <c r="CJ14" s="16">
        <v>0</v>
      </c>
      <c r="CK14" s="24">
        <v>0</v>
      </c>
      <c r="CL14" s="24">
        <v>0</v>
      </c>
      <c r="CM14" s="16">
        <v>0</v>
      </c>
      <c r="CN14" s="20">
        <v>1040</v>
      </c>
      <c r="CO14" s="20">
        <v>350</v>
      </c>
      <c r="CP14" s="16">
        <v>13.86</v>
      </c>
      <c r="CQ14" s="16">
        <v>160</v>
      </c>
      <c r="CR14" s="16">
        <v>50</v>
      </c>
      <c r="CS14" s="16">
        <v>2</v>
      </c>
      <c r="CT14" s="20">
        <v>0</v>
      </c>
      <c r="CU14" s="20">
        <v>0</v>
      </c>
      <c r="CV14" s="16">
        <v>143.41999999999999</v>
      </c>
      <c r="CW14" s="16">
        <v>0</v>
      </c>
      <c r="CX14" s="16">
        <v>0</v>
      </c>
      <c r="CY14" s="16">
        <v>0</v>
      </c>
      <c r="CZ14" s="16">
        <v>0</v>
      </c>
      <c r="DA14" s="16">
        <v>0</v>
      </c>
      <c r="DB14" s="16">
        <v>0</v>
      </c>
      <c r="DC14" s="16">
        <v>0</v>
      </c>
      <c r="DD14" s="16">
        <v>0</v>
      </c>
      <c r="DE14" s="16">
        <v>22.6</v>
      </c>
      <c r="DF14" s="16">
        <v>0</v>
      </c>
      <c r="DG14" s="19">
        <f t="shared" si="8"/>
        <v>40259.699999999997</v>
      </c>
      <c r="DH14" s="19">
        <f t="shared" si="9"/>
        <v>18194.7</v>
      </c>
      <c r="DI14" s="19">
        <f t="shared" si="10"/>
        <v>15316.874</v>
      </c>
      <c r="DJ14" s="16">
        <v>0</v>
      </c>
      <c r="DK14" s="16">
        <v>0</v>
      </c>
      <c r="DL14" s="16">
        <v>0</v>
      </c>
      <c r="DM14" s="16">
        <v>24635.45</v>
      </c>
      <c r="DN14" s="16">
        <v>24635.45</v>
      </c>
      <c r="DO14" s="16">
        <v>0</v>
      </c>
      <c r="DP14" s="16">
        <v>0</v>
      </c>
      <c r="DQ14" s="16">
        <v>0</v>
      </c>
      <c r="DR14" s="16">
        <v>0</v>
      </c>
      <c r="DS14" s="16">
        <v>0</v>
      </c>
      <c r="DT14" s="16">
        <v>0</v>
      </c>
      <c r="DU14" s="16">
        <v>25</v>
      </c>
      <c r="DV14" s="16">
        <v>0</v>
      </c>
      <c r="DW14" s="16">
        <v>0</v>
      </c>
      <c r="DX14" s="16">
        <v>0</v>
      </c>
      <c r="DY14" s="16">
        <v>7416.7</v>
      </c>
      <c r="DZ14" s="16">
        <v>303.7</v>
      </c>
      <c r="EA14" s="16">
        <v>0</v>
      </c>
      <c r="EB14" s="16">
        <v>0</v>
      </c>
      <c r="EC14" s="19">
        <f t="shared" si="11"/>
        <v>32052.15</v>
      </c>
      <c r="ED14" s="19">
        <f t="shared" si="11"/>
        <v>24939.15</v>
      </c>
      <c r="EE14" s="19">
        <f t="shared" si="12"/>
        <v>25</v>
      </c>
      <c r="EF14" s="19">
        <v>0</v>
      </c>
      <c r="EG14" s="19"/>
      <c r="EH14" s="48">
        <v>106.60299999999734</v>
      </c>
    </row>
    <row r="15" spans="1:138" s="23" customFormat="1" ht="20.25" customHeight="1">
      <c r="A15" s="39">
        <v>6</v>
      </c>
      <c r="B15" s="54" t="s">
        <v>53</v>
      </c>
      <c r="C15" s="16">
        <v>29661.68</v>
      </c>
      <c r="D15" s="24">
        <v>0</v>
      </c>
      <c r="E15" s="18">
        <f t="shared" si="13"/>
        <v>48233.4</v>
      </c>
      <c r="F15" s="18">
        <f t="shared" si="14"/>
        <v>20867.399999999998</v>
      </c>
      <c r="G15" s="19">
        <f t="shared" si="0"/>
        <v>17961.888500000001</v>
      </c>
      <c r="H15" s="19">
        <f t="shared" si="15"/>
        <v>86.076312813287728</v>
      </c>
      <c r="I15" s="19">
        <f t="shared" si="16"/>
        <v>37.239523856912434</v>
      </c>
      <c r="J15" s="19">
        <f t="shared" si="1"/>
        <v>11846.4</v>
      </c>
      <c r="K15" s="19">
        <f t="shared" si="2"/>
        <v>2673.9</v>
      </c>
      <c r="L15" s="19">
        <f t="shared" si="3"/>
        <v>2800.6884999999993</v>
      </c>
      <c r="M15" s="19">
        <f t="shared" si="17"/>
        <v>104.7417068701148</v>
      </c>
      <c r="N15" s="19">
        <f t="shared" si="18"/>
        <v>23.64168439357104</v>
      </c>
      <c r="O15" s="19">
        <f t="shared" si="4"/>
        <v>7886.9</v>
      </c>
      <c r="P15" s="19">
        <f t="shared" si="4"/>
        <v>1355.3</v>
      </c>
      <c r="Q15" s="19">
        <f t="shared" si="5"/>
        <v>1903.193</v>
      </c>
      <c r="R15" s="19">
        <f t="shared" si="19"/>
        <v>140.42595735261568</v>
      </c>
      <c r="S15" s="16">
        <f t="shared" si="20"/>
        <v>24.131065437624414</v>
      </c>
      <c r="T15" s="20">
        <v>110.7</v>
      </c>
      <c r="U15" s="20">
        <v>55.3</v>
      </c>
      <c r="V15" s="19">
        <v>78.045000000000002</v>
      </c>
      <c r="W15" s="19">
        <f t="shared" si="21"/>
        <v>141.13019891500903</v>
      </c>
      <c r="X15" s="16">
        <f t="shared" si="22"/>
        <v>70.501355013550139</v>
      </c>
      <c r="Y15" s="20">
        <v>1248.9000000000001</v>
      </c>
      <c r="Z15" s="20">
        <v>400</v>
      </c>
      <c r="AA15" s="19">
        <v>63.573500000000003</v>
      </c>
      <c r="AB15" s="19">
        <f t="shared" si="23"/>
        <v>15.893375000000001</v>
      </c>
      <c r="AC15" s="16">
        <f t="shared" si="24"/>
        <v>5.0903595163744093</v>
      </c>
      <c r="AD15" s="20">
        <v>7776.2</v>
      </c>
      <c r="AE15" s="20">
        <v>1300</v>
      </c>
      <c r="AF15" s="19">
        <v>1825.1479999999999</v>
      </c>
      <c r="AG15" s="19">
        <f t="shared" si="25"/>
        <v>140.39599999999999</v>
      </c>
      <c r="AH15" s="16">
        <f t="shared" si="26"/>
        <v>23.470949821249455</v>
      </c>
      <c r="AI15" s="20">
        <v>199.2</v>
      </c>
      <c r="AJ15" s="20">
        <v>80</v>
      </c>
      <c r="AK15" s="19">
        <v>37.5</v>
      </c>
      <c r="AL15" s="19">
        <f t="shared" si="27"/>
        <v>46.875</v>
      </c>
      <c r="AM15" s="16">
        <f t="shared" si="28"/>
        <v>18.825301204819279</v>
      </c>
      <c r="AN15" s="21">
        <v>0</v>
      </c>
      <c r="AO15" s="21">
        <v>0</v>
      </c>
      <c r="AP15" s="19">
        <v>0</v>
      </c>
      <c r="AQ15" s="19" t="e">
        <f t="shared" si="29"/>
        <v>#DIV/0!</v>
      </c>
      <c r="AR15" s="16" t="e">
        <f t="shared" si="30"/>
        <v>#DIV/0!</v>
      </c>
      <c r="AS15" s="21">
        <v>0</v>
      </c>
      <c r="AT15" s="21">
        <v>0</v>
      </c>
      <c r="AU15" s="16"/>
      <c r="AV15" s="16"/>
      <c r="AW15" s="16"/>
      <c r="AX15" s="16"/>
      <c r="AY15" s="16">
        <v>36387</v>
      </c>
      <c r="AZ15" s="16">
        <v>18193.5</v>
      </c>
      <c r="BA15" s="16">
        <v>15161.2</v>
      </c>
      <c r="BB15" s="22"/>
      <c r="BC15" s="22"/>
      <c r="BD15" s="22"/>
      <c r="BE15" s="22">
        <v>0</v>
      </c>
      <c r="BF15" s="22">
        <v>0</v>
      </c>
      <c r="BG15" s="22">
        <v>0</v>
      </c>
      <c r="BH15" s="16"/>
      <c r="BI15" s="16"/>
      <c r="BJ15" s="16"/>
      <c r="BK15" s="16"/>
      <c r="BL15" s="16"/>
      <c r="BM15" s="16"/>
      <c r="BN15" s="19">
        <f t="shared" si="6"/>
        <v>846.1</v>
      </c>
      <c r="BO15" s="19">
        <f t="shared" si="6"/>
        <v>300</v>
      </c>
      <c r="BP15" s="19">
        <f t="shared" si="7"/>
        <v>64.2</v>
      </c>
      <c r="BQ15" s="19">
        <f t="shared" si="31"/>
        <v>21.4</v>
      </c>
      <c r="BR15" s="16">
        <f t="shared" si="32"/>
        <v>7.587755584446283</v>
      </c>
      <c r="BS15" s="20">
        <v>846.1</v>
      </c>
      <c r="BT15" s="20">
        <v>300</v>
      </c>
      <c r="BU15" s="19">
        <v>64.2</v>
      </c>
      <c r="BV15" s="16">
        <v>0</v>
      </c>
      <c r="BW15" s="16">
        <v>0</v>
      </c>
      <c r="BX15" s="19">
        <v>0</v>
      </c>
      <c r="BY15" s="16">
        <v>0</v>
      </c>
      <c r="BZ15" s="16">
        <v>0</v>
      </c>
      <c r="CA15" s="16">
        <v>0</v>
      </c>
      <c r="CB15" s="20">
        <v>0</v>
      </c>
      <c r="CC15" s="20">
        <v>0</v>
      </c>
      <c r="CD15" s="16">
        <v>0</v>
      </c>
      <c r="CE15" s="16">
        <v>0</v>
      </c>
      <c r="CF15" s="16">
        <v>0</v>
      </c>
      <c r="CG15" s="16">
        <v>0</v>
      </c>
      <c r="CH15" s="16">
        <v>0</v>
      </c>
      <c r="CI15" s="16">
        <v>0</v>
      </c>
      <c r="CJ15" s="16">
        <v>0</v>
      </c>
      <c r="CK15" s="24">
        <v>0</v>
      </c>
      <c r="CL15" s="24">
        <v>0</v>
      </c>
      <c r="CM15" s="16">
        <v>0</v>
      </c>
      <c r="CN15" s="20">
        <v>1665.3</v>
      </c>
      <c r="CO15" s="20">
        <v>538.6</v>
      </c>
      <c r="CP15" s="16">
        <v>594.5</v>
      </c>
      <c r="CQ15" s="16">
        <v>665.3</v>
      </c>
      <c r="CR15" s="16">
        <v>35.5</v>
      </c>
      <c r="CS15" s="16">
        <v>138.69999999999999</v>
      </c>
      <c r="CT15" s="20">
        <v>0</v>
      </c>
      <c r="CU15" s="20">
        <v>0</v>
      </c>
      <c r="CV15" s="16">
        <v>0</v>
      </c>
      <c r="CW15" s="16">
        <v>0</v>
      </c>
      <c r="CX15" s="16">
        <v>0</v>
      </c>
      <c r="CY15" s="16">
        <v>0</v>
      </c>
      <c r="CZ15" s="16">
        <v>0</v>
      </c>
      <c r="DA15" s="16">
        <v>0</v>
      </c>
      <c r="DB15" s="16">
        <v>0</v>
      </c>
      <c r="DC15" s="16">
        <v>0</v>
      </c>
      <c r="DD15" s="16">
        <v>0</v>
      </c>
      <c r="DE15" s="16">
        <v>14.6</v>
      </c>
      <c r="DF15" s="16">
        <v>0</v>
      </c>
      <c r="DG15" s="19">
        <f t="shared" si="8"/>
        <v>48233.4</v>
      </c>
      <c r="DH15" s="19">
        <f t="shared" si="9"/>
        <v>20867.399999999998</v>
      </c>
      <c r="DI15" s="19">
        <f t="shared" si="10"/>
        <v>17961.888500000001</v>
      </c>
      <c r="DJ15" s="16">
        <v>0</v>
      </c>
      <c r="DK15" s="16">
        <v>0</v>
      </c>
      <c r="DL15" s="16">
        <v>0</v>
      </c>
      <c r="DM15" s="16">
        <v>0</v>
      </c>
      <c r="DN15" s="16">
        <v>0</v>
      </c>
      <c r="DO15" s="16">
        <v>0</v>
      </c>
      <c r="DP15" s="16">
        <v>0</v>
      </c>
      <c r="DQ15" s="16">
        <v>0</v>
      </c>
      <c r="DR15" s="16">
        <v>0</v>
      </c>
      <c r="DS15" s="16">
        <v>0</v>
      </c>
      <c r="DT15" s="16">
        <v>0</v>
      </c>
      <c r="DU15" s="16">
        <v>0</v>
      </c>
      <c r="DV15" s="16">
        <v>0</v>
      </c>
      <c r="DW15" s="16">
        <v>0</v>
      </c>
      <c r="DX15" s="16">
        <v>0</v>
      </c>
      <c r="DY15" s="16">
        <v>0</v>
      </c>
      <c r="DZ15" s="16">
        <v>0</v>
      </c>
      <c r="EA15" s="16">
        <v>0</v>
      </c>
      <c r="EB15" s="16">
        <v>0</v>
      </c>
      <c r="EC15" s="19">
        <f t="shared" si="11"/>
        <v>0</v>
      </c>
      <c r="ED15" s="19">
        <f t="shared" si="11"/>
        <v>0</v>
      </c>
      <c r="EE15" s="19">
        <f t="shared" si="12"/>
        <v>0</v>
      </c>
      <c r="EF15" s="19">
        <v>0</v>
      </c>
      <c r="EG15" s="19"/>
      <c r="EH15" s="48">
        <v>123.12199999999939</v>
      </c>
    </row>
    <row r="16" spans="1:138" s="23" customFormat="1" ht="20.25" customHeight="1">
      <c r="A16" s="38">
        <v>7</v>
      </c>
      <c r="B16" s="54" t="s">
        <v>54</v>
      </c>
      <c r="C16" s="16">
        <v>65765.786999999997</v>
      </c>
      <c r="D16" s="24">
        <v>0</v>
      </c>
      <c r="E16" s="18">
        <f t="shared" si="13"/>
        <v>131390.70000000001</v>
      </c>
      <c r="F16" s="18">
        <f t="shared" si="14"/>
        <v>61665</v>
      </c>
      <c r="G16" s="19">
        <f t="shared" si="0"/>
        <v>50892.681700000001</v>
      </c>
      <c r="H16" s="19">
        <f t="shared" si="15"/>
        <v>82.530903591988974</v>
      </c>
      <c r="I16" s="19">
        <f t="shared" si="16"/>
        <v>38.733853842014696</v>
      </c>
      <c r="J16" s="19">
        <f t="shared" si="1"/>
        <v>27282.9</v>
      </c>
      <c r="K16" s="19">
        <f t="shared" si="2"/>
        <v>9611.1</v>
      </c>
      <c r="L16" s="19">
        <f t="shared" si="3"/>
        <v>7673.3416999999927</v>
      </c>
      <c r="M16" s="19">
        <f t="shared" si="17"/>
        <v>79.838329639687373</v>
      </c>
      <c r="N16" s="19">
        <f t="shared" si="18"/>
        <v>28.125095572684693</v>
      </c>
      <c r="O16" s="19">
        <f t="shared" si="4"/>
        <v>13067.6</v>
      </c>
      <c r="P16" s="19">
        <f t="shared" si="4"/>
        <v>4549.1000000000004</v>
      </c>
      <c r="Q16" s="19">
        <f t="shared" si="5"/>
        <v>3578.4009999999998</v>
      </c>
      <c r="R16" s="19">
        <f t="shared" si="19"/>
        <v>78.661735288298772</v>
      </c>
      <c r="S16" s="16">
        <f t="shared" si="20"/>
        <v>27.383765955492972</v>
      </c>
      <c r="T16" s="20">
        <v>158</v>
      </c>
      <c r="U16" s="20">
        <v>49.1</v>
      </c>
      <c r="V16" s="19">
        <v>1.254</v>
      </c>
      <c r="W16" s="19">
        <f t="shared" si="21"/>
        <v>2.5539714867617107</v>
      </c>
      <c r="X16" s="16">
        <f t="shared" si="22"/>
        <v>0.79367088607594938</v>
      </c>
      <c r="Y16" s="20">
        <v>6960.3</v>
      </c>
      <c r="Z16" s="20">
        <v>2500</v>
      </c>
      <c r="AA16" s="19">
        <v>856.56100000000004</v>
      </c>
      <c r="AB16" s="19">
        <f t="shared" si="23"/>
        <v>34.262439999999998</v>
      </c>
      <c r="AC16" s="16">
        <f t="shared" si="24"/>
        <v>12.306380472106088</v>
      </c>
      <c r="AD16" s="20">
        <v>12909.6</v>
      </c>
      <c r="AE16" s="20">
        <v>4500</v>
      </c>
      <c r="AF16" s="19">
        <v>3577.1469999999999</v>
      </c>
      <c r="AG16" s="19">
        <f t="shared" si="25"/>
        <v>79.492155555555556</v>
      </c>
      <c r="AH16" s="16">
        <f t="shared" si="26"/>
        <v>27.70920090475305</v>
      </c>
      <c r="AI16" s="20">
        <v>544</v>
      </c>
      <c r="AJ16" s="20">
        <v>272</v>
      </c>
      <c r="AK16" s="19">
        <v>271</v>
      </c>
      <c r="AL16" s="19">
        <f t="shared" si="27"/>
        <v>99.632352941176478</v>
      </c>
      <c r="AM16" s="16">
        <f t="shared" si="28"/>
        <v>49.816176470588239</v>
      </c>
      <c r="AN16" s="21">
        <v>0</v>
      </c>
      <c r="AO16" s="21">
        <v>0</v>
      </c>
      <c r="AP16" s="19">
        <v>0</v>
      </c>
      <c r="AQ16" s="19" t="e">
        <f t="shared" si="29"/>
        <v>#DIV/0!</v>
      </c>
      <c r="AR16" s="16" t="e">
        <f t="shared" si="30"/>
        <v>#DIV/0!</v>
      </c>
      <c r="AS16" s="21">
        <v>0</v>
      </c>
      <c r="AT16" s="21">
        <v>0</v>
      </c>
      <c r="AU16" s="16"/>
      <c r="AV16" s="16"/>
      <c r="AW16" s="16"/>
      <c r="AX16" s="16"/>
      <c r="AY16" s="16">
        <v>104107.8</v>
      </c>
      <c r="AZ16" s="16">
        <v>52053.9</v>
      </c>
      <c r="BA16" s="16">
        <v>43378.400000000001</v>
      </c>
      <c r="BB16" s="22"/>
      <c r="BC16" s="22"/>
      <c r="BD16" s="22"/>
      <c r="BE16" s="22">
        <v>0</v>
      </c>
      <c r="BF16" s="22">
        <v>0</v>
      </c>
      <c r="BG16" s="22">
        <v>0</v>
      </c>
      <c r="BH16" s="16"/>
      <c r="BI16" s="16"/>
      <c r="BJ16" s="16"/>
      <c r="BK16" s="16"/>
      <c r="BL16" s="16"/>
      <c r="BM16" s="16"/>
      <c r="BN16" s="19">
        <f t="shared" si="6"/>
        <v>2611</v>
      </c>
      <c r="BO16" s="19">
        <f t="shared" si="6"/>
        <v>950</v>
      </c>
      <c r="BP16" s="19">
        <f t="shared" si="7"/>
        <v>711.2</v>
      </c>
      <c r="BQ16" s="19">
        <f t="shared" si="31"/>
        <v>74.863157894736844</v>
      </c>
      <c r="BR16" s="16">
        <f t="shared" si="32"/>
        <v>27.238605898123325</v>
      </c>
      <c r="BS16" s="20">
        <v>2111</v>
      </c>
      <c r="BT16" s="20">
        <v>800</v>
      </c>
      <c r="BU16" s="19">
        <v>424.4</v>
      </c>
      <c r="BV16" s="16">
        <v>0</v>
      </c>
      <c r="BW16" s="16">
        <v>0</v>
      </c>
      <c r="BX16" s="19">
        <v>0</v>
      </c>
      <c r="BY16" s="16">
        <v>0</v>
      </c>
      <c r="BZ16" s="16">
        <v>0</v>
      </c>
      <c r="CA16" s="16">
        <v>0</v>
      </c>
      <c r="CB16" s="20">
        <v>500</v>
      </c>
      <c r="CC16" s="20">
        <v>150</v>
      </c>
      <c r="CD16" s="16">
        <v>286.8</v>
      </c>
      <c r="CE16" s="16">
        <v>0</v>
      </c>
      <c r="CF16" s="16">
        <v>0</v>
      </c>
      <c r="CG16" s="16">
        <v>0</v>
      </c>
      <c r="CH16" s="16">
        <v>0</v>
      </c>
      <c r="CI16" s="16">
        <v>0</v>
      </c>
      <c r="CJ16" s="16">
        <v>0</v>
      </c>
      <c r="CK16" s="24">
        <v>0</v>
      </c>
      <c r="CL16" s="24">
        <v>0</v>
      </c>
      <c r="CM16" s="16">
        <v>0</v>
      </c>
      <c r="CN16" s="20">
        <v>3300</v>
      </c>
      <c r="CO16" s="20">
        <v>1200</v>
      </c>
      <c r="CP16" s="16">
        <v>1236.316</v>
      </c>
      <c r="CQ16" s="16">
        <v>1400</v>
      </c>
      <c r="CR16" s="16">
        <v>300</v>
      </c>
      <c r="CS16" s="16">
        <v>354.59</v>
      </c>
      <c r="CT16" s="20">
        <v>0</v>
      </c>
      <c r="CU16" s="20">
        <v>0</v>
      </c>
      <c r="CV16" s="16">
        <v>0</v>
      </c>
      <c r="CW16" s="16">
        <v>0</v>
      </c>
      <c r="CX16" s="16">
        <v>0</v>
      </c>
      <c r="CY16" s="16">
        <v>0</v>
      </c>
      <c r="CZ16" s="16">
        <v>0</v>
      </c>
      <c r="DA16" s="16">
        <v>0</v>
      </c>
      <c r="DB16" s="16">
        <v>0</v>
      </c>
      <c r="DC16" s="16">
        <v>800</v>
      </c>
      <c r="DD16" s="16">
        <v>140</v>
      </c>
      <c r="DE16" s="16">
        <v>402.87869999999998</v>
      </c>
      <c r="DF16" s="16">
        <v>0</v>
      </c>
      <c r="DG16" s="19">
        <f t="shared" si="8"/>
        <v>131390.70000000001</v>
      </c>
      <c r="DH16" s="19">
        <f t="shared" si="9"/>
        <v>61665</v>
      </c>
      <c r="DI16" s="19">
        <f t="shared" si="10"/>
        <v>51051.741699999999</v>
      </c>
      <c r="DJ16" s="16">
        <v>0</v>
      </c>
      <c r="DK16" s="16">
        <v>0</v>
      </c>
      <c r="DL16" s="16">
        <v>0</v>
      </c>
      <c r="DM16" s="16">
        <v>0</v>
      </c>
      <c r="DN16" s="16">
        <v>0</v>
      </c>
      <c r="DO16" s="16">
        <v>-159.06</v>
      </c>
      <c r="DP16" s="16">
        <v>0</v>
      </c>
      <c r="DQ16" s="16">
        <v>0</v>
      </c>
      <c r="DR16" s="16">
        <v>0</v>
      </c>
      <c r="DS16" s="16">
        <v>0</v>
      </c>
      <c r="DT16" s="16">
        <v>0</v>
      </c>
      <c r="DU16" s="16">
        <v>0</v>
      </c>
      <c r="DV16" s="16">
        <v>0</v>
      </c>
      <c r="DW16" s="16">
        <v>0</v>
      </c>
      <c r="DX16" s="16">
        <v>0</v>
      </c>
      <c r="DY16" s="47">
        <v>0</v>
      </c>
      <c r="DZ16" s="47">
        <v>0</v>
      </c>
      <c r="EA16" s="16">
        <v>0</v>
      </c>
      <c r="EB16" s="16">
        <v>0</v>
      </c>
      <c r="EC16" s="19">
        <f t="shared" si="11"/>
        <v>0</v>
      </c>
      <c r="ED16" s="19">
        <f t="shared" si="11"/>
        <v>0</v>
      </c>
      <c r="EE16" s="19">
        <f t="shared" si="12"/>
        <v>-159.06</v>
      </c>
      <c r="EF16" s="19">
        <v>0</v>
      </c>
      <c r="EG16" s="19"/>
      <c r="EH16" s="48">
        <v>616.98499999999331</v>
      </c>
    </row>
    <row r="17" spans="1:140" s="23" customFormat="1" ht="20.25" customHeight="1">
      <c r="A17" s="39">
        <v>8</v>
      </c>
      <c r="B17" s="54" t="s">
        <v>55</v>
      </c>
      <c r="C17" s="16">
        <v>13914.624</v>
      </c>
      <c r="D17" s="24">
        <v>0</v>
      </c>
      <c r="E17" s="18">
        <f t="shared" si="13"/>
        <v>32092.1</v>
      </c>
      <c r="F17" s="18">
        <f t="shared" si="14"/>
        <v>16150.5</v>
      </c>
      <c r="G17" s="19">
        <f t="shared" si="0"/>
        <v>12023.8887</v>
      </c>
      <c r="H17" s="19">
        <f t="shared" si="15"/>
        <v>74.449018296647168</v>
      </c>
      <c r="I17" s="19">
        <f t="shared" si="16"/>
        <v>37.466818001938172</v>
      </c>
      <c r="J17" s="19">
        <f t="shared" si="1"/>
        <v>10599.899999999996</v>
      </c>
      <c r="K17" s="19">
        <f t="shared" si="2"/>
        <v>5404.4</v>
      </c>
      <c r="L17" s="19">
        <f t="shared" si="3"/>
        <v>3068.7886999999992</v>
      </c>
      <c r="M17" s="19">
        <f t="shared" si="17"/>
        <v>56.783152616386637</v>
      </c>
      <c r="N17" s="19">
        <f t="shared" si="18"/>
        <v>28.951109916131283</v>
      </c>
      <c r="O17" s="19">
        <f t="shared" si="4"/>
        <v>1925.7</v>
      </c>
      <c r="P17" s="19">
        <f t="shared" si="4"/>
        <v>1000</v>
      </c>
      <c r="Q17" s="19">
        <f t="shared" si="5"/>
        <v>748.60400000000004</v>
      </c>
      <c r="R17" s="19">
        <f t="shared" si="19"/>
        <v>74.860399999999998</v>
      </c>
      <c r="S17" s="16">
        <f t="shared" si="20"/>
        <v>38.874383341122709</v>
      </c>
      <c r="T17" s="20">
        <v>13</v>
      </c>
      <c r="U17" s="20">
        <v>0</v>
      </c>
      <c r="V17" s="19">
        <v>0.26400000000000001</v>
      </c>
      <c r="W17" s="19" t="e">
        <f t="shared" si="21"/>
        <v>#DIV/0!</v>
      </c>
      <c r="X17" s="16">
        <f t="shared" si="22"/>
        <v>2.0307692307692307</v>
      </c>
      <c r="Y17" s="20">
        <v>853.3</v>
      </c>
      <c r="Z17" s="20">
        <v>853.3</v>
      </c>
      <c r="AA17" s="19">
        <v>946.38199999999995</v>
      </c>
      <c r="AB17" s="19">
        <f t="shared" si="23"/>
        <v>110.90847298722606</v>
      </c>
      <c r="AC17" s="16">
        <f t="shared" si="24"/>
        <v>110.90847298722606</v>
      </c>
      <c r="AD17" s="20">
        <v>1912.7</v>
      </c>
      <c r="AE17" s="20">
        <v>1000</v>
      </c>
      <c r="AF17" s="19">
        <v>748.34</v>
      </c>
      <c r="AG17" s="19">
        <f t="shared" si="25"/>
        <v>74.834000000000003</v>
      </c>
      <c r="AH17" s="16">
        <f t="shared" si="26"/>
        <v>39.124797406807133</v>
      </c>
      <c r="AI17" s="20">
        <v>258</v>
      </c>
      <c r="AJ17" s="20">
        <v>100</v>
      </c>
      <c r="AK17" s="19">
        <v>114</v>
      </c>
      <c r="AL17" s="19">
        <f t="shared" si="27"/>
        <v>113.99999999999999</v>
      </c>
      <c r="AM17" s="16">
        <f t="shared" si="28"/>
        <v>44.186046511627907</v>
      </c>
      <c r="AN17" s="21">
        <v>0</v>
      </c>
      <c r="AO17" s="21">
        <v>0</v>
      </c>
      <c r="AP17" s="19">
        <v>0</v>
      </c>
      <c r="AQ17" s="19" t="e">
        <f t="shared" si="29"/>
        <v>#DIV/0!</v>
      </c>
      <c r="AR17" s="16" t="e">
        <f t="shared" si="30"/>
        <v>#DIV/0!</v>
      </c>
      <c r="AS17" s="21">
        <v>0</v>
      </c>
      <c r="AT17" s="21">
        <v>0</v>
      </c>
      <c r="AU17" s="16"/>
      <c r="AV17" s="16"/>
      <c r="AW17" s="16"/>
      <c r="AX17" s="16"/>
      <c r="AY17" s="16">
        <v>21492.2</v>
      </c>
      <c r="AZ17" s="16">
        <v>10746.1</v>
      </c>
      <c r="BA17" s="16">
        <v>8955.1</v>
      </c>
      <c r="BB17" s="22"/>
      <c r="BC17" s="22"/>
      <c r="BD17" s="22"/>
      <c r="BE17" s="22">
        <v>0</v>
      </c>
      <c r="BF17" s="22">
        <v>0</v>
      </c>
      <c r="BG17" s="22">
        <v>0</v>
      </c>
      <c r="BH17" s="16"/>
      <c r="BI17" s="16"/>
      <c r="BJ17" s="16"/>
      <c r="BK17" s="16"/>
      <c r="BL17" s="16"/>
      <c r="BM17" s="16"/>
      <c r="BN17" s="19">
        <f t="shared" si="6"/>
        <v>2928.4</v>
      </c>
      <c r="BO17" s="19">
        <f t="shared" si="6"/>
        <v>1500</v>
      </c>
      <c r="BP17" s="19">
        <f t="shared" si="7"/>
        <v>844.71669999999995</v>
      </c>
      <c r="BQ17" s="19">
        <f t="shared" si="31"/>
        <v>56.314446666666662</v>
      </c>
      <c r="BR17" s="16">
        <f t="shared" si="32"/>
        <v>28.8456734052725</v>
      </c>
      <c r="BS17" s="20">
        <v>2928.4</v>
      </c>
      <c r="BT17" s="20">
        <v>1500</v>
      </c>
      <c r="BU17" s="19">
        <v>844.71669999999995</v>
      </c>
      <c r="BV17" s="16">
        <v>0</v>
      </c>
      <c r="BW17" s="16">
        <v>0</v>
      </c>
      <c r="BX17" s="19">
        <v>0</v>
      </c>
      <c r="BY17" s="16">
        <v>0</v>
      </c>
      <c r="BZ17" s="16">
        <v>0</v>
      </c>
      <c r="CA17" s="16">
        <v>0</v>
      </c>
      <c r="CB17" s="20">
        <v>0</v>
      </c>
      <c r="CC17" s="20">
        <v>0</v>
      </c>
      <c r="CD17" s="16">
        <v>0</v>
      </c>
      <c r="CE17" s="16">
        <v>0</v>
      </c>
      <c r="CF17" s="16">
        <v>0</v>
      </c>
      <c r="CG17" s="16">
        <v>0</v>
      </c>
      <c r="CH17" s="16">
        <v>0</v>
      </c>
      <c r="CI17" s="16">
        <v>0</v>
      </c>
      <c r="CJ17" s="16">
        <v>0</v>
      </c>
      <c r="CK17" s="24">
        <v>0</v>
      </c>
      <c r="CL17" s="24">
        <v>0</v>
      </c>
      <c r="CM17" s="16">
        <v>0</v>
      </c>
      <c r="CN17" s="20">
        <v>1180</v>
      </c>
      <c r="CO17" s="20">
        <v>400</v>
      </c>
      <c r="CP17" s="16">
        <v>379.42</v>
      </c>
      <c r="CQ17" s="16">
        <v>680</v>
      </c>
      <c r="CR17" s="16">
        <v>100</v>
      </c>
      <c r="CS17" s="16">
        <v>177.42</v>
      </c>
      <c r="CT17" s="20">
        <v>0</v>
      </c>
      <c r="CU17" s="20">
        <v>0</v>
      </c>
      <c r="CV17" s="16">
        <v>0</v>
      </c>
      <c r="CW17" s="16">
        <v>0</v>
      </c>
      <c r="CX17" s="16">
        <v>0</v>
      </c>
      <c r="CY17" s="16">
        <v>0</v>
      </c>
      <c r="CZ17" s="16">
        <v>0</v>
      </c>
      <c r="DA17" s="16">
        <v>0</v>
      </c>
      <c r="DB17" s="16">
        <v>0</v>
      </c>
      <c r="DC17" s="16">
        <v>0</v>
      </c>
      <c r="DD17" s="16">
        <v>0</v>
      </c>
      <c r="DE17" s="16">
        <v>34</v>
      </c>
      <c r="DF17" s="16">
        <v>0</v>
      </c>
      <c r="DG17" s="19">
        <f t="shared" si="8"/>
        <v>32092.1</v>
      </c>
      <c r="DH17" s="19">
        <f t="shared" si="9"/>
        <v>16150.5</v>
      </c>
      <c r="DI17" s="19">
        <f t="shared" si="10"/>
        <v>12023.8887</v>
      </c>
      <c r="DJ17" s="16">
        <v>0</v>
      </c>
      <c r="DK17" s="16">
        <v>0</v>
      </c>
      <c r="DL17" s="16">
        <v>0</v>
      </c>
      <c r="DM17" s="16">
        <v>0</v>
      </c>
      <c r="DN17" s="16">
        <v>0</v>
      </c>
      <c r="DO17" s="16">
        <v>0</v>
      </c>
      <c r="DP17" s="16">
        <v>0</v>
      </c>
      <c r="DQ17" s="16">
        <v>0</v>
      </c>
      <c r="DR17" s="16">
        <v>0</v>
      </c>
      <c r="DS17" s="16">
        <v>0</v>
      </c>
      <c r="DT17" s="16">
        <v>0</v>
      </c>
      <c r="DU17" s="16">
        <v>0</v>
      </c>
      <c r="DV17" s="16">
        <v>0</v>
      </c>
      <c r="DW17" s="16">
        <v>0</v>
      </c>
      <c r="DX17" s="16">
        <v>0</v>
      </c>
      <c r="DY17" s="16">
        <v>0</v>
      </c>
      <c r="DZ17" s="16">
        <v>0</v>
      </c>
      <c r="EA17" s="16">
        <v>0</v>
      </c>
      <c r="EB17" s="16">
        <v>0</v>
      </c>
      <c r="EC17" s="19">
        <f t="shared" si="11"/>
        <v>0</v>
      </c>
      <c r="ED17" s="19">
        <f t="shared" si="11"/>
        <v>0</v>
      </c>
      <c r="EE17" s="19">
        <f t="shared" si="12"/>
        <v>0</v>
      </c>
      <c r="EF17" s="19">
        <v>3454.4999999999964</v>
      </c>
      <c r="EG17" s="19">
        <v>1551.1</v>
      </c>
      <c r="EH17" s="48">
        <v>1.6659999999992579</v>
      </c>
    </row>
    <row r="18" spans="1:140" s="23" customFormat="1" ht="20.25" customHeight="1">
      <c r="A18" s="38">
        <v>9</v>
      </c>
      <c r="B18" s="54" t="s">
        <v>56</v>
      </c>
      <c r="C18" s="16">
        <v>27382.843000000001</v>
      </c>
      <c r="D18" s="24">
        <v>0</v>
      </c>
      <c r="E18" s="18">
        <f t="shared" si="13"/>
        <v>39202.799999999996</v>
      </c>
      <c r="F18" s="18">
        <f t="shared" si="14"/>
        <v>18308.900000000001</v>
      </c>
      <c r="G18" s="19">
        <f t="shared" si="0"/>
        <v>14543.008099999999</v>
      </c>
      <c r="H18" s="19">
        <f t="shared" si="15"/>
        <v>79.431359065809517</v>
      </c>
      <c r="I18" s="19">
        <f t="shared" si="16"/>
        <v>37.096860683420573</v>
      </c>
      <c r="J18" s="19">
        <f t="shared" si="1"/>
        <v>10553</v>
      </c>
      <c r="K18" s="19">
        <f t="shared" si="2"/>
        <v>3984</v>
      </c>
      <c r="L18" s="19">
        <f t="shared" si="3"/>
        <v>2458.7411000000006</v>
      </c>
      <c r="M18" s="19">
        <f t="shared" si="17"/>
        <v>61.715389056224915</v>
      </c>
      <c r="N18" s="19">
        <f t="shared" si="18"/>
        <v>23.298977541931208</v>
      </c>
      <c r="O18" s="19">
        <f t="shared" si="4"/>
        <v>3910.2</v>
      </c>
      <c r="P18" s="19">
        <f t="shared" si="4"/>
        <v>1500</v>
      </c>
      <c r="Q18" s="19">
        <f t="shared" si="5"/>
        <v>1343.297</v>
      </c>
      <c r="R18" s="19">
        <f t="shared" si="19"/>
        <v>89.553133333333335</v>
      </c>
      <c r="S18" s="16">
        <f t="shared" si="20"/>
        <v>34.353664774180352</v>
      </c>
      <c r="T18" s="20">
        <v>2.6</v>
      </c>
      <c r="U18" s="20">
        <v>0</v>
      </c>
      <c r="V18" s="19">
        <v>0.40400000000000003</v>
      </c>
      <c r="W18" s="19" t="e">
        <f t="shared" si="21"/>
        <v>#DIV/0!</v>
      </c>
      <c r="X18" s="16">
        <f t="shared" si="22"/>
        <v>15.53846153846154</v>
      </c>
      <c r="Y18" s="20">
        <v>4249.2</v>
      </c>
      <c r="Z18" s="20">
        <v>1200</v>
      </c>
      <c r="AA18" s="19">
        <v>457.44099999999997</v>
      </c>
      <c r="AB18" s="19">
        <f t="shared" si="23"/>
        <v>38.120083333333334</v>
      </c>
      <c r="AC18" s="16">
        <f t="shared" si="24"/>
        <v>10.765344064765133</v>
      </c>
      <c r="AD18" s="20">
        <v>3907.6</v>
      </c>
      <c r="AE18" s="20">
        <v>1500</v>
      </c>
      <c r="AF18" s="19">
        <v>1342.893</v>
      </c>
      <c r="AG18" s="19">
        <f t="shared" si="25"/>
        <v>89.526200000000003</v>
      </c>
      <c r="AH18" s="16">
        <f t="shared" si="26"/>
        <v>34.366183846862526</v>
      </c>
      <c r="AI18" s="20">
        <v>112</v>
      </c>
      <c r="AJ18" s="20">
        <v>56</v>
      </c>
      <c r="AK18" s="19">
        <v>94</v>
      </c>
      <c r="AL18" s="19">
        <f t="shared" si="27"/>
        <v>167.85714285714286</v>
      </c>
      <c r="AM18" s="16">
        <f t="shared" si="28"/>
        <v>83.928571428571431</v>
      </c>
      <c r="AN18" s="21">
        <v>0</v>
      </c>
      <c r="AO18" s="21">
        <v>0</v>
      </c>
      <c r="AP18" s="19">
        <v>0</v>
      </c>
      <c r="AQ18" s="19" t="e">
        <f t="shared" si="29"/>
        <v>#DIV/0!</v>
      </c>
      <c r="AR18" s="16" t="e">
        <f t="shared" si="30"/>
        <v>#DIV/0!</v>
      </c>
      <c r="AS18" s="21">
        <v>0</v>
      </c>
      <c r="AT18" s="21">
        <v>0</v>
      </c>
      <c r="AU18" s="16"/>
      <c r="AV18" s="16"/>
      <c r="AW18" s="16"/>
      <c r="AX18" s="16"/>
      <c r="AY18" s="16">
        <v>28649.8</v>
      </c>
      <c r="AZ18" s="16">
        <v>14324.9</v>
      </c>
      <c r="BA18" s="16">
        <v>12084.267</v>
      </c>
      <c r="BB18" s="22"/>
      <c r="BC18" s="22"/>
      <c r="BD18" s="22"/>
      <c r="BE18" s="22">
        <v>0</v>
      </c>
      <c r="BF18" s="22">
        <v>0</v>
      </c>
      <c r="BG18" s="22">
        <v>0</v>
      </c>
      <c r="BH18" s="16"/>
      <c r="BI18" s="16"/>
      <c r="BJ18" s="16"/>
      <c r="BK18" s="16"/>
      <c r="BL18" s="16"/>
      <c r="BM18" s="16"/>
      <c r="BN18" s="19">
        <f t="shared" si="6"/>
        <v>1681.6</v>
      </c>
      <c r="BO18" s="19">
        <f t="shared" si="6"/>
        <v>868</v>
      </c>
      <c r="BP18" s="19">
        <f t="shared" si="7"/>
        <v>415.23660000000001</v>
      </c>
      <c r="BQ18" s="19">
        <f t="shared" si="31"/>
        <v>47.838317972350232</v>
      </c>
      <c r="BR18" s="16">
        <f t="shared" si="32"/>
        <v>24.692947193149383</v>
      </c>
      <c r="BS18" s="20">
        <v>1681.6</v>
      </c>
      <c r="BT18" s="20">
        <v>868</v>
      </c>
      <c r="BU18" s="19">
        <v>415.23660000000001</v>
      </c>
      <c r="BV18" s="16">
        <v>0</v>
      </c>
      <c r="BW18" s="16">
        <v>0</v>
      </c>
      <c r="BX18" s="19">
        <v>0</v>
      </c>
      <c r="BY18" s="16">
        <v>0</v>
      </c>
      <c r="BZ18" s="16">
        <v>0</v>
      </c>
      <c r="CA18" s="16">
        <v>0</v>
      </c>
      <c r="CB18" s="20">
        <v>0</v>
      </c>
      <c r="CC18" s="20">
        <v>0</v>
      </c>
      <c r="CD18" s="16">
        <v>0</v>
      </c>
      <c r="CE18" s="16">
        <v>0</v>
      </c>
      <c r="CF18" s="16">
        <v>0</v>
      </c>
      <c r="CG18" s="16">
        <v>0</v>
      </c>
      <c r="CH18" s="16">
        <v>0</v>
      </c>
      <c r="CI18" s="16">
        <v>0</v>
      </c>
      <c r="CJ18" s="16">
        <v>0</v>
      </c>
      <c r="CK18" s="24">
        <v>0</v>
      </c>
      <c r="CL18" s="24">
        <v>0</v>
      </c>
      <c r="CM18" s="16">
        <v>0</v>
      </c>
      <c r="CN18" s="20">
        <v>600</v>
      </c>
      <c r="CO18" s="20">
        <v>360</v>
      </c>
      <c r="CP18" s="16">
        <v>34.799999999999997</v>
      </c>
      <c r="CQ18" s="16">
        <v>600</v>
      </c>
      <c r="CR18" s="16">
        <v>80</v>
      </c>
      <c r="CS18" s="16">
        <v>34.799999999999997</v>
      </c>
      <c r="CT18" s="20">
        <v>0</v>
      </c>
      <c r="CU18" s="20">
        <v>0</v>
      </c>
      <c r="CV18" s="16">
        <v>0</v>
      </c>
      <c r="CW18" s="16">
        <v>0</v>
      </c>
      <c r="CX18" s="16">
        <v>0</v>
      </c>
      <c r="CY18" s="16">
        <v>0</v>
      </c>
      <c r="CZ18" s="16">
        <v>0</v>
      </c>
      <c r="DA18" s="16">
        <v>0</v>
      </c>
      <c r="DB18" s="16">
        <v>0</v>
      </c>
      <c r="DC18" s="16">
        <v>0</v>
      </c>
      <c r="DD18" s="16">
        <v>0</v>
      </c>
      <c r="DE18" s="16">
        <v>5.0000000000000001E-4</v>
      </c>
      <c r="DF18" s="16">
        <v>0</v>
      </c>
      <c r="DG18" s="19">
        <f t="shared" si="8"/>
        <v>39202.799999999996</v>
      </c>
      <c r="DH18" s="19">
        <f t="shared" si="9"/>
        <v>18308.900000000001</v>
      </c>
      <c r="DI18" s="19">
        <f t="shared" si="10"/>
        <v>14543.008099999999</v>
      </c>
      <c r="DJ18" s="16">
        <v>0</v>
      </c>
      <c r="DK18" s="16">
        <v>0</v>
      </c>
      <c r="DL18" s="16">
        <v>0</v>
      </c>
      <c r="DM18" s="16">
        <v>0</v>
      </c>
      <c r="DN18" s="16">
        <v>0</v>
      </c>
      <c r="DO18" s="16">
        <v>0</v>
      </c>
      <c r="DP18" s="16">
        <v>0</v>
      </c>
      <c r="DQ18" s="16">
        <v>0</v>
      </c>
      <c r="DR18" s="16">
        <v>0</v>
      </c>
      <c r="DS18" s="16">
        <v>0</v>
      </c>
      <c r="DT18" s="16">
        <v>0</v>
      </c>
      <c r="DU18" s="16">
        <v>0</v>
      </c>
      <c r="DV18" s="16">
        <v>0</v>
      </c>
      <c r="DW18" s="16">
        <v>0</v>
      </c>
      <c r="DX18" s="16">
        <v>0</v>
      </c>
      <c r="DY18" s="16">
        <v>0</v>
      </c>
      <c r="DZ18" s="16">
        <v>0</v>
      </c>
      <c r="EA18" s="16">
        <v>0</v>
      </c>
      <c r="EB18" s="16">
        <v>0</v>
      </c>
      <c r="EC18" s="19">
        <f t="shared" si="11"/>
        <v>0</v>
      </c>
      <c r="ED18" s="19">
        <f t="shared" si="11"/>
        <v>0</v>
      </c>
      <c r="EE18" s="19">
        <f t="shared" si="12"/>
        <v>0</v>
      </c>
      <c r="EF18" s="19">
        <v>0</v>
      </c>
      <c r="EG18" s="19"/>
      <c r="EH18" s="48">
        <v>113.96600000000035</v>
      </c>
    </row>
    <row r="19" spans="1:140" s="23" customFormat="1" ht="20.25" customHeight="1">
      <c r="A19" s="39">
        <v>10</v>
      </c>
      <c r="B19" s="54" t="s">
        <v>57</v>
      </c>
      <c r="C19" s="16">
        <v>14261.281999999999</v>
      </c>
      <c r="D19" s="24">
        <v>0</v>
      </c>
      <c r="E19" s="18">
        <f t="shared" si="13"/>
        <v>66445.399999999994</v>
      </c>
      <c r="F19" s="18">
        <f t="shared" si="14"/>
        <v>32738.1</v>
      </c>
      <c r="G19" s="19">
        <f t="shared" si="0"/>
        <v>25162.0478</v>
      </c>
      <c r="H19" s="19">
        <f t="shared" si="15"/>
        <v>76.858607555111632</v>
      </c>
      <c r="I19" s="19">
        <f t="shared" si="16"/>
        <v>37.868758108160989</v>
      </c>
      <c r="J19" s="19">
        <f t="shared" si="1"/>
        <v>13779.199999999999</v>
      </c>
      <c r="K19" s="19">
        <f t="shared" si="2"/>
        <v>5655</v>
      </c>
      <c r="L19" s="19">
        <f t="shared" si="3"/>
        <v>3842.6477999999961</v>
      </c>
      <c r="M19" s="19">
        <f t="shared" si="17"/>
        <v>67.951331564986674</v>
      </c>
      <c r="N19" s="19">
        <f t="shared" si="18"/>
        <v>27.887306955411027</v>
      </c>
      <c r="O19" s="19">
        <f t="shared" si="4"/>
        <v>8936.4</v>
      </c>
      <c r="P19" s="19">
        <f t="shared" si="4"/>
        <v>3034.8</v>
      </c>
      <c r="Q19" s="19">
        <f t="shared" si="5"/>
        <v>1466.577</v>
      </c>
      <c r="R19" s="19">
        <f t="shared" si="19"/>
        <v>48.325326215895608</v>
      </c>
      <c r="S19" s="16">
        <f t="shared" si="20"/>
        <v>16.411272995837251</v>
      </c>
      <c r="T19" s="20">
        <v>328.6</v>
      </c>
      <c r="U19" s="20">
        <v>100</v>
      </c>
      <c r="V19" s="19">
        <v>65.129000000000005</v>
      </c>
      <c r="W19" s="19">
        <f t="shared" si="21"/>
        <v>65.129000000000005</v>
      </c>
      <c r="X19" s="16">
        <f t="shared" si="22"/>
        <v>19.820146074254414</v>
      </c>
      <c r="Y19" s="20">
        <v>1394.8</v>
      </c>
      <c r="Z19" s="20">
        <v>950</v>
      </c>
      <c r="AA19" s="19">
        <v>17.755800000000001</v>
      </c>
      <c r="AB19" s="19">
        <f t="shared" si="23"/>
        <v>1.8690315789473684</v>
      </c>
      <c r="AC19" s="16">
        <f t="shared" si="24"/>
        <v>1.2729997132205335</v>
      </c>
      <c r="AD19" s="20">
        <v>8607.7999999999993</v>
      </c>
      <c r="AE19" s="20">
        <v>2934.8</v>
      </c>
      <c r="AF19" s="19">
        <v>1401.4480000000001</v>
      </c>
      <c r="AG19" s="19">
        <f t="shared" si="25"/>
        <v>47.752759983644545</v>
      </c>
      <c r="AH19" s="16">
        <f t="shared" si="26"/>
        <v>16.281140361067873</v>
      </c>
      <c r="AI19" s="20">
        <v>110.4</v>
      </c>
      <c r="AJ19" s="20">
        <v>61.2</v>
      </c>
      <c r="AK19" s="19">
        <v>72.2</v>
      </c>
      <c r="AL19" s="19">
        <f t="shared" si="27"/>
        <v>117.97385620915033</v>
      </c>
      <c r="AM19" s="16">
        <f t="shared" si="28"/>
        <v>65.398550724637687</v>
      </c>
      <c r="AN19" s="21">
        <v>0</v>
      </c>
      <c r="AO19" s="21">
        <v>0</v>
      </c>
      <c r="AP19" s="19">
        <v>0</v>
      </c>
      <c r="AQ19" s="19" t="e">
        <f t="shared" si="29"/>
        <v>#DIV/0!</v>
      </c>
      <c r="AR19" s="16" t="e">
        <f t="shared" si="30"/>
        <v>#DIV/0!</v>
      </c>
      <c r="AS19" s="21">
        <v>0</v>
      </c>
      <c r="AT19" s="21">
        <v>0</v>
      </c>
      <c r="AU19" s="16"/>
      <c r="AV19" s="16"/>
      <c r="AW19" s="16"/>
      <c r="AX19" s="16"/>
      <c r="AY19" s="16">
        <v>51166.2</v>
      </c>
      <c r="AZ19" s="16">
        <v>25583.1</v>
      </c>
      <c r="BA19" s="16">
        <v>21319.4</v>
      </c>
      <c r="BB19" s="22"/>
      <c r="BC19" s="22"/>
      <c r="BD19" s="22"/>
      <c r="BE19" s="22">
        <v>1500</v>
      </c>
      <c r="BF19" s="22">
        <v>1500</v>
      </c>
      <c r="BG19" s="22">
        <v>0</v>
      </c>
      <c r="BH19" s="16"/>
      <c r="BI19" s="16"/>
      <c r="BJ19" s="16"/>
      <c r="BK19" s="16"/>
      <c r="BL19" s="16"/>
      <c r="BM19" s="16"/>
      <c r="BN19" s="19">
        <f t="shared" si="6"/>
        <v>868.6</v>
      </c>
      <c r="BO19" s="19">
        <f t="shared" si="6"/>
        <v>200</v>
      </c>
      <c r="BP19" s="19">
        <f t="shared" si="7"/>
        <v>46.39</v>
      </c>
      <c r="BQ19" s="19">
        <f t="shared" si="31"/>
        <v>23.195</v>
      </c>
      <c r="BR19" s="16">
        <f t="shared" si="32"/>
        <v>5.3407782638728989</v>
      </c>
      <c r="BS19" s="20">
        <v>868.6</v>
      </c>
      <c r="BT19" s="20">
        <v>200</v>
      </c>
      <c r="BU19" s="19">
        <v>46.39</v>
      </c>
      <c r="BV19" s="16">
        <v>0</v>
      </c>
      <c r="BW19" s="16">
        <v>0</v>
      </c>
      <c r="BX19" s="19">
        <v>0</v>
      </c>
      <c r="BY19" s="16">
        <v>0</v>
      </c>
      <c r="BZ19" s="16">
        <v>0</v>
      </c>
      <c r="CA19" s="16">
        <v>0</v>
      </c>
      <c r="CB19" s="20">
        <v>0</v>
      </c>
      <c r="CC19" s="20">
        <v>0</v>
      </c>
      <c r="CD19" s="16">
        <v>0</v>
      </c>
      <c r="CE19" s="16">
        <v>0</v>
      </c>
      <c r="CF19" s="16">
        <v>0</v>
      </c>
      <c r="CG19" s="16">
        <v>0</v>
      </c>
      <c r="CH19" s="16">
        <v>0</v>
      </c>
      <c r="CI19" s="16">
        <v>0</v>
      </c>
      <c r="CJ19" s="16">
        <v>0</v>
      </c>
      <c r="CK19" s="24">
        <v>0</v>
      </c>
      <c r="CL19" s="24">
        <v>0</v>
      </c>
      <c r="CM19" s="16">
        <v>0</v>
      </c>
      <c r="CN19" s="20">
        <v>2060</v>
      </c>
      <c r="CO19" s="20">
        <v>1000</v>
      </c>
      <c r="CP19" s="16">
        <v>1411.99</v>
      </c>
      <c r="CQ19" s="16">
        <v>1000</v>
      </c>
      <c r="CR19" s="16">
        <v>120.5</v>
      </c>
      <c r="CS19" s="16">
        <v>282.42</v>
      </c>
      <c r="CT19" s="20">
        <v>409</v>
      </c>
      <c r="CU19" s="20">
        <v>409</v>
      </c>
      <c r="CV19" s="16">
        <v>418</v>
      </c>
      <c r="CW19" s="16">
        <v>0</v>
      </c>
      <c r="CX19" s="16">
        <v>0</v>
      </c>
      <c r="CY19" s="16">
        <v>0</v>
      </c>
      <c r="CZ19" s="16">
        <v>0</v>
      </c>
      <c r="DA19" s="16">
        <v>0</v>
      </c>
      <c r="DB19" s="16">
        <v>0</v>
      </c>
      <c r="DC19" s="16">
        <v>0</v>
      </c>
      <c r="DD19" s="16">
        <v>0</v>
      </c>
      <c r="DE19" s="16">
        <v>226.2</v>
      </c>
      <c r="DF19" s="16">
        <v>0</v>
      </c>
      <c r="DG19" s="19">
        <f t="shared" si="8"/>
        <v>66445.399999999994</v>
      </c>
      <c r="DH19" s="19">
        <f t="shared" si="9"/>
        <v>32738.1</v>
      </c>
      <c r="DI19" s="19">
        <f t="shared" si="10"/>
        <v>25162.0478</v>
      </c>
      <c r="DJ19" s="16">
        <v>0</v>
      </c>
      <c r="DK19" s="16">
        <v>0</v>
      </c>
      <c r="DL19" s="16">
        <v>0</v>
      </c>
      <c r="DM19" s="16">
        <v>0</v>
      </c>
      <c r="DN19" s="16">
        <v>0</v>
      </c>
      <c r="DO19" s="16">
        <v>0</v>
      </c>
      <c r="DP19" s="16">
        <v>0</v>
      </c>
      <c r="DQ19" s="16">
        <v>0</v>
      </c>
      <c r="DR19" s="16">
        <v>0</v>
      </c>
      <c r="DS19" s="16">
        <v>0</v>
      </c>
      <c r="DT19" s="16">
        <v>0</v>
      </c>
      <c r="DU19" s="16">
        <v>0</v>
      </c>
      <c r="DV19" s="16">
        <v>0</v>
      </c>
      <c r="DW19" s="16">
        <v>0</v>
      </c>
      <c r="DX19" s="16">
        <v>0</v>
      </c>
      <c r="DY19" s="16">
        <v>0</v>
      </c>
      <c r="DZ19" s="16">
        <v>0</v>
      </c>
      <c r="EA19" s="16">
        <v>0</v>
      </c>
      <c r="EB19" s="16">
        <v>0</v>
      </c>
      <c r="EC19" s="19">
        <f t="shared" si="11"/>
        <v>0</v>
      </c>
      <c r="ED19" s="19">
        <f t="shared" si="11"/>
        <v>0</v>
      </c>
      <c r="EE19" s="19">
        <f t="shared" si="12"/>
        <v>0</v>
      </c>
      <c r="EF19" s="19">
        <v>0</v>
      </c>
      <c r="EG19" s="19"/>
      <c r="EH19" s="48">
        <v>183.53499999999622</v>
      </c>
    </row>
    <row r="20" spans="1:140" s="23" customFormat="1" ht="20.25" customHeight="1">
      <c r="A20" s="38">
        <v>11</v>
      </c>
      <c r="B20" s="54" t="s">
        <v>58</v>
      </c>
      <c r="C20" s="16">
        <v>217.23299999999995</v>
      </c>
      <c r="D20" s="24">
        <v>183.52740000000085</v>
      </c>
      <c r="E20" s="18">
        <f t="shared" si="13"/>
        <v>10988.383</v>
      </c>
      <c r="F20" s="18">
        <f t="shared" si="14"/>
        <v>6808.3710000000001</v>
      </c>
      <c r="G20" s="19">
        <f t="shared" si="0"/>
        <v>2885.0470999999998</v>
      </c>
      <c r="H20" s="19">
        <f t="shared" si="15"/>
        <v>42.374998365982108</v>
      </c>
      <c r="I20" s="19">
        <f t="shared" si="16"/>
        <v>26.25542902900272</v>
      </c>
      <c r="J20" s="19">
        <f t="shared" si="1"/>
        <v>5317.9830000000002</v>
      </c>
      <c r="K20" s="19">
        <f t="shared" si="2"/>
        <v>3223.1710000000003</v>
      </c>
      <c r="L20" s="19">
        <f t="shared" si="3"/>
        <v>1147.4470999999994</v>
      </c>
      <c r="M20" s="19">
        <f t="shared" si="17"/>
        <v>35.599944898982997</v>
      </c>
      <c r="N20" s="19">
        <f t="shared" si="18"/>
        <v>21.576735014008118</v>
      </c>
      <c r="O20" s="19">
        <f t="shared" si="4"/>
        <v>1181</v>
      </c>
      <c r="P20" s="19">
        <f t="shared" si="4"/>
        <v>449.33499999999998</v>
      </c>
      <c r="Q20" s="19">
        <f t="shared" si="5"/>
        <v>525.125</v>
      </c>
      <c r="R20" s="19">
        <f t="shared" si="19"/>
        <v>116.8671481188868</v>
      </c>
      <c r="S20" s="16">
        <f t="shared" si="20"/>
        <v>44.464436917866209</v>
      </c>
      <c r="T20" s="20">
        <v>0</v>
      </c>
      <c r="U20" s="20">
        <v>0</v>
      </c>
      <c r="V20" s="19">
        <v>0.192</v>
      </c>
      <c r="W20" s="19" t="e">
        <f t="shared" si="21"/>
        <v>#DIV/0!</v>
      </c>
      <c r="X20" s="16" t="e">
        <f t="shared" si="22"/>
        <v>#DIV/0!</v>
      </c>
      <c r="Y20" s="20">
        <v>3436.4349999999999</v>
      </c>
      <c r="Z20" s="20">
        <v>2453.5619999999999</v>
      </c>
      <c r="AA20" s="19">
        <v>362.97109999999998</v>
      </c>
      <c r="AB20" s="19">
        <f t="shared" si="23"/>
        <v>14.79363879942712</v>
      </c>
      <c r="AC20" s="16">
        <f t="shared" si="24"/>
        <v>10.56243170611404</v>
      </c>
      <c r="AD20" s="20">
        <v>1181</v>
      </c>
      <c r="AE20" s="20">
        <v>449.33499999999998</v>
      </c>
      <c r="AF20" s="19">
        <v>524.93299999999999</v>
      </c>
      <c r="AG20" s="19">
        <f t="shared" si="25"/>
        <v>116.82441830705376</v>
      </c>
      <c r="AH20" s="16">
        <f t="shared" si="26"/>
        <v>44.448179508890767</v>
      </c>
      <c r="AI20" s="20">
        <v>36</v>
      </c>
      <c r="AJ20" s="20">
        <v>18</v>
      </c>
      <c r="AK20" s="19">
        <v>18</v>
      </c>
      <c r="AL20" s="19">
        <f t="shared" si="27"/>
        <v>100</v>
      </c>
      <c r="AM20" s="16">
        <f t="shared" si="28"/>
        <v>50</v>
      </c>
      <c r="AN20" s="21">
        <v>0</v>
      </c>
      <c r="AO20" s="21">
        <v>0</v>
      </c>
      <c r="AP20" s="19">
        <v>0</v>
      </c>
      <c r="AQ20" s="19" t="e">
        <f t="shared" si="29"/>
        <v>#DIV/0!</v>
      </c>
      <c r="AR20" s="16" t="e">
        <f t="shared" si="30"/>
        <v>#DIV/0!</v>
      </c>
      <c r="AS20" s="21">
        <v>0</v>
      </c>
      <c r="AT20" s="21">
        <v>0</v>
      </c>
      <c r="AU20" s="16"/>
      <c r="AV20" s="16"/>
      <c r="AW20" s="16"/>
      <c r="AX20" s="16"/>
      <c r="AY20" s="16">
        <v>4170.3999999999996</v>
      </c>
      <c r="AZ20" s="16">
        <v>2085.1999999999998</v>
      </c>
      <c r="BA20" s="16">
        <v>1737.6</v>
      </c>
      <c r="BB20" s="22"/>
      <c r="BC20" s="22"/>
      <c r="BD20" s="22"/>
      <c r="BE20" s="22">
        <v>1500</v>
      </c>
      <c r="BF20" s="22">
        <v>1500</v>
      </c>
      <c r="BG20" s="22">
        <v>0</v>
      </c>
      <c r="BH20" s="16"/>
      <c r="BI20" s="16"/>
      <c r="BJ20" s="16"/>
      <c r="BK20" s="16"/>
      <c r="BL20" s="16"/>
      <c r="BM20" s="16"/>
      <c r="BN20" s="19">
        <f t="shared" si="6"/>
        <v>344.548</v>
      </c>
      <c r="BO20" s="19">
        <f t="shared" si="6"/>
        <v>172.274</v>
      </c>
      <c r="BP20" s="19">
        <f t="shared" si="7"/>
        <v>91.394000000000005</v>
      </c>
      <c r="BQ20" s="19">
        <f t="shared" si="31"/>
        <v>53.051534183916324</v>
      </c>
      <c r="BR20" s="16">
        <f t="shared" si="32"/>
        <v>26.525767091958162</v>
      </c>
      <c r="BS20" s="20">
        <v>208.86799999999999</v>
      </c>
      <c r="BT20" s="20">
        <v>104.434</v>
      </c>
      <c r="BU20" s="19">
        <v>91.394000000000005</v>
      </c>
      <c r="BV20" s="16">
        <v>0</v>
      </c>
      <c r="BW20" s="16">
        <v>0</v>
      </c>
      <c r="BX20" s="19">
        <v>0</v>
      </c>
      <c r="BY20" s="16">
        <v>0</v>
      </c>
      <c r="BZ20" s="16">
        <v>0</v>
      </c>
      <c r="CA20" s="16">
        <v>0</v>
      </c>
      <c r="CB20" s="20">
        <v>135.68</v>
      </c>
      <c r="CC20" s="20">
        <v>67.84</v>
      </c>
      <c r="CD20" s="16">
        <v>0</v>
      </c>
      <c r="CE20" s="16">
        <v>0</v>
      </c>
      <c r="CF20" s="16">
        <v>0</v>
      </c>
      <c r="CG20" s="16">
        <v>0</v>
      </c>
      <c r="CH20" s="16">
        <v>0</v>
      </c>
      <c r="CI20" s="16">
        <v>0</v>
      </c>
      <c r="CJ20" s="16">
        <v>0</v>
      </c>
      <c r="CK20" s="24">
        <v>0</v>
      </c>
      <c r="CL20" s="24">
        <v>0</v>
      </c>
      <c r="CM20" s="16">
        <v>0</v>
      </c>
      <c r="CN20" s="20">
        <v>320</v>
      </c>
      <c r="CO20" s="20">
        <v>130</v>
      </c>
      <c r="CP20" s="16">
        <v>0</v>
      </c>
      <c r="CQ20" s="16">
        <v>0</v>
      </c>
      <c r="CR20" s="16">
        <v>0</v>
      </c>
      <c r="CS20" s="16">
        <v>0</v>
      </c>
      <c r="CT20" s="20">
        <v>0</v>
      </c>
      <c r="CU20" s="20">
        <v>0</v>
      </c>
      <c r="CV20" s="16">
        <v>0</v>
      </c>
      <c r="CW20" s="16">
        <v>0</v>
      </c>
      <c r="CX20" s="16">
        <v>0</v>
      </c>
      <c r="CY20" s="16">
        <v>0</v>
      </c>
      <c r="CZ20" s="16">
        <v>0</v>
      </c>
      <c r="DA20" s="16">
        <v>0</v>
      </c>
      <c r="DB20" s="16">
        <v>0</v>
      </c>
      <c r="DC20" s="16">
        <v>0</v>
      </c>
      <c r="DD20" s="16">
        <v>0</v>
      </c>
      <c r="DE20" s="16">
        <v>0</v>
      </c>
      <c r="DF20" s="16">
        <v>0</v>
      </c>
      <c r="DG20" s="19">
        <f t="shared" si="8"/>
        <v>10988.383</v>
      </c>
      <c r="DH20" s="19">
        <f t="shared" si="9"/>
        <v>6808.3710000000001</v>
      </c>
      <c r="DI20" s="19">
        <f t="shared" si="10"/>
        <v>2885.0470999999998</v>
      </c>
      <c r="DJ20" s="16">
        <v>0</v>
      </c>
      <c r="DK20" s="16">
        <v>0</v>
      </c>
      <c r="DL20" s="16">
        <v>0</v>
      </c>
      <c r="DM20" s="16">
        <v>0</v>
      </c>
      <c r="DN20" s="16">
        <v>0</v>
      </c>
      <c r="DO20" s="16">
        <v>0</v>
      </c>
      <c r="DP20" s="16">
        <v>0</v>
      </c>
      <c r="DQ20" s="16">
        <v>0</v>
      </c>
      <c r="DR20" s="16">
        <v>0</v>
      </c>
      <c r="DS20" s="16">
        <v>0</v>
      </c>
      <c r="DT20" s="16">
        <v>0</v>
      </c>
      <c r="DU20" s="16">
        <v>0</v>
      </c>
      <c r="DV20" s="16">
        <v>0</v>
      </c>
      <c r="DW20" s="16">
        <v>0</v>
      </c>
      <c r="DX20" s="16">
        <v>0</v>
      </c>
      <c r="DY20" s="16">
        <v>500</v>
      </c>
      <c r="DZ20" s="16">
        <v>500</v>
      </c>
      <c r="EA20" s="16">
        <v>0</v>
      </c>
      <c r="EB20" s="16">
        <v>0</v>
      </c>
      <c r="EC20" s="19">
        <f t="shared" si="11"/>
        <v>500</v>
      </c>
      <c r="ED20" s="19">
        <f t="shared" si="11"/>
        <v>500</v>
      </c>
      <c r="EE20" s="19">
        <f t="shared" si="12"/>
        <v>0</v>
      </c>
      <c r="EF20" s="19">
        <v>0</v>
      </c>
      <c r="EG20" s="19"/>
      <c r="EH20" s="48">
        <v>149.95699999999943</v>
      </c>
    </row>
    <row r="21" spans="1:140" s="23" customFormat="1" ht="20.25" customHeight="1">
      <c r="A21" s="39">
        <v>12</v>
      </c>
      <c r="B21" s="54" t="s">
        <v>59</v>
      </c>
      <c r="C21" s="16">
        <v>194.40000000000009</v>
      </c>
      <c r="D21" s="24">
        <v>0</v>
      </c>
      <c r="E21" s="18">
        <f t="shared" si="13"/>
        <v>8786.2000000000007</v>
      </c>
      <c r="F21" s="18">
        <f t="shared" si="14"/>
        <v>5535.9</v>
      </c>
      <c r="G21" s="19">
        <f t="shared" si="0"/>
        <v>4788.0519999999997</v>
      </c>
      <c r="H21" s="19">
        <f t="shared" si="15"/>
        <v>86.490940949077839</v>
      </c>
      <c r="I21" s="19">
        <f t="shared" si="16"/>
        <v>54.495140106075425</v>
      </c>
      <c r="J21" s="19">
        <f t="shared" si="1"/>
        <v>1854.1</v>
      </c>
      <c r="K21" s="19">
        <f t="shared" si="2"/>
        <v>1369.9</v>
      </c>
      <c r="L21" s="19">
        <f t="shared" si="3"/>
        <v>1083.0519999999995</v>
      </c>
      <c r="M21" s="19">
        <f t="shared" si="17"/>
        <v>79.060661362143179</v>
      </c>
      <c r="N21" s="19">
        <f t="shared" si="18"/>
        <v>58.413893533250608</v>
      </c>
      <c r="O21" s="19">
        <f t="shared" si="4"/>
        <v>794.90000000000009</v>
      </c>
      <c r="P21" s="19">
        <f t="shared" si="4"/>
        <v>394.7</v>
      </c>
      <c r="Q21" s="19">
        <f t="shared" si="5"/>
        <v>81.47399999999999</v>
      </c>
      <c r="R21" s="19">
        <f t="shared" si="19"/>
        <v>20.642006587281479</v>
      </c>
      <c r="S21" s="16">
        <f t="shared" si="20"/>
        <v>10.249591143540066</v>
      </c>
      <c r="T21" s="20">
        <v>244.2</v>
      </c>
      <c r="U21" s="20">
        <v>244.2</v>
      </c>
      <c r="V21" s="19">
        <v>6.4000000000000001E-2</v>
      </c>
      <c r="W21" s="19">
        <f t="shared" si="21"/>
        <v>2.620802620802621E-2</v>
      </c>
      <c r="X21" s="16">
        <f t="shared" si="22"/>
        <v>2.620802620802621E-2</v>
      </c>
      <c r="Y21" s="20">
        <v>57.7</v>
      </c>
      <c r="Z21" s="20">
        <v>57.7</v>
      </c>
      <c r="AA21" s="19">
        <v>0</v>
      </c>
      <c r="AB21" s="19">
        <f t="shared" si="23"/>
        <v>0</v>
      </c>
      <c r="AC21" s="16">
        <f t="shared" si="24"/>
        <v>0</v>
      </c>
      <c r="AD21" s="20">
        <v>550.70000000000005</v>
      </c>
      <c r="AE21" s="20">
        <v>150.5</v>
      </c>
      <c r="AF21" s="19">
        <v>81.41</v>
      </c>
      <c r="AG21" s="19">
        <f t="shared" si="25"/>
        <v>54.093023255813954</v>
      </c>
      <c r="AH21" s="16">
        <f t="shared" si="26"/>
        <v>14.783003450154347</v>
      </c>
      <c r="AI21" s="20">
        <v>990</v>
      </c>
      <c r="AJ21" s="20">
        <v>906</v>
      </c>
      <c r="AK21" s="19">
        <v>806</v>
      </c>
      <c r="AL21" s="19">
        <f t="shared" si="27"/>
        <v>88.962472406181021</v>
      </c>
      <c r="AM21" s="16">
        <f t="shared" si="28"/>
        <v>81.414141414141412</v>
      </c>
      <c r="AN21" s="21">
        <v>0</v>
      </c>
      <c r="AO21" s="21">
        <v>0</v>
      </c>
      <c r="AP21" s="19">
        <v>0</v>
      </c>
      <c r="AQ21" s="19" t="e">
        <f t="shared" si="29"/>
        <v>#DIV/0!</v>
      </c>
      <c r="AR21" s="16" t="e">
        <f t="shared" si="30"/>
        <v>#DIV/0!</v>
      </c>
      <c r="AS21" s="21">
        <v>0</v>
      </c>
      <c r="AT21" s="21">
        <v>0</v>
      </c>
      <c r="AU21" s="16"/>
      <c r="AV21" s="16"/>
      <c r="AW21" s="16"/>
      <c r="AX21" s="16"/>
      <c r="AY21" s="16">
        <v>5532.1</v>
      </c>
      <c r="AZ21" s="16">
        <v>2766</v>
      </c>
      <c r="BA21" s="16">
        <v>2305</v>
      </c>
      <c r="BB21" s="22"/>
      <c r="BC21" s="22"/>
      <c r="BD21" s="22"/>
      <c r="BE21" s="22">
        <v>0</v>
      </c>
      <c r="BF21" s="22">
        <v>0</v>
      </c>
      <c r="BG21" s="22">
        <v>0</v>
      </c>
      <c r="BH21" s="16"/>
      <c r="BI21" s="16"/>
      <c r="BJ21" s="16"/>
      <c r="BK21" s="16"/>
      <c r="BL21" s="16"/>
      <c r="BM21" s="16"/>
      <c r="BN21" s="19">
        <f t="shared" si="6"/>
        <v>11.5</v>
      </c>
      <c r="BO21" s="19">
        <f t="shared" si="6"/>
        <v>11.5</v>
      </c>
      <c r="BP21" s="19">
        <f t="shared" si="7"/>
        <v>11.5</v>
      </c>
      <c r="BQ21" s="19">
        <f t="shared" si="31"/>
        <v>100</v>
      </c>
      <c r="BR21" s="16">
        <f t="shared" si="32"/>
        <v>100</v>
      </c>
      <c r="BS21" s="20">
        <v>11.5</v>
      </c>
      <c r="BT21" s="20">
        <v>11.5</v>
      </c>
      <c r="BU21" s="19">
        <v>11.5</v>
      </c>
      <c r="BV21" s="16">
        <v>0</v>
      </c>
      <c r="BW21" s="16">
        <v>0</v>
      </c>
      <c r="BX21" s="19">
        <v>0</v>
      </c>
      <c r="BY21" s="16">
        <v>0</v>
      </c>
      <c r="BZ21" s="16">
        <v>0</v>
      </c>
      <c r="CA21" s="16">
        <v>0</v>
      </c>
      <c r="CB21" s="20">
        <v>0</v>
      </c>
      <c r="CC21" s="20">
        <v>0</v>
      </c>
      <c r="CD21" s="16">
        <v>0</v>
      </c>
      <c r="CE21" s="16">
        <v>0</v>
      </c>
      <c r="CF21" s="16">
        <v>0</v>
      </c>
      <c r="CG21" s="16">
        <v>0</v>
      </c>
      <c r="CH21" s="16">
        <v>0</v>
      </c>
      <c r="CI21" s="16">
        <v>0</v>
      </c>
      <c r="CJ21" s="16">
        <v>0</v>
      </c>
      <c r="CK21" s="24">
        <v>0</v>
      </c>
      <c r="CL21" s="24">
        <v>0</v>
      </c>
      <c r="CM21" s="16">
        <v>0</v>
      </c>
      <c r="CN21" s="20">
        <v>0</v>
      </c>
      <c r="CO21" s="20">
        <v>0</v>
      </c>
      <c r="CP21" s="16">
        <v>0</v>
      </c>
      <c r="CQ21" s="16">
        <v>0</v>
      </c>
      <c r="CR21" s="16">
        <v>0</v>
      </c>
      <c r="CS21" s="16">
        <v>0</v>
      </c>
      <c r="CT21" s="20">
        <v>0</v>
      </c>
      <c r="CU21" s="20">
        <v>0</v>
      </c>
      <c r="CV21" s="16">
        <v>0</v>
      </c>
      <c r="CW21" s="16">
        <v>0</v>
      </c>
      <c r="CX21" s="16">
        <v>0</v>
      </c>
      <c r="CY21" s="16">
        <v>0</v>
      </c>
      <c r="CZ21" s="16">
        <v>1400</v>
      </c>
      <c r="DA21" s="16">
        <v>1400</v>
      </c>
      <c r="DB21" s="16">
        <v>1400</v>
      </c>
      <c r="DC21" s="16">
        <v>0</v>
      </c>
      <c r="DD21" s="16">
        <v>0</v>
      </c>
      <c r="DE21" s="16">
        <v>0</v>
      </c>
      <c r="DF21" s="16">
        <v>0</v>
      </c>
      <c r="DG21" s="19">
        <f t="shared" si="8"/>
        <v>8786.2000000000007</v>
      </c>
      <c r="DH21" s="19">
        <f t="shared" si="9"/>
        <v>5535.9</v>
      </c>
      <c r="DI21" s="19">
        <f t="shared" si="10"/>
        <v>4788.0519999999997</v>
      </c>
      <c r="DJ21" s="16">
        <v>0</v>
      </c>
      <c r="DK21" s="16">
        <v>0</v>
      </c>
      <c r="DL21" s="16">
        <v>0</v>
      </c>
      <c r="DM21" s="16">
        <v>0</v>
      </c>
      <c r="DN21" s="16">
        <v>0</v>
      </c>
      <c r="DO21" s="16">
        <v>0</v>
      </c>
      <c r="DP21" s="16">
        <v>0</v>
      </c>
      <c r="DQ21" s="16">
        <v>0</v>
      </c>
      <c r="DR21" s="16">
        <v>0</v>
      </c>
      <c r="DS21" s="16">
        <v>0</v>
      </c>
      <c r="DT21" s="16">
        <v>0</v>
      </c>
      <c r="DU21" s="16">
        <v>0</v>
      </c>
      <c r="DV21" s="16">
        <v>0</v>
      </c>
      <c r="DW21" s="16">
        <v>0</v>
      </c>
      <c r="DX21" s="16">
        <v>0</v>
      </c>
      <c r="DY21" s="16">
        <v>2164.9</v>
      </c>
      <c r="DZ21" s="16">
        <v>2164.9</v>
      </c>
      <c r="EA21" s="16">
        <v>0</v>
      </c>
      <c r="EB21" s="16">
        <v>0</v>
      </c>
      <c r="EC21" s="19">
        <f t="shared" si="11"/>
        <v>2164.9</v>
      </c>
      <c r="ED21" s="19">
        <f t="shared" si="11"/>
        <v>2164.9</v>
      </c>
      <c r="EE21" s="19">
        <f t="shared" si="12"/>
        <v>0</v>
      </c>
      <c r="EF21" s="19">
        <v>0</v>
      </c>
      <c r="EG21" s="19"/>
      <c r="EH21" s="48">
        <v>184.07799999999952</v>
      </c>
    </row>
    <row r="22" spans="1:140" s="25" customFormat="1" ht="20.25" customHeight="1">
      <c r="A22" s="38">
        <v>13</v>
      </c>
      <c r="B22" s="54" t="s">
        <v>60</v>
      </c>
      <c r="C22" s="16">
        <v>5511.66</v>
      </c>
      <c r="D22" s="24">
        <v>0</v>
      </c>
      <c r="E22" s="18">
        <f t="shared" si="13"/>
        <v>26282.050000000003</v>
      </c>
      <c r="F22" s="18">
        <f t="shared" si="14"/>
        <v>13107.199999999999</v>
      </c>
      <c r="G22" s="19">
        <f t="shared" si="0"/>
        <v>11459.581</v>
      </c>
      <c r="H22" s="19">
        <f t="shared" si="15"/>
        <v>87.42966461181642</v>
      </c>
      <c r="I22" s="19">
        <f t="shared" si="16"/>
        <v>43.602310322063914</v>
      </c>
      <c r="J22" s="19">
        <f t="shared" si="1"/>
        <v>4180.5</v>
      </c>
      <c r="K22" s="19">
        <f t="shared" si="2"/>
        <v>2063.8000000000002</v>
      </c>
      <c r="L22" s="19">
        <f t="shared" si="3"/>
        <v>2271.3309999999997</v>
      </c>
      <c r="M22" s="19">
        <f t="shared" si="17"/>
        <v>110.05577090803369</v>
      </c>
      <c r="N22" s="19">
        <f t="shared" si="18"/>
        <v>54.33156321014232</v>
      </c>
      <c r="O22" s="19">
        <f t="shared" si="4"/>
        <v>2020.3</v>
      </c>
      <c r="P22" s="19">
        <f t="shared" si="4"/>
        <v>935</v>
      </c>
      <c r="Q22" s="19">
        <f t="shared" si="5"/>
        <v>1201.6309999999999</v>
      </c>
      <c r="R22" s="19">
        <f t="shared" si="19"/>
        <v>128.51668449197859</v>
      </c>
      <c r="S22" s="16">
        <f t="shared" si="20"/>
        <v>59.47784982428351</v>
      </c>
      <c r="T22" s="20">
        <v>0</v>
      </c>
      <c r="U22" s="20">
        <v>0</v>
      </c>
      <c r="V22" s="19">
        <v>5.0999999999999997E-2</v>
      </c>
      <c r="W22" s="19" t="e">
        <f t="shared" si="21"/>
        <v>#DIV/0!</v>
      </c>
      <c r="X22" s="16" t="e">
        <f t="shared" si="22"/>
        <v>#DIV/0!</v>
      </c>
      <c r="Y22" s="20">
        <v>1320.9</v>
      </c>
      <c r="Z22" s="20">
        <v>660.8</v>
      </c>
      <c r="AA22" s="19">
        <v>496.6</v>
      </c>
      <c r="AB22" s="19">
        <f t="shared" si="23"/>
        <v>75.151331719128336</v>
      </c>
      <c r="AC22" s="16">
        <f t="shared" si="24"/>
        <v>37.595578772049357</v>
      </c>
      <c r="AD22" s="20">
        <v>2020.3</v>
      </c>
      <c r="AE22" s="20">
        <v>935</v>
      </c>
      <c r="AF22" s="19">
        <v>1201.58</v>
      </c>
      <c r="AG22" s="19">
        <f t="shared" si="25"/>
        <v>128.51122994652405</v>
      </c>
      <c r="AH22" s="16">
        <f t="shared" si="26"/>
        <v>59.475325446715829</v>
      </c>
      <c r="AI22" s="20">
        <v>34</v>
      </c>
      <c r="AJ22" s="20">
        <v>18</v>
      </c>
      <c r="AK22" s="19">
        <v>16.5</v>
      </c>
      <c r="AL22" s="19">
        <f t="shared" si="27"/>
        <v>91.666666666666657</v>
      </c>
      <c r="AM22" s="16">
        <f t="shared" si="28"/>
        <v>48.529411764705884</v>
      </c>
      <c r="AN22" s="21">
        <v>0</v>
      </c>
      <c r="AO22" s="21">
        <v>0</v>
      </c>
      <c r="AP22" s="19">
        <v>0</v>
      </c>
      <c r="AQ22" s="19" t="e">
        <f t="shared" si="29"/>
        <v>#DIV/0!</v>
      </c>
      <c r="AR22" s="16" t="e">
        <f t="shared" si="30"/>
        <v>#DIV/0!</v>
      </c>
      <c r="AS22" s="21">
        <v>0</v>
      </c>
      <c r="AT22" s="21">
        <v>0</v>
      </c>
      <c r="AU22" s="16"/>
      <c r="AV22" s="16"/>
      <c r="AW22" s="16"/>
      <c r="AX22" s="16"/>
      <c r="AY22" s="16">
        <v>22086.9</v>
      </c>
      <c r="AZ22" s="16">
        <v>11043.4</v>
      </c>
      <c r="BA22" s="16">
        <v>9202.9</v>
      </c>
      <c r="BB22" s="22"/>
      <c r="BC22" s="22"/>
      <c r="BD22" s="22"/>
      <c r="BE22" s="22">
        <v>0</v>
      </c>
      <c r="BF22" s="22">
        <v>0</v>
      </c>
      <c r="BG22" s="22">
        <v>0</v>
      </c>
      <c r="BH22" s="16"/>
      <c r="BI22" s="16"/>
      <c r="BJ22" s="16"/>
      <c r="BK22" s="16"/>
      <c r="BL22" s="16"/>
      <c r="BM22" s="16"/>
      <c r="BN22" s="19">
        <f t="shared" si="6"/>
        <v>505.3</v>
      </c>
      <c r="BO22" s="19">
        <f t="shared" si="6"/>
        <v>300</v>
      </c>
      <c r="BP22" s="19">
        <f t="shared" si="7"/>
        <v>195.7</v>
      </c>
      <c r="BQ22" s="19">
        <f t="shared" si="31"/>
        <v>65.233333333333334</v>
      </c>
      <c r="BR22" s="16">
        <f t="shared" si="32"/>
        <v>38.729467642984361</v>
      </c>
      <c r="BS22" s="20">
        <v>505.3</v>
      </c>
      <c r="BT22" s="20">
        <v>300</v>
      </c>
      <c r="BU22" s="19">
        <v>195.7</v>
      </c>
      <c r="BV22" s="16">
        <v>0</v>
      </c>
      <c r="BW22" s="16">
        <v>0</v>
      </c>
      <c r="BX22" s="19">
        <v>0</v>
      </c>
      <c r="BY22" s="16">
        <v>0</v>
      </c>
      <c r="BZ22" s="16">
        <v>0</v>
      </c>
      <c r="CA22" s="16">
        <v>0</v>
      </c>
      <c r="CB22" s="20">
        <v>0</v>
      </c>
      <c r="CC22" s="20">
        <v>0</v>
      </c>
      <c r="CD22" s="16">
        <v>0</v>
      </c>
      <c r="CE22" s="16">
        <v>0</v>
      </c>
      <c r="CF22" s="16">
        <v>0</v>
      </c>
      <c r="CG22" s="16">
        <v>0</v>
      </c>
      <c r="CH22" s="16">
        <v>0</v>
      </c>
      <c r="CI22" s="16">
        <v>0</v>
      </c>
      <c r="CJ22" s="16">
        <v>0</v>
      </c>
      <c r="CK22" s="24">
        <v>0</v>
      </c>
      <c r="CL22" s="24">
        <v>0</v>
      </c>
      <c r="CM22" s="16">
        <v>0</v>
      </c>
      <c r="CN22" s="20">
        <v>300</v>
      </c>
      <c r="CO22" s="20">
        <v>150</v>
      </c>
      <c r="CP22" s="16">
        <v>152</v>
      </c>
      <c r="CQ22" s="16">
        <v>100</v>
      </c>
      <c r="CR22" s="16">
        <v>50</v>
      </c>
      <c r="CS22" s="16">
        <v>24</v>
      </c>
      <c r="CT22" s="20">
        <v>0</v>
      </c>
      <c r="CU22" s="20">
        <v>0</v>
      </c>
      <c r="CV22" s="16">
        <v>0</v>
      </c>
      <c r="CW22" s="16">
        <v>0</v>
      </c>
      <c r="CX22" s="16">
        <v>0</v>
      </c>
      <c r="CY22" s="16">
        <v>0</v>
      </c>
      <c r="CZ22" s="16">
        <v>0</v>
      </c>
      <c r="DA22" s="16">
        <v>0</v>
      </c>
      <c r="DB22" s="16">
        <v>0</v>
      </c>
      <c r="DC22" s="16">
        <v>0</v>
      </c>
      <c r="DD22" s="16">
        <v>0</v>
      </c>
      <c r="DE22" s="16">
        <v>0</v>
      </c>
      <c r="DF22" s="16">
        <v>0</v>
      </c>
      <c r="DG22" s="19">
        <f t="shared" si="8"/>
        <v>26267.4</v>
      </c>
      <c r="DH22" s="19">
        <f t="shared" si="9"/>
        <v>13107.199999999999</v>
      </c>
      <c r="DI22" s="19">
        <f t="shared" si="10"/>
        <v>11474.231</v>
      </c>
      <c r="DJ22" s="16">
        <v>0</v>
      </c>
      <c r="DK22" s="16">
        <v>0</v>
      </c>
      <c r="DL22" s="16">
        <v>0</v>
      </c>
      <c r="DM22" s="16">
        <v>14.65</v>
      </c>
      <c r="DN22" s="16">
        <v>0</v>
      </c>
      <c r="DO22" s="16">
        <v>-14.65</v>
      </c>
      <c r="DP22" s="16">
        <v>0</v>
      </c>
      <c r="DQ22" s="16">
        <v>0</v>
      </c>
      <c r="DR22" s="16">
        <v>0</v>
      </c>
      <c r="DS22" s="16">
        <v>0</v>
      </c>
      <c r="DT22" s="16">
        <v>0</v>
      </c>
      <c r="DU22" s="16">
        <v>0</v>
      </c>
      <c r="DV22" s="16">
        <v>0</v>
      </c>
      <c r="DW22" s="16">
        <v>0</v>
      </c>
      <c r="DX22" s="16">
        <v>0</v>
      </c>
      <c r="DY22" s="16">
        <v>0</v>
      </c>
      <c r="DZ22" s="16">
        <v>0</v>
      </c>
      <c r="EA22" s="16">
        <v>0</v>
      </c>
      <c r="EB22" s="16">
        <v>0</v>
      </c>
      <c r="EC22" s="19">
        <f t="shared" si="11"/>
        <v>14.65</v>
      </c>
      <c r="ED22" s="19">
        <f t="shared" si="11"/>
        <v>0</v>
      </c>
      <c r="EE22" s="19">
        <f t="shared" si="12"/>
        <v>-14.65</v>
      </c>
      <c r="EF22" s="19">
        <v>0</v>
      </c>
      <c r="EG22" s="19"/>
      <c r="EH22" s="48">
        <v>208.89999999999964</v>
      </c>
      <c r="EI22" s="23"/>
      <c r="EJ22" s="23"/>
    </row>
    <row r="23" spans="1:140" s="25" customFormat="1" ht="20.25" customHeight="1">
      <c r="A23" s="39">
        <v>14</v>
      </c>
      <c r="B23" s="54" t="s">
        <v>61</v>
      </c>
      <c r="C23" s="16">
        <v>11885.55</v>
      </c>
      <c r="D23" s="24">
        <v>0</v>
      </c>
      <c r="E23" s="18">
        <f t="shared" si="13"/>
        <v>39552</v>
      </c>
      <c r="F23" s="18">
        <f t="shared" si="14"/>
        <v>24281.9</v>
      </c>
      <c r="G23" s="19">
        <f t="shared" si="0"/>
        <v>10569.683000000001</v>
      </c>
      <c r="H23" s="19">
        <f t="shared" si="15"/>
        <v>43.529060740716332</v>
      </c>
      <c r="I23" s="19">
        <f t="shared" si="16"/>
        <v>26.723510821197415</v>
      </c>
      <c r="J23" s="19">
        <f t="shared" si="1"/>
        <v>6767.6</v>
      </c>
      <c r="K23" s="19">
        <f t="shared" si="2"/>
        <v>2564.6999999999998</v>
      </c>
      <c r="L23" s="19">
        <f t="shared" si="3"/>
        <v>1347.0830000000014</v>
      </c>
      <c r="M23" s="19">
        <f t="shared" si="17"/>
        <v>52.523998908254434</v>
      </c>
      <c r="N23" s="19">
        <f t="shared" si="18"/>
        <v>19.904885040487049</v>
      </c>
      <c r="O23" s="19">
        <f t="shared" si="4"/>
        <v>1812.5</v>
      </c>
      <c r="P23" s="19">
        <f t="shared" si="4"/>
        <v>778.5</v>
      </c>
      <c r="Q23" s="19">
        <f t="shared" si="5"/>
        <v>392.99599999999998</v>
      </c>
      <c r="R23" s="19">
        <f t="shared" si="19"/>
        <v>50.481181759794467</v>
      </c>
      <c r="S23" s="16">
        <f t="shared" si="20"/>
        <v>21.682537931034481</v>
      </c>
      <c r="T23" s="20">
        <v>0</v>
      </c>
      <c r="U23" s="20">
        <v>0</v>
      </c>
      <c r="V23" s="19">
        <v>34.045999999999999</v>
      </c>
      <c r="W23" s="19" t="e">
        <f t="shared" si="21"/>
        <v>#DIV/0!</v>
      </c>
      <c r="X23" s="16" t="e">
        <f t="shared" si="22"/>
        <v>#DIV/0!</v>
      </c>
      <c r="Y23" s="20">
        <v>400</v>
      </c>
      <c r="Z23" s="20">
        <v>400</v>
      </c>
      <c r="AA23" s="19">
        <v>493.55900000000003</v>
      </c>
      <c r="AB23" s="19">
        <f t="shared" si="23"/>
        <v>123.38975000000001</v>
      </c>
      <c r="AC23" s="16">
        <f t="shared" si="24"/>
        <v>123.38975000000001</v>
      </c>
      <c r="AD23" s="20">
        <v>1812.5</v>
      </c>
      <c r="AE23" s="20">
        <v>778.5</v>
      </c>
      <c r="AF23" s="19">
        <v>358.95</v>
      </c>
      <c r="AG23" s="19">
        <f t="shared" si="25"/>
        <v>46.107899807321772</v>
      </c>
      <c r="AH23" s="16">
        <f t="shared" si="26"/>
        <v>19.804137931034482</v>
      </c>
      <c r="AI23" s="20">
        <v>144</v>
      </c>
      <c r="AJ23" s="20">
        <v>86</v>
      </c>
      <c r="AK23" s="19">
        <v>108</v>
      </c>
      <c r="AL23" s="19">
        <f t="shared" si="27"/>
        <v>125.58139534883721</v>
      </c>
      <c r="AM23" s="16">
        <f t="shared" si="28"/>
        <v>75</v>
      </c>
      <c r="AN23" s="21">
        <v>0</v>
      </c>
      <c r="AO23" s="21">
        <v>0</v>
      </c>
      <c r="AP23" s="19">
        <v>0</v>
      </c>
      <c r="AQ23" s="19" t="e">
        <f t="shared" si="29"/>
        <v>#DIV/0!</v>
      </c>
      <c r="AR23" s="16" t="e">
        <f t="shared" si="30"/>
        <v>#DIV/0!</v>
      </c>
      <c r="AS23" s="21">
        <v>0</v>
      </c>
      <c r="AT23" s="21">
        <v>0</v>
      </c>
      <c r="AU23" s="16"/>
      <c r="AV23" s="16"/>
      <c r="AW23" s="16"/>
      <c r="AX23" s="16"/>
      <c r="AY23" s="16">
        <v>22134.400000000001</v>
      </c>
      <c r="AZ23" s="16">
        <v>11067.2</v>
      </c>
      <c r="BA23" s="16">
        <v>9222.6</v>
      </c>
      <c r="BB23" s="22"/>
      <c r="BC23" s="22"/>
      <c r="BD23" s="22"/>
      <c r="BE23" s="22">
        <v>0</v>
      </c>
      <c r="BF23" s="22">
        <v>0</v>
      </c>
      <c r="BG23" s="22">
        <v>0</v>
      </c>
      <c r="BH23" s="16"/>
      <c r="BI23" s="16"/>
      <c r="BJ23" s="16"/>
      <c r="BK23" s="16"/>
      <c r="BL23" s="16"/>
      <c r="BM23" s="16"/>
      <c r="BN23" s="19">
        <f t="shared" si="6"/>
        <v>574.6</v>
      </c>
      <c r="BO23" s="19">
        <f t="shared" si="6"/>
        <v>300</v>
      </c>
      <c r="BP23" s="19">
        <f t="shared" si="7"/>
        <v>23.72</v>
      </c>
      <c r="BQ23" s="19">
        <f t="shared" si="31"/>
        <v>7.9066666666666663</v>
      </c>
      <c r="BR23" s="16">
        <f t="shared" si="32"/>
        <v>4.12808910546467</v>
      </c>
      <c r="BS23" s="20">
        <v>574.6</v>
      </c>
      <c r="BT23" s="20">
        <v>300</v>
      </c>
      <c r="BU23" s="19">
        <v>23.72</v>
      </c>
      <c r="BV23" s="16">
        <v>0</v>
      </c>
      <c r="BW23" s="16">
        <v>0</v>
      </c>
      <c r="BX23" s="19">
        <v>0</v>
      </c>
      <c r="BY23" s="16">
        <v>0</v>
      </c>
      <c r="BZ23" s="16">
        <v>0</v>
      </c>
      <c r="CA23" s="16">
        <v>0</v>
      </c>
      <c r="CB23" s="20">
        <v>0</v>
      </c>
      <c r="CC23" s="20">
        <v>0</v>
      </c>
      <c r="CD23" s="16">
        <v>0</v>
      </c>
      <c r="CE23" s="16">
        <v>0</v>
      </c>
      <c r="CF23" s="16">
        <v>0</v>
      </c>
      <c r="CG23" s="16">
        <v>0</v>
      </c>
      <c r="CH23" s="16">
        <v>0</v>
      </c>
      <c r="CI23" s="16">
        <v>0</v>
      </c>
      <c r="CJ23" s="16">
        <v>0</v>
      </c>
      <c r="CK23" s="24">
        <v>0</v>
      </c>
      <c r="CL23" s="24">
        <v>0</v>
      </c>
      <c r="CM23" s="16">
        <v>0</v>
      </c>
      <c r="CN23" s="20">
        <v>890</v>
      </c>
      <c r="CO23" s="20">
        <v>400</v>
      </c>
      <c r="CP23" s="16">
        <v>257.99</v>
      </c>
      <c r="CQ23" s="16">
        <v>490</v>
      </c>
      <c r="CR23" s="16">
        <v>100</v>
      </c>
      <c r="CS23" s="16">
        <v>30.3</v>
      </c>
      <c r="CT23" s="20">
        <v>0</v>
      </c>
      <c r="CU23" s="20">
        <v>0</v>
      </c>
      <c r="CV23" s="16">
        <v>0</v>
      </c>
      <c r="CW23" s="16">
        <v>0</v>
      </c>
      <c r="CX23" s="16">
        <v>0</v>
      </c>
      <c r="CY23" s="16">
        <v>60.517000000000003</v>
      </c>
      <c r="CZ23" s="16">
        <v>0</v>
      </c>
      <c r="DA23" s="16">
        <v>0</v>
      </c>
      <c r="DB23" s="16">
        <v>0</v>
      </c>
      <c r="DC23" s="16">
        <v>0</v>
      </c>
      <c r="DD23" s="16">
        <v>0</v>
      </c>
      <c r="DE23" s="16">
        <v>0</v>
      </c>
      <c r="DF23" s="16">
        <v>0</v>
      </c>
      <c r="DG23" s="19">
        <f t="shared" si="8"/>
        <v>28902</v>
      </c>
      <c r="DH23" s="19">
        <f t="shared" si="9"/>
        <v>13631.900000000001</v>
      </c>
      <c r="DI23" s="19">
        <f t="shared" si="10"/>
        <v>10569.683000000001</v>
      </c>
      <c r="DJ23" s="16">
        <v>0</v>
      </c>
      <c r="DK23" s="16">
        <v>0</v>
      </c>
      <c r="DL23" s="16">
        <v>0</v>
      </c>
      <c r="DM23" s="16">
        <v>0</v>
      </c>
      <c r="DN23" s="16">
        <v>0</v>
      </c>
      <c r="DO23" s="16">
        <v>0</v>
      </c>
      <c r="DP23" s="16">
        <v>0</v>
      </c>
      <c r="DQ23" s="16">
        <v>0</v>
      </c>
      <c r="DR23" s="16">
        <v>0</v>
      </c>
      <c r="DS23" s="16">
        <v>10650</v>
      </c>
      <c r="DT23" s="16">
        <v>10650</v>
      </c>
      <c r="DU23" s="16">
        <v>0</v>
      </c>
      <c r="DV23" s="16">
        <v>0</v>
      </c>
      <c r="DW23" s="16">
        <v>0</v>
      </c>
      <c r="DX23" s="16">
        <v>0</v>
      </c>
      <c r="DY23" s="16">
        <v>1246.7</v>
      </c>
      <c r="DZ23" s="16">
        <v>0</v>
      </c>
      <c r="EA23" s="16">
        <v>0</v>
      </c>
      <c r="EB23" s="16">
        <v>0</v>
      </c>
      <c r="EC23" s="19">
        <f t="shared" si="11"/>
        <v>11896.7</v>
      </c>
      <c r="ED23" s="19">
        <f t="shared" si="11"/>
        <v>10650</v>
      </c>
      <c r="EE23" s="19">
        <f t="shared" si="12"/>
        <v>0</v>
      </c>
      <c r="EF23" s="19">
        <v>2946.5</v>
      </c>
      <c r="EG23" s="19">
        <v>600.20000000000005</v>
      </c>
      <c r="EH23" s="48">
        <v>10.301000000001295</v>
      </c>
      <c r="EI23" s="23"/>
      <c r="EJ23" s="23"/>
    </row>
    <row r="24" spans="1:140" s="23" customFormat="1" ht="20.25" customHeight="1">
      <c r="A24" s="50">
        <v>15</v>
      </c>
      <c r="B24" s="53" t="s">
        <v>62</v>
      </c>
      <c r="C24" s="51">
        <v>1375.7303999999999</v>
      </c>
      <c r="D24" s="52">
        <v>0</v>
      </c>
      <c r="E24" s="18">
        <f t="shared" si="13"/>
        <v>12241.191000000001</v>
      </c>
      <c r="F24" s="18">
        <f t="shared" si="14"/>
        <v>6000</v>
      </c>
      <c r="G24" s="19">
        <f t="shared" si="0"/>
        <v>4838.5050000000001</v>
      </c>
      <c r="H24" s="19">
        <f t="shared" si="15"/>
        <v>80.641750000000002</v>
      </c>
      <c r="I24" s="19">
        <f t="shared" si="16"/>
        <v>39.526423531827909</v>
      </c>
      <c r="J24" s="19">
        <f>T24+Y24+AD24+AI24+AN24+AS24+BK24+BS24+BV24+BY24+CB24+CE24+CK24+CN24+CT24+CW24+DC24+EF24</f>
        <v>2826.391000000001</v>
      </c>
      <c r="K24" s="19">
        <f>U24+Z24+AE24+AJ24+AO24+AT24+BL24+BT24+BW24+BZ24+CC24+CF24+CL24+CO24+CU24+CX24+DD24++EG24</f>
        <v>1292.5999999999999</v>
      </c>
      <c r="L24" s="19">
        <f>V24+AA24+AF24+AK24+AP24+AU24+BM24+BU24+BX24+CA24+CD24+CG24+CM24+CP24+CV24+CY24+DE24+EH24</f>
        <v>915.60499999999968</v>
      </c>
      <c r="M24" s="19">
        <f t="shared" si="17"/>
        <v>70.834364846046711</v>
      </c>
      <c r="N24" s="19">
        <f t="shared" si="18"/>
        <v>32.394845582228335</v>
      </c>
      <c r="O24" s="19">
        <f t="shared" si="4"/>
        <v>1848.1130000000001</v>
      </c>
      <c r="P24" s="19">
        <f t="shared" si="4"/>
        <v>655.6</v>
      </c>
      <c r="Q24" s="19">
        <f t="shared" si="5"/>
        <v>509.89599999999996</v>
      </c>
      <c r="R24" s="19">
        <f t="shared" si="19"/>
        <v>77.775472849298339</v>
      </c>
      <c r="S24" s="16">
        <f t="shared" si="20"/>
        <v>27.590087835538192</v>
      </c>
      <c r="T24" s="20">
        <v>1</v>
      </c>
      <c r="U24" s="20">
        <v>1</v>
      </c>
      <c r="V24" s="19">
        <v>0.69299999999999995</v>
      </c>
      <c r="W24" s="19">
        <f t="shared" si="21"/>
        <v>69.3</v>
      </c>
      <c r="X24" s="16">
        <f t="shared" si="22"/>
        <v>69.3</v>
      </c>
      <c r="Y24" s="20">
        <v>45</v>
      </c>
      <c r="Z24" s="20">
        <v>35</v>
      </c>
      <c r="AA24" s="19">
        <v>43.88</v>
      </c>
      <c r="AB24" s="19">
        <f t="shared" si="23"/>
        <v>125.37142857142858</v>
      </c>
      <c r="AC24" s="16">
        <f t="shared" si="24"/>
        <v>97.51111111111112</v>
      </c>
      <c r="AD24" s="20">
        <v>1847.1130000000001</v>
      </c>
      <c r="AE24" s="20">
        <v>654.6</v>
      </c>
      <c r="AF24" s="19">
        <v>509.20299999999997</v>
      </c>
      <c r="AG24" s="19">
        <f t="shared" si="25"/>
        <v>77.788420409410321</v>
      </c>
      <c r="AH24" s="16">
        <f t="shared" si="26"/>
        <v>27.567506698290789</v>
      </c>
      <c r="AI24" s="20">
        <v>252</v>
      </c>
      <c r="AJ24" s="20">
        <v>252</v>
      </c>
      <c r="AK24" s="19">
        <v>213</v>
      </c>
      <c r="AL24" s="19">
        <f t="shared" si="27"/>
        <v>84.523809523809518</v>
      </c>
      <c r="AM24" s="16">
        <f t="shared" si="28"/>
        <v>84.523809523809518</v>
      </c>
      <c r="AN24" s="21">
        <v>0</v>
      </c>
      <c r="AO24" s="21">
        <v>0</v>
      </c>
      <c r="AP24" s="19">
        <v>0</v>
      </c>
      <c r="AQ24" s="19" t="e">
        <f t="shared" si="29"/>
        <v>#DIV/0!</v>
      </c>
      <c r="AR24" s="16" t="e">
        <f t="shared" si="30"/>
        <v>#DIV/0!</v>
      </c>
      <c r="AS24" s="21">
        <v>0</v>
      </c>
      <c r="AT24" s="21">
        <v>0</v>
      </c>
      <c r="AU24" s="16"/>
      <c r="AV24" s="16"/>
      <c r="AW24" s="16"/>
      <c r="AX24" s="16"/>
      <c r="AY24" s="16">
        <v>9414.7999999999993</v>
      </c>
      <c r="AZ24" s="16">
        <v>4707.3999999999996</v>
      </c>
      <c r="BA24" s="16">
        <v>3922.9</v>
      </c>
      <c r="BB24" s="22"/>
      <c r="BC24" s="22"/>
      <c r="BD24" s="22"/>
      <c r="BE24" s="22">
        <v>0</v>
      </c>
      <c r="BF24" s="22">
        <v>0</v>
      </c>
      <c r="BG24" s="22">
        <v>0</v>
      </c>
      <c r="BH24" s="16"/>
      <c r="BI24" s="16"/>
      <c r="BJ24" s="16"/>
      <c r="BK24" s="16"/>
      <c r="BL24" s="16"/>
      <c r="BM24" s="16"/>
      <c r="BN24" s="19">
        <f t="shared" si="6"/>
        <v>187.9</v>
      </c>
      <c r="BO24" s="19">
        <f t="shared" si="6"/>
        <v>150</v>
      </c>
      <c r="BP24" s="19">
        <f t="shared" si="7"/>
        <v>62.8</v>
      </c>
      <c r="BQ24" s="19">
        <f t="shared" si="31"/>
        <v>41.86666666666666</v>
      </c>
      <c r="BR24" s="16">
        <f t="shared" si="32"/>
        <v>33.422032996274616</v>
      </c>
      <c r="BS24" s="20">
        <v>187.9</v>
      </c>
      <c r="BT24" s="20">
        <v>150</v>
      </c>
      <c r="BU24" s="19">
        <v>62.8</v>
      </c>
      <c r="BV24" s="16">
        <v>0</v>
      </c>
      <c r="BW24" s="16">
        <v>0</v>
      </c>
      <c r="BX24" s="19">
        <v>0</v>
      </c>
      <c r="BY24" s="16">
        <v>0</v>
      </c>
      <c r="BZ24" s="16">
        <v>0</v>
      </c>
      <c r="CA24" s="16">
        <v>0</v>
      </c>
      <c r="CB24" s="20">
        <v>0</v>
      </c>
      <c r="CC24" s="20">
        <v>0</v>
      </c>
      <c r="CD24" s="16">
        <v>0</v>
      </c>
      <c r="CE24" s="16">
        <v>0</v>
      </c>
      <c r="CF24" s="16">
        <v>0</v>
      </c>
      <c r="CG24" s="16">
        <v>0</v>
      </c>
      <c r="CH24" s="16">
        <v>0</v>
      </c>
      <c r="CI24" s="16">
        <v>0</v>
      </c>
      <c r="CJ24" s="16">
        <v>0</v>
      </c>
      <c r="CK24" s="24">
        <v>0</v>
      </c>
      <c r="CL24" s="24">
        <v>0</v>
      </c>
      <c r="CM24" s="16">
        <v>0</v>
      </c>
      <c r="CN24" s="20">
        <v>160</v>
      </c>
      <c r="CO24" s="20">
        <v>50</v>
      </c>
      <c r="CP24" s="16">
        <v>50.45</v>
      </c>
      <c r="CQ24" s="16">
        <v>160</v>
      </c>
      <c r="CR24" s="16">
        <v>45</v>
      </c>
      <c r="CS24" s="16">
        <v>35.450000000000003</v>
      </c>
      <c r="CT24" s="20">
        <v>0</v>
      </c>
      <c r="CU24" s="20">
        <v>0</v>
      </c>
      <c r="CV24" s="16">
        <v>0</v>
      </c>
      <c r="CW24" s="16">
        <v>0</v>
      </c>
      <c r="CX24" s="16">
        <v>0</v>
      </c>
      <c r="CY24" s="16">
        <v>0</v>
      </c>
      <c r="CZ24" s="16">
        <v>0</v>
      </c>
      <c r="DA24" s="16">
        <v>0</v>
      </c>
      <c r="DB24" s="16">
        <v>0</v>
      </c>
      <c r="DC24" s="16">
        <v>0</v>
      </c>
      <c r="DD24" s="16">
        <v>0</v>
      </c>
      <c r="DE24" s="16">
        <v>0</v>
      </c>
      <c r="DF24" s="16">
        <v>0</v>
      </c>
      <c r="DG24" s="19">
        <f>T24+Y24+AD24+AI24+AN24+AS24+AV24+AY24+BB24+BE24+BH24+BK24+BS24+BV24+BY24+CB24+CE24+CH24+CK24+CN24+CT24+CW24+CZ24+DC24+EF24</f>
        <v>12241.191000000001</v>
      </c>
      <c r="DH24" s="19">
        <f>U24+Z24+AE24+AJ24+AO24+AT24+AW24+AZ24+BC24+BF24+BI24+BL24+BT24+BW24+BZ24+CC24+CF24+CI24+CL24+CO24+CU24+CX24+DA24+DD24+EG24</f>
        <v>6000</v>
      </c>
      <c r="DI24" s="19">
        <f>V24+AA24+AF24+AK24+AP24+AU24+AX24+BA24+BD24+BG24+BJ24+BM24+BU24+BX24+CA24+CD24+CG24+CJ24+CM24+CP24+CV24+CY24+DB24+DE24+EH24</f>
        <v>4838.5050000000001</v>
      </c>
      <c r="DJ24" s="16">
        <v>0</v>
      </c>
      <c r="DK24" s="16">
        <v>0</v>
      </c>
      <c r="DL24" s="16">
        <v>0</v>
      </c>
      <c r="DM24" s="16">
        <v>0</v>
      </c>
      <c r="DN24" s="16">
        <v>0</v>
      </c>
      <c r="DO24" s="16">
        <v>0</v>
      </c>
      <c r="DP24" s="16">
        <v>0</v>
      </c>
      <c r="DQ24" s="16">
        <v>0</v>
      </c>
      <c r="DR24" s="16">
        <v>0</v>
      </c>
      <c r="DS24" s="16">
        <v>0</v>
      </c>
      <c r="DT24" s="16">
        <v>0</v>
      </c>
      <c r="DU24" s="16">
        <v>0</v>
      </c>
      <c r="DV24" s="16">
        <v>0</v>
      </c>
      <c r="DW24" s="16">
        <v>0</v>
      </c>
      <c r="DX24" s="16">
        <v>0</v>
      </c>
      <c r="DY24" s="16">
        <v>160</v>
      </c>
      <c r="DZ24" s="16">
        <v>160</v>
      </c>
      <c r="EA24" s="16">
        <v>160</v>
      </c>
      <c r="EB24" s="16">
        <v>0</v>
      </c>
      <c r="EC24" s="19">
        <f t="shared" si="11"/>
        <v>160</v>
      </c>
      <c r="ED24" s="19">
        <f t="shared" si="11"/>
        <v>160</v>
      </c>
      <c r="EE24" s="19">
        <f t="shared" si="12"/>
        <v>160</v>
      </c>
      <c r="EF24" s="19">
        <v>333.37800000000061</v>
      </c>
      <c r="EG24" s="19">
        <v>150</v>
      </c>
      <c r="EH24" s="48">
        <v>35.578999999999724</v>
      </c>
    </row>
    <row r="25" spans="1:140" s="25" customFormat="1" ht="20.25" customHeight="1">
      <c r="A25" s="39">
        <v>16</v>
      </c>
      <c r="B25" s="54" t="s">
        <v>63</v>
      </c>
      <c r="C25" s="16">
        <v>1417.0181</v>
      </c>
      <c r="D25" s="24">
        <v>75.959999999999127</v>
      </c>
      <c r="E25" s="18">
        <f t="shared" si="13"/>
        <v>9682.8000000000011</v>
      </c>
      <c r="F25" s="18">
        <f t="shared" si="14"/>
        <v>4623</v>
      </c>
      <c r="G25" s="19">
        <f t="shared" si="0"/>
        <v>3988.5538999999999</v>
      </c>
      <c r="H25" s="19">
        <f t="shared" si="15"/>
        <v>86.276311918667531</v>
      </c>
      <c r="I25" s="19">
        <f t="shared" si="16"/>
        <v>41.192154128970955</v>
      </c>
      <c r="J25" s="19">
        <f t="shared" ref="J25:J65" si="33">T25+Y25+AD25+AI25+AN25+AS25+BK25+BS25+BV25+BY25+CB25+CE25+CK25+CN25+CT25+CW25+DC25+EF25</f>
        <v>2208.8000000000002</v>
      </c>
      <c r="K25" s="19">
        <f t="shared" ref="K25:K65" si="34">U25+Z25+AE25+AJ25+AO25+AT25+BL25+BT25+BW25+BZ25+CC25+CF25+CL25+CO25+CU25+CX25+DD25++EG25</f>
        <v>886</v>
      </c>
      <c r="L25" s="19">
        <f t="shared" ref="L25:L65" si="35">V25+AA25+AF25+AK25+AP25+AU25+BM25+BU25+BX25+CA25+CD25+CG25+CM25+CP25+CV25+CY25+DE25+EH25</f>
        <v>874.45390000000009</v>
      </c>
      <c r="M25" s="19">
        <f t="shared" si="17"/>
        <v>98.696828442437933</v>
      </c>
      <c r="N25" s="19">
        <f t="shared" si="18"/>
        <v>39.589546360014488</v>
      </c>
      <c r="O25" s="19">
        <f t="shared" si="4"/>
        <v>572.5</v>
      </c>
      <c r="P25" s="19">
        <f t="shared" si="4"/>
        <v>320.7</v>
      </c>
      <c r="Q25" s="19">
        <f t="shared" si="5"/>
        <v>224.511</v>
      </c>
      <c r="R25" s="19">
        <f t="shared" si="19"/>
        <v>70.006548175865291</v>
      </c>
      <c r="S25" s="16">
        <f t="shared" si="20"/>
        <v>39.215895196506551</v>
      </c>
      <c r="T25" s="20">
        <v>0</v>
      </c>
      <c r="U25" s="20">
        <v>0.7</v>
      </c>
      <c r="V25" s="19">
        <v>6.0999999999999999E-2</v>
      </c>
      <c r="W25" s="19">
        <f t="shared" si="21"/>
        <v>8.7142857142857153</v>
      </c>
      <c r="X25" s="16" t="e">
        <f t="shared" si="22"/>
        <v>#DIV/0!</v>
      </c>
      <c r="Y25" s="20">
        <v>980.1</v>
      </c>
      <c r="Z25" s="20">
        <v>173.3</v>
      </c>
      <c r="AA25" s="19">
        <v>293.714</v>
      </c>
      <c r="AB25" s="19">
        <f t="shared" si="23"/>
        <v>169.48297749567223</v>
      </c>
      <c r="AC25" s="16">
        <f t="shared" si="24"/>
        <v>29.967758392000814</v>
      </c>
      <c r="AD25" s="20">
        <v>572.5</v>
      </c>
      <c r="AE25" s="20">
        <v>320</v>
      </c>
      <c r="AF25" s="19">
        <v>224.45</v>
      </c>
      <c r="AG25" s="19">
        <f t="shared" si="25"/>
        <v>70.140625</v>
      </c>
      <c r="AH25" s="16">
        <f t="shared" si="26"/>
        <v>39.205240174672483</v>
      </c>
      <c r="AI25" s="20">
        <v>24</v>
      </c>
      <c r="AJ25" s="20">
        <v>12</v>
      </c>
      <c r="AK25" s="19">
        <v>0</v>
      </c>
      <c r="AL25" s="19">
        <f t="shared" si="27"/>
        <v>0</v>
      </c>
      <c r="AM25" s="16">
        <f t="shared" si="28"/>
        <v>0</v>
      </c>
      <c r="AN25" s="21">
        <v>0</v>
      </c>
      <c r="AO25" s="21">
        <v>0</v>
      </c>
      <c r="AP25" s="19">
        <v>0</v>
      </c>
      <c r="AQ25" s="19" t="e">
        <f t="shared" si="29"/>
        <v>#DIV/0!</v>
      </c>
      <c r="AR25" s="16" t="e">
        <f t="shared" si="30"/>
        <v>#DIV/0!</v>
      </c>
      <c r="AS25" s="21">
        <v>0</v>
      </c>
      <c r="AT25" s="21">
        <v>0</v>
      </c>
      <c r="AU25" s="16"/>
      <c r="AV25" s="16"/>
      <c r="AW25" s="16"/>
      <c r="AX25" s="16"/>
      <c r="AY25" s="16">
        <v>7474</v>
      </c>
      <c r="AZ25" s="16">
        <v>3737</v>
      </c>
      <c r="BA25" s="16">
        <v>3114.1</v>
      </c>
      <c r="BB25" s="22"/>
      <c r="BC25" s="22"/>
      <c r="BD25" s="22"/>
      <c r="BE25" s="22">
        <v>0</v>
      </c>
      <c r="BF25" s="22">
        <v>0</v>
      </c>
      <c r="BG25" s="22">
        <v>0</v>
      </c>
      <c r="BH25" s="16"/>
      <c r="BI25" s="16"/>
      <c r="BJ25" s="16"/>
      <c r="BK25" s="16"/>
      <c r="BL25" s="16"/>
      <c r="BM25" s="16"/>
      <c r="BN25" s="19">
        <f t="shared" si="6"/>
        <v>622.20000000000005</v>
      </c>
      <c r="BO25" s="19">
        <f t="shared" si="6"/>
        <v>375</v>
      </c>
      <c r="BP25" s="19">
        <f t="shared" si="7"/>
        <v>257.7</v>
      </c>
      <c r="BQ25" s="19">
        <f t="shared" si="31"/>
        <v>68.72</v>
      </c>
      <c r="BR25" s="16">
        <f t="shared" si="32"/>
        <v>41.417550626808094</v>
      </c>
      <c r="BS25" s="20">
        <v>572.20000000000005</v>
      </c>
      <c r="BT25" s="20">
        <v>350</v>
      </c>
      <c r="BU25" s="19">
        <v>219.7</v>
      </c>
      <c r="BV25" s="16">
        <v>0</v>
      </c>
      <c r="BW25" s="16">
        <v>0</v>
      </c>
      <c r="BX25" s="19">
        <v>0</v>
      </c>
      <c r="BY25" s="16">
        <v>0</v>
      </c>
      <c r="BZ25" s="16">
        <v>0</v>
      </c>
      <c r="CA25" s="16">
        <v>0</v>
      </c>
      <c r="CB25" s="20">
        <v>50</v>
      </c>
      <c r="CC25" s="20">
        <v>25</v>
      </c>
      <c r="CD25" s="16">
        <v>38</v>
      </c>
      <c r="CE25" s="16">
        <v>0</v>
      </c>
      <c r="CF25" s="16">
        <v>0</v>
      </c>
      <c r="CG25" s="16">
        <v>0</v>
      </c>
      <c r="CH25" s="16">
        <v>0</v>
      </c>
      <c r="CI25" s="16">
        <v>0</v>
      </c>
      <c r="CJ25" s="16">
        <v>0</v>
      </c>
      <c r="CK25" s="24">
        <v>0</v>
      </c>
      <c r="CL25" s="24">
        <v>0</v>
      </c>
      <c r="CM25" s="16">
        <v>0</v>
      </c>
      <c r="CN25" s="20">
        <v>10</v>
      </c>
      <c r="CO25" s="20">
        <v>5</v>
      </c>
      <c r="CP25" s="16">
        <v>0</v>
      </c>
      <c r="CQ25" s="16">
        <v>10</v>
      </c>
      <c r="CR25" s="16">
        <v>0</v>
      </c>
      <c r="CS25" s="16">
        <v>0</v>
      </c>
      <c r="CT25" s="20">
        <v>0</v>
      </c>
      <c r="CU25" s="20">
        <v>0</v>
      </c>
      <c r="CV25" s="16">
        <v>0</v>
      </c>
      <c r="CW25" s="16">
        <v>0</v>
      </c>
      <c r="CX25" s="16">
        <v>0</v>
      </c>
      <c r="CY25" s="16">
        <v>0</v>
      </c>
      <c r="CZ25" s="16">
        <v>0</v>
      </c>
      <c r="DA25" s="16">
        <v>0</v>
      </c>
      <c r="DB25" s="16">
        <v>0</v>
      </c>
      <c r="DC25" s="16">
        <v>0</v>
      </c>
      <c r="DD25" s="16">
        <v>0</v>
      </c>
      <c r="DE25" s="16">
        <v>34.206899999999997</v>
      </c>
      <c r="DF25" s="16">
        <v>0</v>
      </c>
      <c r="DG25" s="19">
        <f t="shared" ref="DG25:DG65" si="36">T25+Y25+AD25+AI25+AN25+AS25+AV25+AY25+BB25+BE25+BH25+BK25+BS25+BV25+BY25+CB25+CE25+CH25+CK25+CN25+CT25+CW25+CZ25+DC25+EF25</f>
        <v>9682.8000000000011</v>
      </c>
      <c r="DH25" s="19">
        <f t="shared" ref="DH25:DH65" si="37">U25+Z25+AE25+AJ25+AO25+AT25+AW25+AZ25+BC25+BF25+BI25+BL25+BT25+BW25+BZ25+CC25+CF25+CI25+CL25+CO25+CU25+CX25+DA25+DD25+EG25</f>
        <v>4623</v>
      </c>
      <c r="DI25" s="19">
        <f t="shared" ref="DI25:DI65" si="38">V25+AA25+AF25+AK25+AP25+AU25+AX25+BA25+BD25+BG25+BJ25+BM25+BU25+BX25+CA25+CD25+CG25+CJ25+CM25+CP25+CV25+CY25+DB25+DE25+EH25</f>
        <v>3988.5538999999999</v>
      </c>
      <c r="DJ25" s="16">
        <v>0</v>
      </c>
      <c r="DK25" s="16">
        <v>0</v>
      </c>
      <c r="DL25" s="16">
        <v>0</v>
      </c>
      <c r="DM25" s="16">
        <v>0</v>
      </c>
      <c r="DN25" s="16">
        <v>0</v>
      </c>
      <c r="DO25" s="16">
        <v>0</v>
      </c>
      <c r="DP25" s="16">
        <v>0</v>
      </c>
      <c r="DQ25" s="16">
        <v>0</v>
      </c>
      <c r="DR25" s="16">
        <v>0</v>
      </c>
      <c r="DS25" s="16">
        <v>0</v>
      </c>
      <c r="DT25" s="16">
        <v>0</v>
      </c>
      <c r="DU25" s="16">
        <v>0</v>
      </c>
      <c r="DV25" s="16">
        <v>0</v>
      </c>
      <c r="DW25" s="16">
        <v>0</v>
      </c>
      <c r="DX25" s="16">
        <v>0</v>
      </c>
      <c r="DY25" s="16">
        <v>0</v>
      </c>
      <c r="DZ25" s="16">
        <v>0</v>
      </c>
      <c r="EA25" s="16">
        <v>0</v>
      </c>
      <c r="EB25" s="16">
        <v>0</v>
      </c>
      <c r="EC25" s="19">
        <f t="shared" si="11"/>
        <v>0</v>
      </c>
      <c r="ED25" s="19">
        <f t="shared" si="11"/>
        <v>0</v>
      </c>
      <c r="EE25" s="19">
        <f t="shared" si="12"/>
        <v>0</v>
      </c>
      <c r="EF25" s="19">
        <v>0</v>
      </c>
      <c r="EG25" s="19"/>
      <c r="EH25" s="48">
        <v>64.322000000000116</v>
      </c>
      <c r="EI25" s="23"/>
      <c r="EJ25" s="23"/>
    </row>
    <row r="26" spans="1:140" s="25" customFormat="1" ht="20.25" customHeight="1">
      <c r="A26" s="38">
        <v>17</v>
      </c>
      <c r="B26" s="54" t="s">
        <v>64</v>
      </c>
      <c r="C26" s="16">
        <v>6930.7520000000004</v>
      </c>
      <c r="D26" s="24">
        <v>0</v>
      </c>
      <c r="E26" s="18">
        <f t="shared" si="13"/>
        <v>33764</v>
      </c>
      <c r="F26" s="18">
        <f t="shared" si="14"/>
        <v>15122</v>
      </c>
      <c r="G26" s="19">
        <f t="shared" si="0"/>
        <v>12226.138999999999</v>
      </c>
      <c r="H26" s="19">
        <f t="shared" si="15"/>
        <v>80.850013225763789</v>
      </c>
      <c r="I26" s="19">
        <f t="shared" si="16"/>
        <v>36.210576353512614</v>
      </c>
      <c r="J26" s="19">
        <f t="shared" si="33"/>
        <v>6576.6</v>
      </c>
      <c r="K26" s="19">
        <f t="shared" si="34"/>
        <v>1528.3</v>
      </c>
      <c r="L26" s="19">
        <f t="shared" si="35"/>
        <v>898.03899999999999</v>
      </c>
      <c r="M26" s="19">
        <f t="shared" si="17"/>
        <v>58.760649087221097</v>
      </c>
      <c r="N26" s="19">
        <f t="shared" si="18"/>
        <v>13.655064927166011</v>
      </c>
      <c r="O26" s="19">
        <f t="shared" si="4"/>
        <v>3952.4</v>
      </c>
      <c r="P26" s="19">
        <f t="shared" si="4"/>
        <v>894.3</v>
      </c>
      <c r="Q26" s="19">
        <f t="shared" si="5"/>
        <v>608.04</v>
      </c>
      <c r="R26" s="19">
        <f t="shared" si="19"/>
        <v>67.990607178799053</v>
      </c>
      <c r="S26" s="16">
        <f t="shared" si="20"/>
        <v>15.384070438214753</v>
      </c>
      <c r="T26" s="20">
        <v>18.600000000000001</v>
      </c>
      <c r="U26" s="20">
        <v>0</v>
      </c>
      <c r="V26" s="19">
        <v>0.19800000000000001</v>
      </c>
      <c r="W26" s="19" t="e">
        <f t="shared" si="21"/>
        <v>#DIV/0!</v>
      </c>
      <c r="X26" s="16">
        <f t="shared" si="22"/>
        <v>1.064516129032258</v>
      </c>
      <c r="Y26" s="20">
        <v>2356.1999999999998</v>
      </c>
      <c r="Z26" s="20">
        <v>500</v>
      </c>
      <c r="AA26" s="19">
        <v>97.599000000000004</v>
      </c>
      <c r="AB26" s="19">
        <f t="shared" si="23"/>
        <v>19.5198</v>
      </c>
      <c r="AC26" s="16">
        <f t="shared" si="24"/>
        <v>4.1422205245734665</v>
      </c>
      <c r="AD26" s="20">
        <v>3933.8</v>
      </c>
      <c r="AE26" s="20">
        <v>894.3</v>
      </c>
      <c r="AF26" s="19">
        <v>607.84199999999998</v>
      </c>
      <c r="AG26" s="19">
        <f t="shared" si="25"/>
        <v>67.968466957396842</v>
      </c>
      <c r="AH26" s="16">
        <f t="shared" si="26"/>
        <v>15.451776907824494</v>
      </c>
      <c r="AI26" s="20">
        <v>148</v>
      </c>
      <c r="AJ26" s="20">
        <v>74</v>
      </c>
      <c r="AK26" s="19">
        <v>35</v>
      </c>
      <c r="AL26" s="19">
        <f t="shared" si="27"/>
        <v>47.297297297297298</v>
      </c>
      <c r="AM26" s="16">
        <f t="shared" si="28"/>
        <v>23.648648648648649</v>
      </c>
      <c r="AN26" s="21">
        <v>0</v>
      </c>
      <c r="AO26" s="21">
        <v>0</v>
      </c>
      <c r="AP26" s="19">
        <v>0</v>
      </c>
      <c r="AQ26" s="19" t="e">
        <f t="shared" si="29"/>
        <v>#DIV/0!</v>
      </c>
      <c r="AR26" s="16" t="e">
        <f t="shared" si="30"/>
        <v>#DIV/0!</v>
      </c>
      <c r="AS26" s="21">
        <v>0</v>
      </c>
      <c r="AT26" s="21">
        <v>0</v>
      </c>
      <c r="AU26" s="16"/>
      <c r="AV26" s="16"/>
      <c r="AW26" s="16"/>
      <c r="AX26" s="16"/>
      <c r="AY26" s="16">
        <v>27187.4</v>
      </c>
      <c r="AZ26" s="16">
        <v>13593.7</v>
      </c>
      <c r="BA26" s="16">
        <v>11328.1</v>
      </c>
      <c r="BB26" s="22"/>
      <c r="BC26" s="22"/>
      <c r="BD26" s="22"/>
      <c r="BE26" s="22">
        <v>0</v>
      </c>
      <c r="BF26" s="22">
        <v>0</v>
      </c>
      <c r="BG26" s="22">
        <v>0</v>
      </c>
      <c r="BH26" s="16"/>
      <c r="BI26" s="16"/>
      <c r="BJ26" s="16"/>
      <c r="BK26" s="16"/>
      <c r="BL26" s="16"/>
      <c r="BM26" s="16"/>
      <c r="BN26" s="19">
        <f t="shared" si="6"/>
        <v>120</v>
      </c>
      <c r="BO26" s="19">
        <f t="shared" si="6"/>
        <v>60</v>
      </c>
      <c r="BP26" s="19">
        <f t="shared" si="7"/>
        <v>27.8</v>
      </c>
      <c r="BQ26" s="19">
        <f t="shared" si="31"/>
        <v>46.333333333333329</v>
      </c>
      <c r="BR26" s="16">
        <f t="shared" si="32"/>
        <v>23.166666666666664</v>
      </c>
      <c r="BS26" s="20">
        <v>120</v>
      </c>
      <c r="BT26" s="20">
        <v>60</v>
      </c>
      <c r="BU26" s="19">
        <v>27.8</v>
      </c>
      <c r="BV26" s="16">
        <v>0</v>
      </c>
      <c r="BW26" s="16">
        <v>0</v>
      </c>
      <c r="BX26" s="19">
        <v>0</v>
      </c>
      <c r="BY26" s="16">
        <v>0</v>
      </c>
      <c r="BZ26" s="16">
        <v>0</v>
      </c>
      <c r="CA26" s="16">
        <v>0</v>
      </c>
      <c r="CB26" s="20">
        <v>0</v>
      </c>
      <c r="CC26" s="20">
        <v>0</v>
      </c>
      <c r="CD26" s="16">
        <v>0</v>
      </c>
      <c r="CE26" s="16">
        <v>0</v>
      </c>
      <c r="CF26" s="16">
        <v>0</v>
      </c>
      <c r="CG26" s="16">
        <v>0</v>
      </c>
      <c r="CH26" s="16">
        <v>0</v>
      </c>
      <c r="CI26" s="16">
        <v>0</v>
      </c>
      <c r="CJ26" s="16">
        <v>0</v>
      </c>
      <c r="CK26" s="24">
        <v>0</v>
      </c>
      <c r="CL26" s="24">
        <v>0</v>
      </c>
      <c r="CM26" s="16">
        <v>0</v>
      </c>
      <c r="CN26" s="20">
        <v>0</v>
      </c>
      <c r="CO26" s="20">
        <v>0</v>
      </c>
      <c r="CP26" s="16">
        <v>79.599999999999994</v>
      </c>
      <c r="CQ26" s="16">
        <v>0</v>
      </c>
      <c r="CR26" s="16">
        <v>0</v>
      </c>
      <c r="CS26" s="16">
        <v>0</v>
      </c>
      <c r="CT26" s="20">
        <v>0</v>
      </c>
      <c r="CU26" s="20">
        <v>0</v>
      </c>
      <c r="CV26" s="16">
        <v>0</v>
      </c>
      <c r="CW26" s="16">
        <v>0</v>
      </c>
      <c r="CX26" s="16">
        <v>0</v>
      </c>
      <c r="CY26" s="16">
        <v>0</v>
      </c>
      <c r="CZ26" s="16">
        <v>0</v>
      </c>
      <c r="DA26" s="16">
        <v>0</v>
      </c>
      <c r="DB26" s="16">
        <v>0</v>
      </c>
      <c r="DC26" s="16">
        <v>0</v>
      </c>
      <c r="DD26" s="16">
        <v>0</v>
      </c>
      <c r="DE26" s="16">
        <v>50</v>
      </c>
      <c r="DF26" s="16">
        <v>0</v>
      </c>
      <c r="DG26" s="19">
        <f t="shared" si="36"/>
        <v>33764</v>
      </c>
      <c r="DH26" s="19">
        <f t="shared" si="37"/>
        <v>15122</v>
      </c>
      <c r="DI26" s="19">
        <f t="shared" si="38"/>
        <v>12226.138999999999</v>
      </c>
      <c r="DJ26" s="16">
        <v>0</v>
      </c>
      <c r="DK26" s="16">
        <v>0</v>
      </c>
      <c r="DL26" s="16">
        <v>0</v>
      </c>
      <c r="DM26" s="16">
        <v>0</v>
      </c>
      <c r="DN26" s="16">
        <v>0</v>
      </c>
      <c r="DO26" s="16">
        <v>0</v>
      </c>
      <c r="DP26" s="16">
        <v>0</v>
      </c>
      <c r="DQ26" s="16">
        <v>0</v>
      </c>
      <c r="DR26" s="16">
        <v>0</v>
      </c>
      <c r="DS26" s="16">
        <v>0</v>
      </c>
      <c r="DT26" s="16">
        <v>0</v>
      </c>
      <c r="DU26" s="16">
        <v>0</v>
      </c>
      <c r="DV26" s="16">
        <v>0</v>
      </c>
      <c r="DW26" s="16">
        <v>0</v>
      </c>
      <c r="DX26" s="16">
        <v>0</v>
      </c>
      <c r="DY26" s="16">
        <v>3400</v>
      </c>
      <c r="DZ26" s="16">
        <v>1000</v>
      </c>
      <c r="EA26" s="16">
        <v>0</v>
      </c>
      <c r="EB26" s="16">
        <v>0</v>
      </c>
      <c r="EC26" s="19">
        <f t="shared" si="11"/>
        <v>3400</v>
      </c>
      <c r="ED26" s="19">
        <f t="shared" si="11"/>
        <v>1000</v>
      </c>
      <c r="EE26" s="19">
        <f t="shared" si="12"/>
        <v>0</v>
      </c>
      <c r="EF26" s="19">
        <v>0</v>
      </c>
      <c r="EG26" s="19"/>
      <c r="EH26" s="48">
        <v>0</v>
      </c>
      <c r="EI26" s="23"/>
      <c r="EJ26" s="23"/>
    </row>
    <row r="27" spans="1:140" s="25" customFormat="1" ht="20.25" customHeight="1">
      <c r="A27" s="39">
        <v>18</v>
      </c>
      <c r="B27" s="54" t="s">
        <v>65</v>
      </c>
      <c r="C27" s="16">
        <v>436.59100000000001</v>
      </c>
      <c r="D27" s="24">
        <v>0</v>
      </c>
      <c r="E27" s="18">
        <f t="shared" si="13"/>
        <v>10820.916000000001</v>
      </c>
      <c r="F27" s="18">
        <f t="shared" si="14"/>
        <v>4776.2090000000007</v>
      </c>
      <c r="G27" s="19">
        <f t="shared" si="0"/>
        <v>4171.0569999999998</v>
      </c>
      <c r="H27" s="19">
        <f t="shared" si="15"/>
        <v>87.32986768376341</v>
      </c>
      <c r="I27" s="19">
        <f t="shared" si="16"/>
        <v>38.546246916619623</v>
      </c>
      <c r="J27" s="19">
        <f t="shared" si="33"/>
        <v>2362.7160000000003</v>
      </c>
      <c r="K27" s="19">
        <f t="shared" si="34"/>
        <v>547.10900000000004</v>
      </c>
      <c r="L27" s="19">
        <f t="shared" si="35"/>
        <v>646.65700000000027</v>
      </c>
      <c r="M27" s="19">
        <f t="shared" si="17"/>
        <v>118.19527735789399</v>
      </c>
      <c r="N27" s="19">
        <f t="shared" si="18"/>
        <v>27.36922253880704</v>
      </c>
      <c r="O27" s="19">
        <f t="shared" si="4"/>
        <v>1479.9770000000001</v>
      </c>
      <c r="P27" s="19">
        <f t="shared" si="4"/>
        <v>137.10900000000001</v>
      </c>
      <c r="Q27" s="19">
        <f t="shared" si="5"/>
        <v>399.166</v>
      </c>
      <c r="R27" s="19">
        <f t="shared" si="19"/>
        <v>291.13041448774328</v>
      </c>
      <c r="S27" s="16">
        <f t="shared" si="20"/>
        <v>26.971094821068164</v>
      </c>
      <c r="T27" s="20">
        <v>254.34700000000001</v>
      </c>
      <c r="U27" s="20">
        <v>100</v>
      </c>
      <c r="V27" s="19">
        <v>99.013999999999996</v>
      </c>
      <c r="W27" s="19">
        <f t="shared" si="21"/>
        <v>99.013999999999996</v>
      </c>
      <c r="X27" s="16">
        <f t="shared" si="22"/>
        <v>38.9287076317</v>
      </c>
      <c r="Y27" s="20">
        <v>275.73899999999998</v>
      </c>
      <c r="Z27" s="20">
        <v>88</v>
      </c>
      <c r="AA27" s="19">
        <v>49.938000000000002</v>
      </c>
      <c r="AB27" s="19">
        <f t="shared" si="23"/>
        <v>56.747727272727275</v>
      </c>
      <c r="AC27" s="16">
        <f t="shared" si="24"/>
        <v>18.110604593474267</v>
      </c>
      <c r="AD27" s="20">
        <v>1225.6300000000001</v>
      </c>
      <c r="AE27" s="20">
        <v>37.109000000000002</v>
      </c>
      <c r="AF27" s="19">
        <v>300.15199999999999</v>
      </c>
      <c r="AG27" s="19">
        <f t="shared" si="25"/>
        <v>808.8388261607696</v>
      </c>
      <c r="AH27" s="16">
        <f t="shared" si="26"/>
        <v>24.48960942535675</v>
      </c>
      <c r="AI27" s="20">
        <v>236</v>
      </c>
      <c r="AJ27" s="20">
        <v>212</v>
      </c>
      <c r="AK27" s="19">
        <v>0</v>
      </c>
      <c r="AL27" s="19">
        <f t="shared" si="27"/>
        <v>0</v>
      </c>
      <c r="AM27" s="16">
        <f t="shared" si="28"/>
        <v>0</v>
      </c>
      <c r="AN27" s="21">
        <v>0</v>
      </c>
      <c r="AO27" s="21">
        <v>0</v>
      </c>
      <c r="AP27" s="19">
        <v>0</v>
      </c>
      <c r="AQ27" s="19" t="e">
        <f t="shared" si="29"/>
        <v>#DIV/0!</v>
      </c>
      <c r="AR27" s="16" t="e">
        <f t="shared" si="30"/>
        <v>#DIV/0!</v>
      </c>
      <c r="AS27" s="21">
        <v>0</v>
      </c>
      <c r="AT27" s="21">
        <v>0</v>
      </c>
      <c r="AU27" s="16"/>
      <c r="AV27" s="16"/>
      <c r="AW27" s="16"/>
      <c r="AX27" s="16"/>
      <c r="AY27" s="16">
        <v>8458.2000000000007</v>
      </c>
      <c r="AZ27" s="16">
        <v>4229.1000000000004</v>
      </c>
      <c r="BA27" s="16">
        <v>3524.4</v>
      </c>
      <c r="BB27" s="22"/>
      <c r="BC27" s="22"/>
      <c r="BD27" s="22"/>
      <c r="BE27" s="22">
        <v>0</v>
      </c>
      <c r="BF27" s="22">
        <v>0</v>
      </c>
      <c r="BG27" s="22">
        <v>0</v>
      </c>
      <c r="BH27" s="16"/>
      <c r="BI27" s="16"/>
      <c r="BJ27" s="16"/>
      <c r="BK27" s="16"/>
      <c r="BL27" s="16"/>
      <c r="BM27" s="16"/>
      <c r="BN27" s="19">
        <f t="shared" si="6"/>
        <v>181</v>
      </c>
      <c r="BO27" s="19">
        <f t="shared" si="6"/>
        <v>60</v>
      </c>
      <c r="BP27" s="19">
        <f t="shared" si="7"/>
        <v>150</v>
      </c>
      <c r="BQ27" s="19">
        <f t="shared" si="31"/>
        <v>250</v>
      </c>
      <c r="BR27" s="16">
        <f t="shared" si="32"/>
        <v>82.872928176795583</v>
      </c>
      <c r="BS27" s="20">
        <v>181</v>
      </c>
      <c r="BT27" s="20">
        <v>60</v>
      </c>
      <c r="BU27" s="19">
        <v>150</v>
      </c>
      <c r="BV27" s="16">
        <v>0</v>
      </c>
      <c r="BW27" s="16">
        <v>0</v>
      </c>
      <c r="BX27" s="19">
        <v>0</v>
      </c>
      <c r="BY27" s="16">
        <v>0</v>
      </c>
      <c r="BZ27" s="16">
        <v>0</v>
      </c>
      <c r="CA27" s="16">
        <v>0</v>
      </c>
      <c r="CB27" s="20">
        <v>0</v>
      </c>
      <c r="CC27" s="20">
        <v>0</v>
      </c>
      <c r="CD27" s="16">
        <v>0</v>
      </c>
      <c r="CE27" s="16">
        <v>0</v>
      </c>
      <c r="CF27" s="16">
        <v>0</v>
      </c>
      <c r="CG27" s="16">
        <v>0</v>
      </c>
      <c r="CH27" s="16">
        <v>0</v>
      </c>
      <c r="CI27" s="16">
        <v>0</v>
      </c>
      <c r="CJ27" s="16">
        <v>0</v>
      </c>
      <c r="CK27" s="24">
        <v>0</v>
      </c>
      <c r="CL27" s="24">
        <v>0</v>
      </c>
      <c r="CM27" s="16">
        <v>0</v>
      </c>
      <c r="CN27" s="20">
        <v>190</v>
      </c>
      <c r="CO27" s="20">
        <v>50</v>
      </c>
      <c r="CP27" s="16">
        <v>40.4</v>
      </c>
      <c r="CQ27" s="16">
        <v>190</v>
      </c>
      <c r="CR27" s="16">
        <v>0</v>
      </c>
      <c r="CS27" s="16">
        <v>40.4</v>
      </c>
      <c r="CT27" s="20">
        <v>0</v>
      </c>
      <c r="CU27" s="20">
        <v>0</v>
      </c>
      <c r="CV27" s="16">
        <v>0</v>
      </c>
      <c r="CW27" s="16">
        <v>0</v>
      </c>
      <c r="CX27" s="16">
        <v>0</v>
      </c>
      <c r="CY27" s="16">
        <v>0</v>
      </c>
      <c r="CZ27" s="16">
        <v>0</v>
      </c>
      <c r="DA27" s="16">
        <v>0</v>
      </c>
      <c r="DB27" s="16">
        <v>0</v>
      </c>
      <c r="DC27" s="16">
        <v>0</v>
      </c>
      <c r="DD27" s="16">
        <v>0</v>
      </c>
      <c r="DE27" s="16">
        <v>0</v>
      </c>
      <c r="DF27" s="16">
        <v>0</v>
      </c>
      <c r="DG27" s="19">
        <f t="shared" si="36"/>
        <v>10820.916000000001</v>
      </c>
      <c r="DH27" s="19">
        <f t="shared" si="37"/>
        <v>4776.2090000000007</v>
      </c>
      <c r="DI27" s="19">
        <f t="shared" si="38"/>
        <v>4171.0569999999998</v>
      </c>
      <c r="DJ27" s="16">
        <v>0</v>
      </c>
      <c r="DK27" s="16">
        <v>0</v>
      </c>
      <c r="DL27" s="16">
        <v>0</v>
      </c>
      <c r="DM27" s="16">
        <v>0</v>
      </c>
      <c r="DN27" s="16">
        <v>0</v>
      </c>
      <c r="DO27" s="16">
        <v>0</v>
      </c>
      <c r="DP27" s="16">
        <v>0</v>
      </c>
      <c r="DQ27" s="16">
        <v>0</v>
      </c>
      <c r="DR27" s="16">
        <v>0</v>
      </c>
      <c r="DS27" s="16">
        <v>0</v>
      </c>
      <c r="DT27" s="16">
        <v>0</v>
      </c>
      <c r="DU27" s="16">
        <v>0</v>
      </c>
      <c r="DV27" s="16">
        <v>0</v>
      </c>
      <c r="DW27" s="16">
        <v>0</v>
      </c>
      <c r="DX27" s="16">
        <v>0</v>
      </c>
      <c r="DY27" s="16">
        <v>663.40899999999999</v>
      </c>
      <c r="DZ27" s="16">
        <v>113.40900000000001</v>
      </c>
      <c r="EA27" s="16">
        <v>0</v>
      </c>
      <c r="EB27" s="16">
        <v>0</v>
      </c>
      <c r="EC27" s="19">
        <f t="shared" si="11"/>
        <v>663.40899999999999</v>
      </c>
      <c r="ED27" s="19">
        <f t="shared" si="11"/>
        <v>113.40900000000001</v>
      </c>
      <c r="EE27" s="19">
        <f t="shared" si="12"/>
        <v>0</v>
      </c>
      <c r="EF27" s="19">
        <v>0</v>
      </c>
      <c r="EG27" s="19"/>
      <c r="EH27" s="48">
        <v>7.1530000000002474</v>
      </c>
      <c r="EI27" s="23"/>
      <c r="EJ27" s="23"/>
    </row>
    <row r="28" spans="1:140" s="25" customFormat="1" ht="20.25" customHeight="1">
      <c r="A28" s="38">
        <v>19</v>
      </c>
      <c r="B28" s="54" t="s">
        <v>66</v>
      </c>
      <c r="C28" s="16">
        <v>6.5100000000002183</v>
      </c>
      <c r="D28" s="24">
        <v>155.33330000000024</v>
      </c>
      <c r="E28" s="18">
        <f t="shared" si="13"/>
        <v>14418.6</v>
      </c>
      <c r="F28" s="18">
        <f t="shared" si="14"/>
        <v>8556.5367000000006</v>
      </c>
      <c r="G28" s="19">
        <f t="shared" si="0"/>
        <v>5070.3419999999996</v>
      </c>
      <c r="H28" s="19">
        <f t="shared" si="15"/>
        <v>59.256942122389297</v>
      </c>
      <c r="I28" s="19">
        <f t="shared" si="16"/>
        <v>35.165286504931125</v>
      </c>
      <c r="J28" s="19">
        <f t="shared" si="33"/>
        <v>3221.3999999999987</v>
      </c>
      <c r="K28" s="19">
        <f t="shared" si="34"/>
        <v>2957.9367000000002</v>
      </c>
      <c r="L28" s="19">
        <f t="shared" si="35"/>
        <v>404.84199999999981</v>
      </c>
      <c r="M28" s="19">
        <f t="shared" si="17"/>
        <v>13.686635011492971</v>
      </c>
      <c r="N28" s="19">
        <f t="shared" si="18"/>
        <v>12.567268889302788</v>
      </c>
      <c r="O28" s="19">
        <f t="shared" si="4"/>
        <v>1197.52</v>
      </c>
      <c r="P28" s="19">
        <f t="shared" si="4"/>
        <v>1069</v>
      </c>
      <c r="Q28" s="19">
        <f t="shared" si="5"/>
        <v>230.18599999999998</v>
      </c>
      <c r="R28" s="19">
        <f t="shared" si="19"/>
        <v>21.532834424695977</v>
      </c>
      <c r="S28" s="16">
        <f t="shared" si="20"/>
        <v>19.221891909947221</v>
      </c>
      <c r="T28" s="20">
        <v>0.02</v>
      </c>
      <c r="U28" s="20">
        <v>0</v>
      </c>
      <c r="V28" s="19">
        <v>2.1000000000000001E-2</v>
      </c>
      <c r="W28" s="19" t="e">
        <f t="shared" si="21"/>
        <v>#DIV/0!</v>
      </c>
      <c r="X28" s="16">
        <f t="shared" si="22"/>
        <v>105</v>
      </c>
      <c r="Y28" s="20">
        <v>40</v>
      </c>
      <c r="Z28" s="20">
        <v>40</v>
      </c>
      <c r="AA28" s="19">
        <v>46.005000000000003</v>
      </c>
      <c r="AB28" s="19">
        <f t="shared" si="23"/>
        <v>115.0125</v>
      </c>
      <c r="AC28" s="16">
        <f t="shared" si="24"/>
        <v>115.0125</v>
      </c>
      <c r="AD28" s="20">
        <v>1197.5</v>
      </c>
      <c r="AE28" s="20">
        <v>1069</v>
      </c>
      <c r="AF28" s="19">
        <v>230.16499999999999</v>
      </c>
      <c r="AG28" s="19">
        <f t="shared" si="25"/>
        <v>21.53086997193639</v>
      </c>
      <c r="AH28" s="16">
        <f t="shared" si="26"/>
        <v>19.22045929018789</v>
      </c>
      <c r="AI28" s="20">
        <v>20</v>
      </c>
      <c r="AJ28" s="20">
        <v>10</v>
      </c>
      <c r="AK28" s="19">
        <v>0</v>
      </c>
      <c r="AL28" s="19">
        <f t="shared" si="27"/>
        <v>0</v>
      </c>
      <c r="AM28" s="16">
        <f t="shared" si="28"/>
        <v>0</v>
      </c>
      <c r="AN28" s="21">
        <v>0</v>
      </c>
      <c r="AO28" s="21">
        <v>0</v>
      </c>
      <c r="AP28" s="19">
        <v>0</v>
      </c>
      <c r="AQ28" s="19" t="e">
        <f t="shared" si="29"/>
        <v>#DIV/0!</v>
      </c>
      <c r="AR28" s="16" t="e">
        <f t="shared" si="30"/>
        <v>#DIV/0!</v>
      </c>
      <c r="AS28" s="21">
        <v>0</v>
      </c>
      <c r="AT28" s="21">
        <v>0</v>
      </c>
      <c r="AU28" s="16"/>
      <c r="AV28" s="16"/>
      <c r="AW28" s="16"/>
      <c r="AX28" s="16"/>
      <c r="AY28" s="16">
        <v>11197.2</v>
      </c>
      <c r="AZ28" s="16">
        <v>5598.6</v>
      </c>
      <c r="BA28" s="16">
        <v>4665.5</v>
      </c>
      <c r="BB28" s="22"/>
      <c r="BC28" s="22"/>
      <c r="BD28" s="22"/>
      <c r="BE28" s="22">
        <v>0</v>
      </c>
      <c r="BF28" s="22">
        <v>0</v>
      </c>
      <c r="BG28" s="22">
        <v>0</v>
      </c>
      <c r="BH28" s="16"/>
      <c r="BI28" s="16"/>
      <c r="BJ28" s="16"/>
      <c r="BK28" s="16"/>
      <c r="BL28" s="16"/>
      <c r="BM28" s="16"/>
      <c r="BN28" s="19">
        <f t="shared" si="6"/>
        <v>644.28</v>
      </c>
      <c r="BO28" s="19">
        <f t="shared" si="6"/>
        <v>600</v>
      </c>
      <c r="BP28" s="19">
        <f t="shared" si="7"/>
        <v>10</v>
      </c>
      <c r="BQ28" s="19">
        <f t="shared" si="31"/>
        <v>1.6666666666666667</v>
      </c>
      <c r="BR28" s="16">
        <f t="shared" si="32"/>
        <v>1.5521201961879929</v>
      </c>
      <c r="BS28" s="20">
        <v>644.28</v>
      </c>
      <c r="BT28" s="20">
        <v>600</v>
      </c>
      <c r="BU28" s="19">
        <v>10</v>
      </c>
      <c r="BV28" s="16">
        <v>0</v>
      </c>
      <c r="BW28" s="16">
        <v>0</v>
      </c>
      <c r="BX28" s="19">
        <v>0</v>
      </c>
      <c r="BY28" s="16">
        <v>0</v>
      </c>
      <c r="BZ28" s="16">
        <v>0</v>
      </c>
      <c r="CA28" s="16">
        <v>0</v>
      </c>
      <c r="CB28" s="20">
        <v>0</v>
      </c>
      <c r="CC28" s="20">
        <v>0</v>
      </c>
      <c r="CD28" s="16">
        <v>0</v>
      </c>
      <c r="CE28" s="16">
        <v>0</v>
      </c>
      <c r="CF28" s="16">
        <v>0</v>
      </c>
      <c r="CG28" s="16">
        <v>0</v>
      </c>
      <c r="CH28" s="16">
        <v>0</v>
      </c>
      <c r="CI28" s="16">
        <v>0</v>
      </c>
      <c r="CJ28" s="16">
        <v>0</v>
      </c>
      <c r="CK28" s="24">
        <v>0</v>
      </c>
      <c r="CL28" s="24">
        <v>0</v>
      </c>
      <c r="CM28" s="16">
        <v>0</v>
      </c>
      <c r="CN28" s="20">
        <v>20</v>
      </c>
      <c r="CO28" s="20">
        <v>10</v>
      </c>
      <c r="CP28" s="16">
        <v>6</v>
      </c>
      <c r="CQ28" s="16">
        <v>0</v>
      </c>
      <c r="CR28" s="16">
        <v>0</v>
      </c>
      <c r="CS28" s="16">
        <v>0</v>
      </c>
      <c r="CT28" s="20">
        <v>0</v>
      </c>
      <c r="CU28" s="20">
        <v>0</v>
      </c>
      <c r="CV28" s="16">
        <v>0</v>
      </c>
      <c r="CW28" s="16">
        <v>0</v>
      </c>
      <c r="CX28" s="16">
        <v>0</v>
      </c>
      <c r="CY28" s="16">
        <v>0</v>
      </c>
      <c r="CZ28" s="16">
        <v>0</v>
      </c>
      <c r="DA28" s="16">
        <v>0</v>
      </c>
      <c r="DB28" s="16">
        <v>0</v>
      </c>
      <c r="DC28" s="16">
        <v>0</v>
      </c>
      <c r="DD28" s="16">
        <v>0</v>
      </c>
      <c r="DE28" s="16">
        <v>0</v>
      </c>
      <c r="DF28" s="16">
        <v>0</v>
      </c>
      <c r="DG28" s="19">
        <f t="shared" si="36"/>
        <v>14418.6</v>
      </c>
      <c r="DH28" s="19">
        <f t="shared" si="37"/>
        <v>8556.5367000000006</v>
      </c>
      <c r="DI28" s="19">
        <f t="shared" si="38"/>
        <v>5070.3419999999996</v>
      </c>
      <c r="DJ28" s="16">
        <v>0</v>
      </c>
      <c r="DK28" s="16">
        <v>0</v>
      </c>
      <c r="DL28" s="16">
        <v>0</v>
      </c>
      <c r="DM28" s="16">
        <v>0</v>
      </c>
      <c r="DN28" s="16">
        <v>0</v>
      </c>
      <c r="DO28" s="16">
        <v>0</v>
      </c>
      <c r="DP28" s="16">
        <v>0</v>
      </c>
      <c r="DQ28" s="16">
        <v>0</v>
      </c>
      <c r="DR28" s="16">
        <v>0</v>
      </c>
      <c r="DS28" s="16">
        <v>0</v>
      </c>
      <c r="DT28" s="16">
        <v>0</v>
      </c>
      <c r="DU28" s="16">
        <v>0</v>
      </c>
      <c r="DV28" s="16">
        <v>0</v>
      </c>
      <c r="DW28" s="16">
        <v>0</v>
      </c>
      <c r="DX28" s="16">
        <v>0</v>
      </c>
      <c r="DY28" s="16">
        <v>2733.49</v>
      </c>
      <c r="DZ28" s="16">
        <v>2951.49</v>
      </c>
      <c r="EA28" s="16">
        <v>1208.26</v>
      </c>
      <c r="EB28" s="16">
        <v>0</v>
      </c>
      <c r="EC28" s="19">
        <f t="shared" si="11"/>
        <v>2733.49</v>
      </c>
      <c r="ED28" s="19">
        <f t="shared" si="11"/>
        <v>2951.49</v>
      </c>
      <c r="EE28" s="19">
        <f t="shared" si="12"/>
        <v>1208.26</v>
      </c>
      <c r="EF28" s="19">
        <v>1299.5999999999985</v>
      </c>
      <c r="EG28" s="19">
        <v>1228.9367</v>
      </c>
      <c r="EH28" s="48">
        <v>112.65099999999984</v>
      </c>
      <c r="EI28" s="23"/>
      <c r="EJ28" s="23"/>
    </row>
    <row r="29" spans="1:140" s="25" customFormat="1" ht="20.25" customHeight="1">
      <c r="A29" s="39">
        <v>20</v>
      </c>
      <c r="B29" s="54" t="s">
        <v>67</v>
      </c>
      <c r="C29" s="16">
        <v>512.149</v>
      </c>
      <c r="D29" s="24">
        <v>0</v>
      </c>
      <c r="E29" s="18">
        <f t="shared" si="13"/>
        <v>6765.5999999999995</v>
      </c>
      <c r="F29" s="18">
        <f t="shared" si="14"/>
        <v>3118.1</v>
      </c>
      <c r="G29" s="19">
        <f t="shared" si="0"/>
        <v>2497.6489999999999</v>
      </c>
      <c r="H29" s="19">
        <f t="shared" si="15"/>
        <v>80.101632404348805</v>
      </c>
      <c r="I29" s="19">
        <f t="shared" si="16"/>
        <v>36.916888376492842</v>
      </c>
      <c r="J29" s="19">
        <f t="shared" si="33"/>
        <v>1199.8</v>
      </c>
      <c r="K29" s="19">
        <f t="shared" si="34"/>
        <v>335.2</v>
      </c>
      <c r="L29" s="19">
        <f t="shared" si="35"/>
        <v>178.54899999999981</v>
      </c>
      <c r="M29" s="19">
        <f t="shared" si="17"/>
        <v>53.266408114558416</v>
      </c>
      <c r="N29" s="19">
        <f t="shared" si="18"/>
        <v>14.881563593932306</v>
      </c>
      <c r="O29" s="19">
        <f t="shared" si="4"/>
        <v>461.4</v>
      </c>
      <c r="P29" s="19">
        <f t="shared" si="4"/>
        <v>100</v>
      </c>
      <c r="Q29" s="19">
        <f t="shared" si="5"/>
        <v>148.233</v>
      </c>
      <c r="R29" s="19">
        <f t="shared" si="19"/>
        <v>148.233</v>
      </c>
      <c r="S29" s="16">
        <f t="shared" si="20"/>
        <v>32.126788036410922</v>
      </c>
      <c r="T29" s="20">
        <v>14.7</v>
      </c>
      <c r="U29" s="20">
        <v>0</v>
      </c>
      <c r="V29" s="19">
        <v>2.9000000000000001E-2</v>
      </c>
      <c r="W29" s="19" t="e">
        <f t="shared" si="21"/>
        <v>#DIV/0!</v>
      </c>
      <c r="X29" s="16">
        <f t="shared" si="22"/>
        <v>0.19727891156462585</v>
      </c>
      <c r="Y29" s="20">
        <v>360.7</v>
      </c>
      <c r="Z29" s="20">
        <v>135.19999999999999</v>
      </c>
      <c r="AA29" s="19">
        <v>30</v>
      </c>
      <c r="AB29" s="19">
        <f t="shared" si="23"/>
        <v>22.189349112426036</v>
      </c>
      <c r="AC29" s="16">
        <f t="shared" si="24"/>
        <v>8.3171610756861671</v>
      </c>
      <c r="AD29" s="20">
        <v>446.7</v>
      </c>
      <c r="AE29" s="20">
        <v>100</v>
      </c>
      <c r="AF29" s="19">
        <v>148.20400000000001</v>
      </c>
      <c r="AG29" s="19">
        <f t="shared" si="25"/>
        <v>148.20400000000001</v>
      </c>
      <c r="AH29" s="16">
        <f t="shared" si="26"/>
        <v>33.17752406536826</v>
      </c>
      <c r="AI29" s="20">
        <v>0</v>
      </c>
      <c r="AJ29" s="20">
        <v>0</v>
      </c>
      <c r="AK29" s="19">
        <v>0</v>
      </c>
      <c r="AL29" s="19" t="e">
        <f t="shared" si="27"/>
        <v>#DIV/0!</v>
      </c>
      <c r="AM29" s="16" t="e">
        <f t="shared" si="28"/>
        <v>#DIV/0!</v>
      </c>
      <c r="AN29" s="21">
        <v>0</v>
      </c>
      <c r="AO29" s="21">
        <v>0</v>
      </c>
      <c r="AP29" s="19">
        <v>0</v>
      </c>
      <c r="AQ29" s="19" t="e">
        <f t="shared" si="29"/>
        <v>#DIV/0!</v>
      </c>
      <c r="AR29" s="16" t="e">
        <f t="shared" si="30"/>
        <v>#DIV/0!</v>
      </c>
      <c r="AS29" s="21">
        <v>0</v>
      </c>
      <c r="AT29" s="21">
        <v>0</v>
      </c>
      <c r="AU29" s="16"/>
      <c r="AV29" s="16"/>
      <c r="AW29" s="16"/>
      <c r="AX29" s="16"/>
      <c r="AY29" s="16">
        <v>5565.8</v>
      </c>
      <c r="AZ29" s="16">
        <v>2782.9</v>
      </c>
      <c r="BA29" s="16">
        <v>2319.1</v>
      </c>
      <c r="BB29" s="22"/>
      <c r="BC29" s="22"/>
      <c r="BD29" s="22"/>
      <c r="BE29" s="22">
        <v>0</v>
      </c>
      <c r="BF29" s="22">
        <v>0</v>
      </c>
      <c r="BG29" s="22">
        <v>0</v>
      </c>
      <c r="BH29" s="16"/>
      <c r="BI29" s="16"/>
      <c r="BJ29" s="16"/>
      <c r="BK29" s="16"/>
      <c r="BL29" s="16"/>
      <c r="BM29" s="16"/>
      <c r="BN29" s="19">
        <f t="shared" si="6"/>
        <v>377.7</v>
      </c>
      <c r="BO29" s="19">
        <f t="shared" si="6"/>
        <v>100</v>
      </c>
      <c r="BP29" s="19">
        <f t="shared" si="7"/>
        <v>0</v>
      </c>
      <c r="BQ29" s="19">
        <f t="shared" si="31"/>
        <v>0</v>
      </c>
      <c r="BR29" s="16">
        <f t="shared" si="32"/>
        <v>0</v>
      </c>
      <c r="BS29" s="20">
        <v>377.7</v>
      </c>
      <c r="BT29" s="20">
        <v>100</v>
      </c>
      <c r="BU29" s="19">
        <v>0</v>
      </c>
      <c r="BV29" s="16">
        <v>0</v>
      </c>
      <c r="BW29" s="16">
        <v>0</v>
      </c>
      <c r="BX29" s="19">
        <v>0</v>
      </c>
      <c r="BY29" s="16">
        <v>0</v>
      </c>
      <c r="BZ29" s="16">
        <v>0</v>
      </c>
      <c r="CA29" s="16">
        <v>0</v>
      </c>
      <c r="CB29" s="20">
        <v>0</v>
      </c>
      <c r="CC29" s="20">
        <v>0</v>
      </c>
      <c r="CD29" s="16">
        <v>0</v>
      </c>
      <c r="CE29" s="16">
        <v>0</v>
      </c>
      <c r="CF29" s="16">
        <v>0</v>
      </c>
      <c r="CG29" s="16">
        <v>0</v>
      </c>
      <c r="CH29" s="16">
        <v>0</v>
      </c>
      <c r="CI29" s="16">
        <v>0</v>
      </c>
      <c r="CJ29" s="16">
        <v>0</v>
      </c>
      <c r="CK29" s="24">
        <v>0</v>
      </c>
      <c r="CL29" s="24">
        <v>0</v>
      </c>
      <c r="CM29" s="16">
        <v>0</v>
      </c>
      <c r="CN29" s="20">
        <v>0</v>
      </c>
      <c r="CO29" s="20">
        <v>0</v>
      </c>
      <c r="CP29" s="16">
        <v>0</v>
      </c>
      <c r="CQ29" s="16">
        <v>0</v>
      </c>
      <c r="CR29" s="16">
        <v>0</v>
      </c>
      <c r="CS29" s="16">
        <v>0</v>
      </c>
      <c r="CT29" s="20">
        <v>0</v>
      </c>
      <c r="CU29" s="20">
        <v>0</v>
      </c>
      <c r="CV29" s="16">
        <v>0</v>
      </c>
      <c r="CW29" s="16">
        <v>0</v>
      </c>
      <c r="CX29" s="16">
        <v>0</v>
      </c>
      <c r="CY29" s="16">
        <v>0</v>
      </c>
      <c r="CZ29" s="16">
        <v>0</v>
      </c>
      <c r="DA29" s="16">
        <v>0</v>
      </c>
      <c r="DB29" s="16">
        <v>0</v>
      </c>
      <c r="DC29" s="16">
        <v>0</v>
      </c>
      <c r="DD29" s="16">
        <v>0</v>
      </c>
      <c r="DE29" s="16">
        <v>0</v>
      </c>
      <c r="DF29" s="16">
        <v>0</v>
      </c>
      <c r="DG29" s="19">
        <f t="shared" si="36"/>
        <v>6765.5999999999995</v>
      </c>
      <c r="DH29" s="19">
        <f t="shared" si="37"/>
        <v>3118.1</v>
      </c>
      <c r="DI29" s="19">
        <f t="shared" si="38"/>
        <v>2497.6489999999999</v>
      </c>
      <c r="DJ29" s="16">
        <v>0</v>
      </c>
      <c r="DK29" s="16">
        <v>0</v>
      </c>
      <c r="DL29" s="16">
        <v>0</v>
      </c>
      <c r="DM29" s="16">
        <v>0</v>
      </c>
      <c r="DN29" s="16">
        <v>0</v>
      </c>
      <c r="DO29" s="16">
        <v>0</v>
      </c>
      <c r="DP29" s="16">
        <v>0</v>
      </c>
      <c r="DQ29" s="16">
        <v>0</v>
      </c>
      <c r="DR29" s="16">
        <v>0</v>
      </c>
      <c r="DS29" s="16">
        <v>0</v>
      </c>
      <c r="DT29" s="16">
        <v>0</v>
      </c>
      <c r="DU29" s="16">
        <v>0</v>
      </c>
      <c r="DV29" s="16">
        <v>0</v>
      </c>
      <c r="DW29" s="16">
        <v>0</v>
      </c>
      <c r="DX29" s="16">
        <v>0</v>
      </c>
      <c r="DY29" s="16">
        <v>0</v>
      </c>
      <c r="DZ29" s="16">
        <v>0</v>
      </c>
      <c r="EA29" s="16">
        <v>0</v>
      </c>
      <c r="EB29" s="16">
        <v>0</v>
      </c>
      <c r="EC29" s="19">
        <f t="shared" si="11"/>
        <v>0</v>
      </c>
      <c r="ED29" s="19">
        <f t="shared" si="11"/>
        <v>0</v>
      </c>
      <c r="EE29" s="19">
        <f t="shared" si="12"/>
        <v>0</v>
      </c>
      <c r="EF29" s="19">
        <v>0</v>
      </c>
      <c r="EG29" s="19"/>
      <c r="EH29" s="48">
        <v>0.31599999999980355</v>
      </c>
      <c r="EI29" s="23"/>
      <c r="EJ29" s="23"/>
    </row>
    <row r="30" spans="1:140" s="25" customFormat="1" ht="20.25" customHeight="1">
      <c r="A30" s="38">
        <v>21</v>
      </c>
      <c r="B30" s="54" t="s">
        <v>68</v>
      </c>
      <c r="C30" s="16">
        <v>1974.9540999999999</v>
      </c>
      <c r="D30" s="24">
        <v>0</v>
      </c>
      <c r="E30" s="18">
        <f t="shared" si="13"/>
        <v>7572.75</v>
      </c>
      <c r="F30" s="18">
        <f t="shared" si="14"/>
        <v>3803</v>
      </c>
      <c r="G30" s="19">
        <f t="shared" si="0"/>
        <v>2416.297</v>
      </c>
      <c r="H30" s="19">
        <f t="shared" si="15"/>
        <v>63.536602682093083</v>
      </c>
      <c r="I30" s="19">
        <f t="shared" si="16"/>
        <v>31.907787791753329</v>
      </c>
      <c r="J30" s="19">
        <f t="shared" si="33"/>
        <v>2666.95</v>
      </c>
      <c r="K30" s="19">
        <f t="shared" si="34"/>
        <v>1350.1</v>
      </c>
      <c r="L30" s="19">
        <f t="shared" si="35"/>
        <v>372.19700000000012</v>
      </c>
      <c r="M30" s="19">
        <f t="shared" si="17"/>
        <v>27.568106066217329</v>
      </c>
      <c r="N30" s="19">
        <f t="shared" si="18"/>
        <v>13.95590468512721</v>
      </c>
      <c r="O30" s="19">
        <f t="shared" si="4"/>
        <v>603.1</v>
      </c>
      <c r="P30" s="19">
        <f t="shared" si="4"/>
        <v>201.2</v>
      </c>
      <c r="Q30" s="19">
        <f t="shared" si="5"/>
        <v>25.204000000000001</v>
      </c>
      <c r="R30" s="19">
        <f t="shared" si="19"/>
        <v>12.526838966202785</v>
      </c>
      <c r="S30" s="16">
        <f t="shared" si="20"/>
        <v>4.1790747803017743</v>
      </c>
      <c r="T30" s="20">
        <v>1.2</v>
      </c>
      <c r="U30" s="20">
        <v>1.2</v>
      </c>
      <c r="V30" s="19">
        <v>0.01</v>
      </c>
      <c r="W30" s="19">
        <f t="shared" si="21"/>
        <v>0.83333333333333337</v>
      </c>
      <c r="X30" s="16">
        <f t="shared" si="22"/>
        <v>0.83333333333333337</v>
      </c>
      <c r="Y30" s="20">
        <v>496.85</v>
      </c>
      <c r="Z30" s="20">
        <v>228</v>
      </c>
      <c r="AA30" s="19">
        <v>36.344999999999999</v>
      </c>
      <c r="AB30" s="19">
        <f t="shared" si="23"/>
        <v>15.940789473684211</v>
      </c>
      <c r="AC30" s="16">
        <f t="shared" si="24"/>
        <v>7.3150850357250681</v>
      </c>
      <c r="AD30" s="20">
        <v>601.9</v>
      </c>
      <c r="AE30" s="20">
        <v>200</v>
      </c>
      <c r="AF30" s="19">
        <v>25.193999999999999</v>
      </c>
      <c r="AG30" s="19">
        <f t="shared" si="25"/>
        <v>12.597</v>
      </c>
      <c r="AH30" s="16">
        <f t="shared" si="26"/>
        <v>4.1857451403887689</v>
      </c>
      <c r="AI30" s="20">
        <v>0</v>
      </c>
      <c r="AJ30" s="20">
        <v>0</v>
      </c>
      <c r="AK30" s="19">
        <v>0</v>
      </c>
      <c r="AL30" s="19" t="e">
        <f t="shared" si="27"/>
        <v>#DIV/0!</v>
      </c>
      <c r="AM30" s="16" t="e">
        <f t="shared" si="28"/>
        <v>#DIV/0!</v>
      </c>
      <c r="AN30" s="21">
        <v>0</v>
      </c>
      <c r="AO30" s="21">
        <v>0</v>
      </c>
      <c r="AP30" s="19">
        <v>0</v>
      </c>
      <c r="AQ30" s="19" t="e">
        <f t="shared" si="29"/>
        <v>#DIV/0!</v>
      </c>
      <c r="AR30" s="16" t="e">
        <f t="shared" si="30"/>
        <v>#DIV/0!</v>
      </c>
      <c r="AS30" s="21">
        <v>0</v>
      </c>
      <c r="AT30" s="21">
        <v>0</v>
      </c>
      <c r="AU30" s="16"/>
      <c r="AV30" s="16"/>
      <c r="AW30" s="16"/>
      <c r="AX30" s="16"/>
      <c r="AY30" s="16">
        <v>4905.8</v>
      </c>
      <c r="AZ30" s="16">
        <v>2452.9</v>
      </c>
      <c r="BA30" s="16">
        <v>2044.1</v>
      </c>
      <c r="BB30" s="22"/>
      <c r="BC30" s="22"/>
      <c r="BD30" s="22"/>
      <c r="BE30" s="22">
        <v>0</v>
      </c>
      <c r="BF30" s="22">
        <v>0</v>
      </c>
      <c r="BG30" s="22">
        <v>0</v>
      </c>
      <c r="BH30" s="16"/>
      <c r="BI30" s="16"/>
      <c r="BJ30" s="16"/>
      <c r="BK30" s="16"/>
      <c r="BL30" s="16"/>
      <c r="BM30" s="16"/>
      <c r="BN30" s="19">
        <f t="shared" si="6"/>
        <v>1547</v>
      </c>
      <c r="BO30" s="19">
        <f t="shared" si="6"/>
        <v>910.9</v>
      </c>
      <c r="BP30" s="19">
        <f t="shared" si="7"/>
        <v>308</v>
      </c>
      <c r="BQ30" s="19">
        <f t="shared" si="31"/>
        <v>33.812712701723569</v>
      </c>
      <c r="BR30" s="16">
        <f t="shared" si="32"/>
        <v>19.909502262443439</v>
      </c>
      <c r="BS30" s="20">
        <v>1547</v>
      </c>
      <c r="BT30" s="20">
        <v>910.9</v>
      </c>
      <c r="BU30" s="19">
        <v>308</v>
      </c>
      <c r="BV30" s="16">
        <v>0</v>
      </c>
      <c r="BW30" s="16">
        <v>0</v>
      </c>
      <c r="BX30" s="19">
        <v>0</v>
      </c>
      <c r="BY30" s="16">
        <v>0</v>
      </c>
      <c r="BZ30" s="16">
        <v>0</v>
      </c>
      <c r="CA30" s="16">
        <v>0</v>
      </c>
      <c r="CB30" s="20">
        <v>0</v>
      </c>
      <c r="CC30" s="20">
        <v>0</v>
      </c>
      <c r="CD30" s="16">
        <v>0</v>
      </c>
      <c r="CE30" s="16">
        <v>0</v>
      </c>
      <c r="CF30" s="16">
        <v>0</v>
      </c>
      <c r="CG30" s="16">
        <v>0</v>
      </c>
      <c r="CH30" s="16">
        <v>0</v>
      </c>
      <c r="CI30" s="16">
        <v>0</v>
      </c>
      <c r="CJ30" s="16">
        <v>0</v>
      </c>
      <c r="CK30" s="24">
        <v>0</v>
      </c>
      <c r="CL30" s="24">
        <v>0</v>
      </c>
      <c r="CM30" s="16">
        <v>0</v>
      </c>
      <c r="CN30" s="20">
        <v>20</v>
      </c>
      <c r="CO30" s="20">
        <v>10</v>
      </c>
      <c r="CP30" s="16">
        <v>2</v>
      </c>
      <c r="CQ30" s="16">
        <v>0</v>
      </c>
      <c r="CR30" s="16">
        <v>0</v>
      </c>
      <c r="CS30" s="16">
        <v>0</v>
      </c>
      <c r="CT30" s="20">
        <v>0</v>
      </c>
      <c r="CU30" s="20">
        <v>0</v>
      </c>
      <c r="CV30" s="16">
        <v>0</v>
      </c>
      <c r="CW30" s="16">
        <v>0</v>
      </c>
      <c r="CX30" s="16">
        <v>0</v>
      </c>
      <c r="CY30" s="16">
        <v>0</v>
      </c>
      <c r="CZ30" s="16">
        <v>0</v>
      </c>
      <c r="DA30" s="16">
        <v>0</v>
      </c>
      <c r="DB30" s="16">
        <v>0</v>
      </c>
      <c r="DC30" s="16">
        <v>0</v>
      </c>
      <c r="DD30" s="16">
        <v>0</v>
      </c>
      <c r="DE30" s="16">
        <v>0</v>
      </c>
      <c r="DF30" s="16">
        <v>0</v>
      </c>
      <c r="DG30" s="19">
        <f t="shared" si="36"/>
        <v>7572.75</v>
      </c>
      <c r="DH30" s="19">
        <f t="shared" si="37"/>
        <v>3803</v>
      </c>
      <c r="DI30" s="19">
        <f t="shared" si="38"/>
        <v>2416.297</v>
      </c>
      <c r="DJ30" s="16">
        <v>0</v>
      </c>
      <c r="DK30" s="16">
        <v>0</v>
      </c>
      <c r="DL30" s="16">
        <v>0</v>
      </c>
      <c r="DM30" s="16">
        <v>0</v>
      </c>
      <c r="DN30" s="16">
        <v>0</v>
      </c>
      <c r="DO30" s="16">
        <v>0</v>
      </c>
      <c r="DP30" s="16">
        <v>0</v>
      </c>
      <c r="DQ30" s="16">
        <v>0</v>
      </c>
      <c r="DR30" s="16">
        <v>0</v>
      </c>
      <c r="DS30" s="16">
        <v>0</v>
      </c>
      <c r="DT30" s="16">
        <v>0</v>
      </c>
      <c r="DU30" s="16">
        <v>0</v>
      </c>
      <c r="DV30" s="16">
        <v>0</v>
      </c>
      <c r="DW30" s="16">
        <v>0</v>
      </c>
      <c r="DX30" s="16">
        <v>0</v>
      </c>
      <c r="DY30" s="16">
        <v>0</v>
      </c>
      <c r="DZ30" s="16">
        <v>0</v>
      </c>
      <c r="EA30" s="16">
        <v>0</v>
      </c>
      <c r="EB30" s="16">
        <v>0</v>
      </c>
      <c r="EC30" s="19">
        <f t="shared" si="11"/>
        <v>0</v>
      </c>
      <c r="ED30" s="19">
        <f t="shared" si="11"/>
        <v>0</v>
      </c>
      <c r="EE30" s="19">
        <f t="shared" si="12"/>
        <v>0</v>
      </c>
      <c r="EF30" s="19">
        <v>0</v>
      </c>
      <c r="EG30" s="19"/>
      <c r="EH30" s="48">
        <v>0.64800000000013824</v>
      </c>
      <c r="EI30" s="23"/>
      <c r="EJ30" s="23"/>
    </row>
    <row r="31" spans="1:140" s="25" customFormat="1" ht="20.25" customHeight="1">
      <c r="A31" s="39">
        <v>22</v>
      </c>
      <c r="B31" s="54" t="s">
        <v>69</v>
      </c>
      <c r="C31" s="16">
        <v>4266.6518999999998</v>
      </c>
      <c r="D31" s="24">
        <v>0</v>
      </c>
      <c r="E31" s="18">
        <f t="shared" si="13"/>
        <v>6118</v>
      </c>
      <c r="F31" s="18">
        <f t="shared" si="14"/>
        <v>3054</v>
      </c>
      <c r="G31" s="19">
        <f t="shared" si="0"/>
        <v>2394.7979999999998</v>
      </c>
      <c r="H31" s="19">
        <f t="shared" si="15"/>
        <v>78.415127701375241</v>
      </c>
      <c r="I31" s="19">
        <f t="shared" si="16"/>
        <v>39.143478260869564</v>
      </c>
      <c r="J31" s="19">
        <f t="shared" si="33"/>
        <v>2220.5</v>
      </c>
      <c r="K31" s="19">
        <f t="shared" si="34"/>
        <v>1105.2</v>
      </c>
      <c r="L31" s="19">
        <f t="shared" si="35"/>
        <v>770.79799999999943</v>
      </c>
      <c r="M31" s="19">
        <f t="shared" si="17"/>
        <v>69.742851972493611</v>
      </c>
      <c r="N31" s="19">
        <f t="shared" si="18"/>
        <v>34.71281242963294</v>
      </c>
      <c r="O31" s="19">
        <f t="shared" si="4"/>
        <v>114.2</v>
      </c>
      <c r="P31" s="19">
        <f t="shared" si="4"/>
        <v>60</v>
      </c>
      <c r="Q31" s="19">
        <f t="shared" si="5"/>
        <v>3.7570000000000001</v>
      </c>
      <c r="R31" s="19">
        <f t="shared" si="19"/>
        <v>6.2616666666666667</v>
      </c>
      <c r="S31" s="16">
        <f t="shared" si="20"/>
        <v>3.2898423817863396</v>
      </c>
      <c r="T31" s="20">
        <v>0</v>
      </c>
      <c r="U31" s="20">
        <v>0</v>
      </c>
      <c r="V31" s="19">
        <v>7.0000000000000001E-3</v>
      </c>
      <c r="W31" s="19" t="e">
        <f t="shared" si="21"/>
        <v>#DIV/0!</v>
      </c>
      <c r="X31" s="16" t="e">
        <f t="shared" si="22"/>
        <v>#DIV/0!</v>
      </c>
      <c r="Y31" s="20">
        <v>266.8</v>
      </c>
      <c r="Z31" s="20">
        <v>135.19999999999999</v>
      </c>
      <c r="AA31" s="19">
        <v>0</v>
      </c>
      <c r="AB31" s="19">
        <f t="shared" si="23"/>
        <v>0</v>
      </c>
      <c r="AC31" s="16">
        <f t="shared" si="24"/>
        <v>0</v>
      </c>
      <c r="AD31" s="20">
        <v>114.2</v>
      </c>
      <c r="AE31" s="20">
        <v>60</v>
      </c>
      <c r="AF31" s="19">
        <v>3.75</v>
      </c>
      <c r="AG31" s="19">
        <f t="shared" si="25"/>
        <v>6.25</v>
      </c>
      <c r="AH31" s="16">
        <f t="shared" si="26"/>
        <v>3.2837127845884413</v>
      </c>
      <c r="AI31" s="20">
        <v>0</v>
      </c>
      <c r="AJ31" s="20">
        <v>0</v>
      </c>
      <c r="AK31" s="19">
        <v>0</v>
      </c>
      <c r="AL31" s="19" t="e">
        <f t="shared" si="27"/>
        <v>#DIV/0!</v>
      </c>
      <c r="AM31" s="16" t="e">
        <f t="shared" si="28"/>
        <v>#DIV/0!</v>
      </c>
      <c r="AN31" s="21">
        <v>0</v>
      </c>
      <c r="AO31" s="21">
        <v>0</v>
      </c>
      <c r="AP31" s="19">
        <v>0</v>
      </c>
      <c r="AQ31" s="19" t="e">
        <f t="shared" si="29"/>
        <v>#DIV/0!</v>
      </c>
      <c r="AR31" s="16" t="e">
        <f t="shared" si="30"/>
        <v>#DIV/0!</v>
      </c>
      <c r="AS31" s="21">
        <v>0</v>
      </c>
      <c r="AT31" s="21">
        <v>0</v>
      </c>
      <c r="AU31" s="16"/>
      <c r="AV31" s="16"/>
      <c r="AW31" s="16"/>
      <c r="AX31" s="16"/>
      <c r="AY31" s="16">
        <v>3897.5</v>
      </c>
      <c r="AZ31" s="16">
        <v>1948.8</v>
      </c>
      <c r="BA31" s="16">
        <v>1624</v>
      </c>
      <c r="BB31" s="22"/>
      <c r="BC31" s="22"/>
      <c r="BD31" s="22"/>
      <c r="BE31" s="22">
        <v>0</v>
      </c>
      <c r="BF31" s="22">
        <v>0</v>
      </c>
      <c r="BG31" s="22">
        <v>0</v>
      </c>
      <c r="BH31" s="16"/>
      <c r="BI31" s="16"/>
      <c r="BJ31" s="16"/>
      <c r="BK31" s="16"/>
      <c r="BL31" s="16"/>
      <c r="BM31" s="16"/>
      <c r="BN31" s="19">
        <f t="shared" si="6"/>
        <v>1819.5</v>
      </c>
      <c r="BO31" s="19">
        <f t="shared" si="6"/>
        <v>900</v>
      </c>
      <c r="BP31" s="19">
        <f t="shared" si="7"/>
        <v>750.95</v>
      </c>
      <c r="BQ31" s="19">
        <f t="shared" si="31"/>
        <v>83.438888888888897</v>
      </c>
      <c r="BR31" s="16">
        <f t="shared" si="32"/>
        <v>41.272327562517177</v>
      </c>
      <c r="BS31" s="20">
        <v>1819.5</v>
      </c>
      <c r="BT31" s="20">
        <v>900</v>
      </c>
      <c r="BU31" s="19">
        <v>750.95</v>
      </c>
      <c r="BV31" s="16">
        <v>0</v>
      </c>
      <c r="BW31" s="16">
        <v>0</v>
      </c>
      <c r="BX31" s="19">
        <v>0</v>
      </c>
      <c r="BY31" s="16">
        <v>0</v>
      </c>
      <c r="BZ31" s="16">
        <v>0</v>
      </c>
      <c r="CA31" s="16">
        <v>0</v>
      </c>
      <c r="CB31" s="20">
        <v>0</v>
      </c>
      <c r="CC31" s="20">
        <v>0</v>
      </c>
      <c r="CD31" s="16">
        <v>0</v>
      </c>
      <c r="CE31" s="16">
        <v>0</v>
      </c>
      <c r="CF31" s="16">
        <v>0</v>
      </c>
      <c r="CG31" s="16">
        <v>0</v>
      </c>
      <c r="CH31" s="16">
        <v>0</v>
      </c>
      <c r="CI31" s="16">
        <v>0</v>
      </c>
      <c r="CJ31" s="16">
        <v>0</v>
      </c>
      <c r="CK31" s="24">
        <v>0</v>
      </c>
      <c r="CL31" s="24">
        <v>0</v>
      </c>
      <c r="CM31" s="16">
        <v>0</v>
      </c>
      <c r="CN31" s="20">
        <v>20</v>
      </c>
      <c r="CO31" s="20">
        <v>10</v>
      </c>
      <c r="CP31" s="16">
        <v>0</v>
      </c>
      <c r="CQ31" s="16">
        <v>0</v>
      </c>
      <c r="CR31" s="16">
        <v>0</v>
      </c>
      <c r="CS31" s="16">
        <v>0</v>
      </c>
      <c r="CT31" s="20">
        <v>0</v>
      </c>
      <c r="CU31" s="20">
        <v>0</v>
      </c>
      <c r="CV31" s="16">
        <v>0</v>
      </c>
      <c r="CW31" s="16">
        <v>0</v>
      </c>
      <c r="CX31" s="16">
        <v>0</v>
      </c>
      <c r="CY31" s="16">
        <v>0</v>
      </c>
      <c r="CZ31" s="16">
        <v>0</v>
      </c>
      <c r="DA31" s="16">
        <v>0</v>
      </c>
      <c r="DB31" s="16">
        <v>0</v>
      </c>
      <c r="DC31" s="16">
        <v>0</v>
      </c>
      <c r="DD31" s="16">
        <v>0</v>
      </c>
      <c r="DE31" s="16">
        <v>0</v>
      </c>
      <c r="DF31" s="16">
        <v>0</v>
      </c>
      <c r="DG31" s="19">
        <f t="shared" si="36"/>
        <v>6118</v>
      </c>
      <c r="DH31" s="19">
        <f t="shared" si="37"/>
        <v>3054</v>
      </c>
      <c r="DI31" s="19">
        <f t="shared" si="38"/>
        <v>2394.7979999999998</v>
      </c>
      <c r="DJ31" s="16">
        <v>0</v>
      </c>
      <c r="DK31" s="16">
        <v>0</v>
      </c>
      <c r="DL31" s="16">
        <v>0</v>
      </c>
      <c r="DM31" s="16">
        <v>0</v>
      </c>
      <c r="DN31" s="16">
        <v>0</v>
      </c>
      <c r="DO31" s="16">
        <v>0</v>
      </c>
      <c r="DP31" s="16">
        <v>0</v>
      </c>
      <c r="DQ31" s="16">
        <v>0</v>
      </c>
      <c r="DR31" s="16">
        <v>0</v>
      </c>
      <c r="DS31" s="16">
        <v>0</v>
      </c>
      <c r="DT31" s="16">
        <v>0</v>
      </c>
      <c r="DU31" s="16">
        <v>0</v>
      </c>
      <c r="DV31" s="16">
        <v>0</v>
      </c>
      <c r="DW31" s="16">
        <v>0</v>
      </c>
      <c r="DX31" s="16">
        <v>0</v>
      </c>
      <c r="DY31" s="16">
        <v>0</v>
      </c>
      <c r="DZ31" s="16">
        <v>0</v>
      </c>
      <c r="EA31" s="16">
        <v>0</v>
      </c>
      <c r="EB31" s="16">
        <v>0</v>
      </c>
      <c r="EC31" s="19">
        <f t="shared" si="11"/>
        <v>0</v>
      </c>
      <c r="ED31" s="19">
        <f t="shared" si="11"/>
        <v>0</v>
      </c>
      <c r="EE31" s="19">
        <f t="shared" si="12"/>
        <v>0</v>
      </c>
      <c r="EF31" s="19">
        <v>0</v>
      </c>
      <c r="EG31" s="19"/>
      <c r="EH31" s="48">
        <v>16.09099999999944</v>
      </c>
      <c r="EI31" s="23"/>
      <c r="EJ31" s="23"/>
    </row>
    <row r="32" spans="1:140" s="25" customFormat="1" ht="20.25" customHeight="1">
      <c r="A32" s="38">
        <v>23</v>
      </c>
      <c r="B32" s="53" t="s">
        <v>70</v>
      </c>
      <c r="C32" s="16">
        <v>147206.5</v>
      </c>
      <c r="D32" s="24">
        <v>7809.4000000000233</v>
      </c>
      <c r="E32" s="18">
        <f t="shared" si="13"/>
        <v>517089.90000000008</v>
      </c>
      <c r="F32" s="18">
        <f t="shared" si="14"/>
        <v>242859.7</v>
      </c>
      <c r="G32" s="19">
        <f t="shared" si="0"/>
        <v>207889.52370000002</v>
      </c>
      <c r="H32" s="19">
        <f t="shared" si="15"/>
        <v>85.600667257680058</v>
      </c>
      <c r="I32" s="19">
        <f t="shared" si="16"/>
        <v>40.203748651830175</v>
      </c>
      <c r="J32" s="19">
        <f t="shared" si="33"/>
        <v>139750.39999999999</v>
      </c>
      <c r="K32" s="19">
        <f t="shared" si="34"/>
        <v>54501.5</v>
      </c>
      <c r="L32" s="19">
        <f t="shared" si="35"/>
        <v>51977.163699999961</v>
      </c>
      <c r="M32" s="19">
        <f t="shared" si="17"/>
        <v>95.368317752722334</v>
      </c>
      <c r="N32" s="19">
        <f t="shared" si="18"/>
        <v>37.192855047284276</v>
      </c>
      <c r="O32" s="19">
        <f t="shared" si="4"/>
        <v>70176.95</v>
      </c>
      <c r="P32" s="19">
        <f t="shared" si="4"/>
        <v>23334.5</v>
      </c>
      <c r="Q32" s="19">
        <f t="shared" si="5"/>
        <v>20115.752800000002</v>
      </c>
      <c r="R32" s="19">
        <f t="shared" si="19"/>
        <v>86.206058839915158</v>
      </c>
      <c r="S32" s="16">
        <f t="shared" si="20"/>
        <v>28.664330381984403</v>
      </c>
      <c r="T32" s="20">
        <v>5934.95</v>
      </c>
      <c r="U32" s="20">
        <v>1830</v>
      </c>
      <c r="V32" s="19">
        <v>1046.3717999999999</v>
      </c>
      <c r="W32" s="19">
        <f t="shared" si="21"/>
        <v>57.178786885245891</v>
      </c>
      <c r="X32" s="16">
        <f t="shared" si="22"/>
        <v>17.630675911338763</v>
      </c>
      <c r="Y32" s="20">
        <v>4300</v>
      </c>
      <c r="Z32" s="20">
        <v>2100</v>
      </c>
      <c r="AA32" s="19">
        <v>679.53340000000003</v>
      </c>
      <c r="AB32" s="19">
        <f t="shared" si="23"/>
        <v>32.358733333333333</v>
      </c>
      <c r="AC32" s="16">
        <f t="shared" si="24"/>
        <v>15.803102325581397</v>
      </c>
      <c r="AD32" s="20">
        <v>64242</v>
      </c>
      <c r="AE32" s="20">
        <v>21504.5</v>
      </c>
      <c r="AF32" s="19">
        <v>19069.381000000001</v>
      </c>
      <c r="AG32" s="19">
        <f t="shared" si="25"/>
        <v>88.676235206584678</v>
      </c>
      <c r="AH32" s="16">
        <f t="shared" si="26"/>
        <v>29.683666448740702</v>
      </c>
      <c r="AI32" s="20">
        <v>7089</v>
      </c>
      <c r="AJ32" s="20">
        <v>3537</v>
      </c>
      <c r="AK32" s="19">
        <v>2883.12</v>
      </c>
      <c r="AL32" s="19">
        <f t="shared" si="27"/>
        <v>81.513146734520774</v>
      </c>
      <c r="AM32" s="16">
        <f t="shared" si="28"/>
        <v>40.670334320778665</v>
      </c>
      <c r="AN32" s="21">
        <v>5800</v>
      </c>
      <c r="AO32" s="21">
        <v>2600</v>
      </c>
      <c r="AP32" s="19">
        <v>2818.4</v>
      </c>
      <c r="AQ32" s="19">
        <f t="shared" si="29"/>
        <v>108.4</v>
      </c>
      <c r="AR32" s="16">
        <f t="shared" si="30"/>
        <v>48.593103448275862</v>
      </c>
      <c r="AS32" s="21">
        <v>0</v>
      </c>
      <c r="AT32" s="21">
        <v>0</v>
      </c>
      <c r="AU32" s="16"/>
      <c r="AV32" s="16"/>
      <c r="AW32" s="16"/>
      <c r="AX32" s="16"/>
      <c r="AY32" s="16">
        <v>367070.9</v>
      </c>
      <c r="AZ32" s="16">
        <v>183535.2</v>
      </c>
      <c r="BA32" s="16">
        <v>152946.1</v>
      </c>
      <c r="BB32" s="22"/>
      <c r="BC32" s="22"/>
      <c r="BD32" s="22"/>
      <c r="BE32" s="22">
        <v>4794.3</v>
      </c>
      <c r="BF32" s="22">
        <v>2141.4</v>
      </c>
      <c r="BG32" s="22">
        <v>959.1</v>
      </c>
      <c r="BH32" s="16"/>
      <c r="BI32" s="16"/>
      <c r="BJ32" s="16"/>
      <c r="BK32" s="16"/>
      <c r="BL32" s="16"/>
      <c r="BM32" s="16"/>
      <c r="BN32" s="19">
        <f t="shared" si="6"/>
        <v>6252</v>
      </c>
      <c r="BO32" s="19">
        <f t="shared" si="6"/>
        <v>2955</v>
      </c>
      <c r="BP32" s="19">
        <f t="shared" si="7"/>
        <v>1716.9050000000002</v>
      </c>
      <c r="BQ32" s="19">
        <f t="shared" si="31"/>
        <v>58.101692047377327</v>
      </c>
      <c r="BR32" s="16">
        <f t="shared" si="32"/>
        <v>27.461692258477289</v>
      </c>
      <c r="BS32" s="20">
        <v>4200</v>
      </c>
      <c r="BT32" s="20">
        <v>2100</v>
      </c>
      <c r="BU32" s="19">
        <v>1092.2650000000001</v>
      </c>
      <c r="BV32" s="16">
        <v>0</v>
      </c>
      <c r="BW32" s="16">
        <v>0</v>
      </c>
      <c r="BX32" s="19">
        <v>0</v>
      </c>
      <c r="BY32" s="16">
        <v>0</v>
      </c>
      <c r="BZ32" s="16">
        <v>0</v>
      </c>
      <c r="CA32" s="16">
        <v>0</v>
      </c>
      <c r="CB32" s="20">
        <v>2052</v>
      </c>
      <c r="CC32" s="20">
        <v>855</v>
      </c>
      <c r="CD32" s="16">
        <v>624.64</v>
      </c>
      <c r="CE32" s="16">
        <v>0</v>
      </c>
      <c r="CF32" s="16">
        <v>0</v>
      </c>
      <c r="CG32" s="16">
        <v>0</v>
      </c>
      <c r="CH32" s="16">
        <v>5474.3</v>
      </c>
      <c r="CI32" s="16">
        <v>2681.6</v>
      </c>
      <c r="CJ32" s="16">
        <v>2007.16</v>
      </c>
      <c r="CK32" s="24">
        <v>0</v>
      </c>
      <c r="CL32" s="24">
        <v>2640</v>
      </c>
      <c r="CM32" s="16">
        <v>0</v>
      </c>
      <c r="CN32" s="20">
        <v>42482.45</v>
      </c>
      <c r="CO32" s="20">
        <v>15460</v>
      </c>
      <c r="CP32" s="16">
        <v>19469.185099999999</v>
      </c>
      <c r="CQ32" s="16">
        <v>21120</v>
      </c>
      <c r="CR32" s="16">
        <v>5280</v>
      </c>
      <c r="CS32" s="16">
        <v>7226.5190000000002</v>
      </c>
      <c r="CT32" s="20">
        <v>0</v>
      </c>
      <c r="CU32" s="20">
        <v>600</v>
      </c>
      <c r="CV32" s="16">
        <v>0</v>
      </c>
      <c r="CW32" s="16">
        <v>600</v>
      </c>
      <c r="CX32" s="16">
        <v>0</v>
      </c>
      <c r="CY32" s="16">
        <v>1100</v>
      </c>
      <c r="CZ32" s="16">
        <v>0</v>
      </c>
      <c r="DA32" s="16">
        <v>0</v>
      </c>
      <c r="DB32" s="16">
        <v>0</v>
      </c>
      <c r="DC32" s="16">
        <v>3050</v>
      </c>
      <c r="DD32" s="16">
        <v>1275</v>
      </c>
      <c r="DE32" s="16">
        <v>2442.4404</v>
      </c>
      <c r="DF32" s="16">
        <v>0</v>
      </c>
      <c r="DG32" s="19">
        <f t="shared" si="36"/>
        <v>517089.9</v>
      </c>
      <c r="DH32" s="19">
        <f t="shared" si="37"/>
        <v>242859.7</v>
      </c>
      <c r="DI32" s="19">
        <f t="shared" si="38"/>
        <v>207889.52369999999</v>
      </c>
      <c r="DJ32" s="16">
        <v>0</v>
      </c>
      <c r="DK32" s="16">
        <v>0</v>
      </c>
      <c r="DL32" s="16">
        <v>0</v>
      </c>
      <c r="DM32" s="16">
        <v>0</v>
      </c>
      <c r="DN32" s="16">
        <v>0</v>
      </c>
      <c r="DO32" s="16">
        <v>0</v>
      </c>
      <c r="DP32" s="16">
        <v>0</v>
      </c>
      <c r="DQ32" s="16">
        <v>0</v>
      </c>
      <c r="DR32" s="16">
        <v>0</v>
      </c>
      <c r="DS32" s="16">
        <v>0</v>
      </c>
      <c r="DT32" s="16">
        <v>0</v>
      </c>
      <c r="DU32" s="16">
        <v>0</v>
      </c>
      <c r="DV32" s="16">
        <v>0</v>
      </c>
      <c r="DW32" s="16">
        <v>0</v>
      </c>
      <c r="DX32" s="16">
        <v>0</v>
      </c>
      <c r="DY32" s="16">
        <v>71929.267999999996</v>
      </c>
      <c r="DZ32" s="16">
        <v>0</v>
      </c>
      <c r="EA32" s="16">
        <v>71929.267999999996</v>
      </c>
      <c r="EB32" s="16">
        <v>0</v>
      </c>
      <c r="EC32" s="19">
        <f t="shared" si="11"/>
        <v>71929.267999999996</v>
      </c>
      <c r="ED32" s="19">
        <f t="shared" si="11"/>
        <v>0</v>
      </c>
      <c r="EE32" s="19">
        <f t="shared" si="12"/>
        <v>71929.267999999996</v>
      </c>
      <c r="EF32" s="19">
        <v>0</v>
      </c>
      <c r="EG32" s="19"/>
      <c r="EH32" s="48">
        <v>751.82699999996112</v>
      </c>
      <c r="EI32" s="23"/>
      <c r="EJ32" s="23"/>
    </row>
    <row r="33" spans="1:140" s="25" customFormat="1" ht="20.25" customHeight="1">
      <c r="A33" s="39">
        <v>24</v>
      </c>
      <c r="B33" s="54" t="s">
        <v>71</v>
      </c>
      <c r="C33" s="16">
        <v>8949</v>
      </c>
      <c r="D33" s="24">
        <v>84.400000000001455</v>
      </c>
      <c r="E33" s="18">
        <f t="shared" si="13"/>
        <v>42703</v>
      </c>
      <c r="F33" s="18">
        <f t="shared" si="14"/>
        <v>22101.9</v>
      </c>
      <c r="G33" s="19">
        <f t="shared" si="0"/>
        <v>15442.848</v>
      </c>
      <c r="H33" s="19">
        <f t="shared" si="15"/>
        <v>69.871133250987469</v>
      </c>
      <c r="I33" s="19">
        <f t="shared" si="16"/>
        <v>36.163379622040601</v>
      </c>
      <c r="J33" s="19">
        <f t="shared" si="33"/>
        <v>6524.2</v>
      </c>
      <c r="K33" s="19">
        <f t="shared" si="34"/>
        <v>2262.5</v>
      </c>
      <c r="L33" s="19">
        <f t="shared" si="35"/>
        <v>1826.7480000000003</v>
      </c>
      <c r="M33" s="19">
        <f t="shared" si="17"/>
        <v>80.740243093922658</v>
      </c>
      <c r="N33" s="19">
        <f t="shared" si="18"/>
        <v>27.999570828607347</v>
      </c>
      <c r="O33" s="19">
        <f t="shared" si="4"/>
        <v>2090</v>
      </c>
      <c r="P33" s="19">
        <f t="shared" si="4"/>
        <v>692.6</v>
      </c>
      <c r="Q33" s="19">
        <f t="shared" si="5"/>
        <v>894.56799999999998</v>
      </c>
      <c r="R33" s="19">
        <f t="shared" si="19"/>
        <v>129.16084319953796</v>
      </c>
      <c r="S33" s="16">
        <f t="shared" si="20"/>
        <v>42.8022966507177</v>
      </c>
      <c r="T33" s="20">
        <v>0</v>
      </c>
      <c r="U33" s="20">
        <v>0</v>
      </c>
      <c r="V33" s="19">
        <v>0</v>
      </c>
      <c r="W33" s="19" t="e">
        <f t="shared" si="21"/>
        <v>#DIV/0!</v>
      </c>
      <c r="X33" s="16" t="e">
        <f t="shared" si="22"/>
        <v>#DIV/0!</v>
      </c>
      <c r="Y33" s="20">
        <v>3682.5</v>
      </c>
      <c r="Z33" s="20">
        <v>1256.9000000000001</v>
      </c>
      <c r="AA33" s="19">
        <v>311.8</v>
      </c>
      <c r="AB33" s="19">
        <f t="shared" si="23"/>
        <v>24.807065001193411</v>
      </c>
      <c r="AC33" s="16">
        <f t="shared" si="24"/>
        <v>8.4670739986422277</v>
      </c>
      <c r="AD33" s="20">
        <v>2090</v>
      </c>
      <c r="AE33" s="20">
        <v>692.6</v>
      </c>
      <c r="AF33" s="19">
        <v>894.56799999999998</v>
      </c>
      <c r="AG33" s="19">
        <f t="shared" si="25"/>
        <v>129.16084319953796</v>
      </c>
      <c r="AH33" s="16">
        <f t="shared" si="26"/>
        <v>42.8022966507177</v>
      </c>
      <c r="AI33" s="20">
        <v>36</v>
      </c>
      <c r="AJ33" s="20">
        <v>18</v>
      </c>
      <c r="AK33" s="19">
        <v>5</v>
      </c>
      <c r="AL33" s="19">
        <f t="shared" si="27"/>
        <v>27.777777777777779</v>
      </c>
      <c r="AM33" s="16">
        <f t="shared" si="28"/>
        <v>13.888888888888889</v>
      </c>
      <c r="AN33" s="21">
        <v>0</v>
      </c>
      <c r="AO33" s="21">
        <v>0</v>
      </c>
      <c r="AP33" s="19">
        <v>0</v>
      </c>
      <c r="AQ33" s="19" t="e">
        <f t="shared" si="29"/>
        <v>#DIV/0!</v>
      </c>
      <c r="AR33" s="16" t="e">
        <f t="shared" si="30"/>
        <v>#DIV/0!</v>
      </c>
      <c r="AS33" s="21">
        <v>0</v>
      </c>
      <c r="AT33" s="21">
        <v>0</v>
      </c>
      <c r="AU33" s="16"/>
      <c r="AV33" s="16"/>
      <c r="AW33" s="16"/>
      <c r="AX33" s="16"/>
      <c r="AY33" s="16">
        <v>32678.799999999999</v>
      </c>
      <c r="AZ33" s="16">
        <v>16339.4</v>
      </c>
      <c r="BA33" s="16">
        <v>13616.1</v>
      </c>
      <c r="BB33" s="22"/>
      <c r="BC33" s="22"/>
      <c r="BD33" s="22"/>
      <c r="BE33" s="22">
        <v>0</v>
      </c>
      <c r="BF33" s="22">
        <v>0</v>
      </c>
      <c r="BG33" s="22">
        <v>0</v>
      </c>
      <c r="BH33" s="16"/>
      <c r="BI33" s="16"/>
      <c r="BJ33" s="16"/>
      <c r="BK33" s="16"/>
      <c r="BL33" s="16"/>
      <c r="BM33" s="16"/>
      <c r="BN33" s="19">
        <f t="shared" si="6"/>
        <v>355.7</v>
      </c>
      <c r="BO33" s="19">
        <f t="shared" si="6"/>
        <v>115</v>
      </c>
      <c r="BP33" s="19">
        <f t="shared" si="7"/>
        <v>89.4</v>
      </c>
      <c r="BQ33" s="19">
        <f t="shared" si="31"/>
        <v>77.739130434782609</v>
      </c>
      <c r="BR33" s="16">
        <f t="shared" si="32"/>
        <v>25.133539499578301</v>
      </c>
      <c r="BS33" s="20">
        <v>355.7</v>
      </c>
      <c r="BT33" s="20">
        <v>115</v>
      </c>
      <c r="BU33" s="19">
        <v>89.4</v>
      </c>
      <c r="BV33" s="16">
        <v>0</v>
      </c>
      <c r="BW33" s="16">
        <v>0</v>
      </c>
      <c r="BX33" s="19">
        <v>0</v>
      </c>
      <c r="BY33" s="16">
        <v>0</v>
      </c>
      <c r="BZ33" s="16">
        <v>0</v>
      </c>
      <c r="CA33" s="16">
        <v>0</v>
      </c>
      <c r="CB33" s="20">
        <v>0</v>
      </c>
      <c r="CC33" s="20">
        <v>0</v>
      </c>
      <c r="CD33" s="16">
        <v>0</v>
      </c>
      <c r="CE33" s="16">
        <v>0</v>
      </c>
      <c r="CF33" s="16">
        <v>0</v>
      </c>
      <c r="CG33" s="16">
        <v>0</v>
      </c>
      <c r="CH33" s="16">
        <v>0</v>
      </c>
      <c r="CI33" s="16">
        <v>0</v>
      </c>
      <c r="CJ33" s="16">
        <v>0</v>
      </c>
      <c r="CK33" s="24">
        <v>0</v>
      </c>
      <c r="CL33" s="24">
        <v>0</v>
      </c>
      <c r="CM33" s="16">
        <v>0</v>
      </c>
      <c r="CN33" s="20">
        <v>360</v>
      </c>
      <c r="CO33" s="20">
        <v>180</v>
      </c>
      <c r="CP33" s="16">
        <v>53.3</v>
      </c>
      <c r="CQ33" s="16">
        <v>360</v>
      </c>
      <c r="CR33" s="16">
        <v>100</v>
      </c>
      <c r="CS33" s="16">
        <v>53.3</v>
      </c>
      <c r="CT33" s="20">
        <v>0</v>
      </c>
      <c r="CU33" s="20">
        <v>0</v>
      </c>
      <c r="CV33" s="16">
        <v>6.25</v>
      </c>
      <c r="CW33" s="16">
        <v>0</v>
      </c>
      <c r="CX33" s="16">
        <v>0</v>
      </c>
      <c r="CY33" s="16">
        <v>0</v>
      </c>
      <c r="CZ33" s="16">
        <v>0</v>
      </c>
      <c r="DA33" s="16">
        <v>0</v>
      </c>
      <c r="DB33" s="16">
        <v>0</v>
      </c>
      <c r="DC33" s="16">
        <v>0</v>
      </c>
      <c r="DD33" s="16">
        <v>0</v>
      </c>
      <c r="DE33" s="16">
        <v>402</v>
      </c>
      <c r="DF33" s="16">
        <v>0</v>
      </c>
      <c r="DG33" s="19">
        <f t="shared" si="36"/>
        <v>39203</v>
      </c>
      <c r="DH33" s="19">
        <f t="shared" si="37"/>
        <v>18601.900000000001</v>
      </c>
      <c r="DI33" s="19">
        <f t="shared" si="38"/>
        <v>15442.848</v>
      </c>
      <c r="DJ33" s="16">
        <v>0</v>
      </c>
      <c r="DK33" s="16">
        <v>0</v>
      </c>
      <c r="DL33" s="16">
        <v>0</v>
      </c>
      <c r="DM33" s="16">
        <v>0</v>
      </c>
      <c r="DN33" s="16">
        <v>0</v>
      </c>
      <c r="DO33" s="16">
        <v>0</v>
      </c>
      <c r="DP33" s="16">
        <v>0</v>
      </c>
      <c r="DQ33" s="16">
        <v>0</v>
      </c>
      <c r="DR33" s="16">
        <v>0</v>
      </c>
      <c r="DS33" s="16">
        <v>3500</v>
      </c>
      <c r="DT33" s="16">
        <v>3500</v>
      </c>
      <c r="DU33" s="16">
        <v>0</v>
      </c>
      <c r="DV33" s="16">
        <v>0</v>
      </c>
      <c r="DW33" s="16">
        <v>0</v>
      </c>
      <c r="DX33" s="16">
        <v>0</v>
      </c>
      <c r="DY33" s="16">
        <v>9501</v>
      </c>
      <c r="DZ33" s="16">
        <v>4401</v>
      </c>
      <c r="EA33" s="16">
        <v>808</v>
      </c>
      <c r="EB33" s="16">
        <v>0</v>
      </c>
      <c r="EC33" s="19">
        <f t="shared" si="11"/>
        <v>13001</v>
      </c>
      <c r="ED33" s="19">
        <f t="shared" si="11"/>
        <v>7901</v>
      </c>
      <c r="EE33" s="19">
        <f t="shared" si="12"/>
        <v>808</v>
      </c>
      <c r="EF33" s="19">
        <v>0</v>
      </c>
      <c r="EG33" s="19"/>
      <c r="EH33" s="48">
        <v>64.430000000000291</v>
      </c>
      <c r="EI33" s="23"/>
      <c r="EJ33" s="23"/>
    </row>
    <row r="34" spans="1:140" s="25" customFormat="1" ht="20.25" customHeight="1">
      <c r="A34" s="38">
        <v>25</v>
      </c>
      <c r="B34" s="54" t="s">
        <v>72</v>
      </c>
      <c r="C34" s="16">
        <v>19279.440000000002</v>
      </c>
      <c r="D34" s="24">
        <v>359.7599999999984</v>
      </c>
      <c r="E34" s="18">
        <f t="shared" si="13"/>
        <v>45032.7</v>
      </c>
      <c r="F34" s="18">
        <f t="shared" si="14"/>
        <v>18690</v>
      </c>
      <c r="G34" s="19">
        <f t="shared" si="0"/>
        <v>12212.3853</v>
      </c>
      <c r="H34" s="19">
        <f t="shared" si="15"/>
        <v>65.341815409309788</v>
      </c>
      <c r="I34" s="19">
        <f t="shared" si="16"/>
        <v>27.118927579292386</v>
      </c>
      <c r="J34" s="19">
        <f t="shared" si="33"/>
        <v>6783</v>
      </c>
      <c r="K34" s="19">
        <f t="shared" si="34"/>
        <v>1865.15</v>
      </c>
      <c r="L34" s="19">
        <f t="shared" si="35"/>
        <v>1941.7852999999996</v>
      </c>
      <c r="M34" s="19">
        <f t="shared" si="17"/>
        <v>104.10880090073182</v>
      </c>
      <c r="N34" s="19">
        <f t="shared" si="18"/>
        <v>28.627234262125896</v>
      </c>
      <c r="O34" s="19">
        <f t="shared" si="4"/>
        <v>2100</v>
      </c>
      <c r="P34" s="19">
        <f t="shared" si="4"/>
        <v>1000</v>
      </c>
      <c r="Q34" s="19">
        <f t="shared" si="5"/>
        <v>835.904</v>
      </c>
      <c r="R34" s="19">
        <f t="shared" si="19"/>
        <v>83.590400000000002</v>
      </c>
      <c r="S34" s="16">
        <f t="shared" si="20"/>
        <v>39.804952380952379</v>
      </c>
      <c r="T34" s="20">
        <v>0</v>
      </c>
      <c r="U34" s="20">
        <v>0</v>
      </c>
      <c r="V34" s="19">
        <v>0</v>
      </c>
      <c r="W34" s="19" t="e">
        <f t="shared" si="21"/>
        <v>#DIV/0!</v>
      </c>
      <c r="X34" s="16" t="e">
        <f t="shared" si="22"/>
        <v>#DIV/0!</v>
      </c>
      <c r="Y34" s="20">
        <v>3500</v>
      </c>
      <c r="Z34" s="20">
        <v>230.15</v>
      </c>
      <c r="AA34" s="19">
        <v>208.87129999999999</v>
      </c>
      <c r="AB34" s="19">
        <f t="shared" si="23"/>
        <v>90.754421029763193</v>
      </c>
      <c r="AC34" s="16">
        <f t="shared" si="24"/>
        <v>5.9677514285714288</v>
      </c>
      <c r="AD34" s="20">
        <v>2100</v>
      </c>
      <c r="AE34" s="20">
        <v>1000</v>
      </c>
      <c r="AF34" s="19">
        <v>835.904</v>
      </c>
      <c r="AG34" s="19">
        <f t="shared" si="25"/>
        <v>83.590400000000002</v>
      </c>
      <c r="AH34" s="16">
        <f t="shared" si="26"/>
        <v>39.804952380952379</v>
      </c>
      <c r="AI34" s="20">
        <v>93</v>
      </c>
      <c r="AJ34" s="20">
        <v>35</v>
      </c>
      <c r="AK34" s="19">
        <v>25.7</v>
      </c>
      <c r="AL34" s="19">
        <f t="shared" si="27"/>
        <v>73.428571428571431</v>
      </c>
      <c r="AM34" s="16">
        <f t="shared" si="28"/>
        <v>27.634408602150533</v>
      </c>
      <c r="AN34" s="21">
        <v>0</v>
      </c>
      <c r="AO34" s="21">
        <v>0</v>
      </c>
      <c r="AP34" s="19">
        <v>0</v>
      </c>
      <c r="AQ34" s="19" t="e">
        <f t="shared" si="29"/>
        <v>#DIV/0!</v>
      </c>
      <c r="AR34" s="16" t="e">
        <f t="shared" si="30"/>
        <v>#DIV/0!</v>
      </c>
      <c r="AS34" s="21">
        <v>0</v>
      </c>
      <c r="AT34" s="21">
        <v>0</v>
      </c>
      <c r="AU34" s="16"/>
      <c r="AV34" s="16"/>
      <c r="AW34" s="16"/>
      <c r="AX34" s="16"/>
      <c r="AY34" s="16">
        <v>24649.7</v>
      </c>
      <c r="AZ34" s="16">
        <v>12324.85</v>
      </c>
      <c r="BA34" s="16">
        <v>10270.6</v>
      </c>
      <c r="BB34" s="22"/>
      <c r="BC34" s="22"/>
      <c r="BD34" s="22"/>
      <c r="BE34" s="22">
        <v>0</v>
      </c>
      <c r="BF34" s="22">
        <v>0</v>
      </c>
      <c r="BG34" s="22">
        <v>0</v>
      </c>
      <c r="BH34" s="16"/>
      <c r="BI34" s="16"/>
      <c r="BJ34" s="16"/>
      <c r="BK34" s="16"/>
      <c r="BL34" s="16"/>
      <c r="BM34" s="16"/>
      <c r="BN34" s="19">
        <f t="shared" si="6"/>
        <v>340</v>
      </c>
      <c r="BO34" s="19">
        <f t="shared" si="6"/>
        <v>200</v>
      </c>
      <c r="BP34" s="19">
        <f t="shared" si="7"/>
        <v>168</v>
      </c>
      <c r="BQ34" s="19">
        <f t="shared" si="31"/>
        <v>84</v>
      </c>
      <c r="BR34" s="16">
        <f t="shared" si="32"/>
        <v>49.411764705882355</v>
      </c>
      <c r="BS34" s="20">
        <v>340</v>
      </c>
      <c r="BT34" s="20">
        <v>200</v>
      </c>
      <c r="BU34" s="19">
        <v>168</v>
      </c>
      <c r="BV34" s="16">
        <v>0</v>
      </c>
      <c r="BW34" s="16">
        <v>0</v>
      </c>
      <c r="BX34" s="19">
        <v>0</v>
      </c>
      <c r="BY34" s="16">
        <v>0</v>
      </c>
      <c r="BZ34" s="16">
        <v>0</v>
      </c>
      <c r="CA34" s="16">
        <v>0</v>
      </c>
      <c r="CB34" s="20">
        <v>0</v>
      </c>
      <c r="CC34" s="20">
        <v>0</v>
      </c>
      <c r="CD34" s="16">
        <v>0</v>
      </c>
      <c r="CE34" s="16">
        <v>0</v>
      </c>
      <c r="CF34" s="16">
        <v>0</v>
      </c>
      <c r="CG34" s="16">
        <v>0</v>
      </c>
      <c r="CH34" s="16">
        <v>0</v>
      </c>
      <c r="CI34" s="16">
        <v>0</v>
      </c>
      <c r="CJ34" s="16">
        <v>0</v>
      </c>
      <c r="CK34" s="24">
        <v>0</v>
      </c>
      <c r="CL34" s="24">
        <v>0</v>
      </c>
      <c r="CM34" s="16">
        <v>0</v>
      </c>
      <c r="CN34" s="20">
        <v>750</v>
      </c>
      <c r="CO34" s="20">
        <v>400</v>
      </c>
      <c r="CP34" s="16">
        <v>334</v>
      </c>
      <c r="CQ34" s="16">
        <v>750</v>
      </c>
      <c r="CR34" s="16">
        <v>200</v>
      </c>
      <c r="CS34" s="16">
        <v>334</v>
      </c>
      <c r="CT34" s="20">
        <v>0</v>
      </c>
      <c r="CU34" s="20">
        <v>0</v>
      </c>
      <c r="CV34" s="16">
        <v>0</v>
      </c>
      <c r="CW34" s="16">
        <v>0</v>
      </c>
      <c r="CX34" s="16">
        <v>0</v>
      </c>
      <c r="CY34" s="16">
        <v>0</v>
      </c>
      <c r="CZ34" s="16">
        <v>0</v>
      </c>
      <c r="DA34" s="16">
        <v>0</v>
      </c>
      <c r="DB34" s="16">
        <v>0</v>
      </c>
      <c r="DC34" s="16">
        <v>0</v>
      </c>
      <c r="DD34" s="16">
        <v>0</v>
      </c>
      <c r="DE34" s="16">
        <v>0</v>
      </c>
      <c r="DF34" s="16">
        <v>0</v>
      </c>
      <c r="DG34" s="19">
        <f t="shared" si="36"/>
        <v>31432.7</v>
      </c>
      <c r="DH34" s="19">
        <f t="shared" si="37"/>
        <v>14190</v>
      </c>
      <c r="DI34" s="19">
        <f t="shared" si="38"/>
        <v>12212.3853</v>
      </c>
      <c r="DJ34" s="16">
        <v>0</v>
      </c>
      <c r="DK34" s="16">
        <v>0</v>
      </c>
      <c r="DL34" s="16">
        <v>0</v>
      </c>
      <c r="DM34" s="16">
        <v>0</v>
      </c>
      <c r="DN34" s="16">
        <v>0</v>
      </c>
      <c r="DO34" s="16">
        <v>0</v>
      </c>
      <c r="DP34" s="16">
        <v>0</v>
      </c>
      <c r="DQ34" s="16">
        <v>0</v>
      </c>
      <c r="DR34" s="16">
        <v>0</v>
      </c>
      <c r="DS34" s="16">
        <v>13600</v>
      </c>
      <c r="DT34" s="16">
        <v>4500</v>
      </c>
      <c r="DU34" s="16">
        <v>0</v>
      </c>
      <c r="DV34" s="16">
        <v>0</v>
      </c>
      <c r="DW34" s="16">
        <v>0</v>
      </c>
      <c r="DX34" s="16">
        <v>0</v>
      </c>
      <c r="DY34" s="16">
        <v>0</v>
      </c>
      <c r="DZ34" s="16">
        <v>0</v>
      </c>
      <c r="EA34" s="16">
        <v>0</v>
      </c>
      <c r="EB34" s="16">
        <v>0</v>
      </c>
      <c r="EC34" s="19">
        <f t="shared" si="11"/>
        <v>13600</v>
      </c>
      <c r="ED34" s="19">
        <f t="shared" si="11"/>
        <v>4500</v>
      </c>
      <c r="EE34" s="19">
        <f t="shared" si="12"/>
        <v>0</v>
      </c>
      <c r="EF34" s="19">
        <v>0</v>
      </c>
      <c r="EG34" s="19"/>
      <c r="EH34" s="48">
        <v>369.30999999999949</v>
      </c>
      <c r="EI34" s="23"/>
      <c r="EJ34" s="23"/>
    </row>
    <row r="35" spans="1:140" s="25" customFormat="1" ht="20.25" customHeight="1">
      <c r="A35" s="39">
        <v>26</v>
      </c>
      <c r="B35" s="54" t="s">
        <v>73</v>
      </c>
      <c r="C35" s="16">
        <v>23033.8</v>
      </c>
      <c r="D35" s="24">
        <v>0</v>
      </c>
      <c r="E35" s="18">
        <f t="shared" si="13"/>
        <v>44059.100000000006</v>
      </c>
      <c r="F35" s="18">
        <f t="shared" si="14"/>
        <v>21133.5</v>
      </c>
      <c r="G35" s="19">
        <f t="shared" si="0"/>
        <v>17979.541300000001</v>
      </c>
      <c r="H35" s="19">
        <f t="shared" si="15"/>
        <v>85.076022902027589</v>
      </c>
      <c r="I35" s="19">
        <f t="shared" si="16"/>
        <v>40.807781593359827</v>
      </c>
      <c r="J35" s="19">
        <f t="shared" si="33"/>
        <v>6273</v>
      </c>
      <c r="K35" s="19">
        <f t="shared" si="34"/>
        <v>2240.4</v>
      </c>
      <c r="L35" s="19">
        <f t="shared" si="35"/>
        <v>2235.4412999999986</v>
      </c>
      <c r="M35" s="19">
        <f t="shared" si="17"/>
        <v>99.778668987680703</v>
      </c>
      <c r="N35" s="19">
        <f t="shared" si="18"/>
        <v>35.635920612147274</v>
      </c>
      <c r="O35" s="19">
        <f t="shared" si="4"/>
        <v>3100</v>
      </c>
      <c r="P35" s="19">
        <f t="shared" si="4"/>
        <v>1015</v>
      </c>
      <c r="Q35" s="19">
        <f t="shared" si="5"/>
        <v>921.14300000000003</v>
      </c>
      <c r="R35" s="19">
        <f t="shared" si="19"/>
        <v>90.753004926108389</v>
      </c>
      <c r="S35" s="16">
        <f t="shared" si="20"/>
        <v>29.714290322580645</v>
      </c>
      <c r="T35" s="20">
        <v>0</v>
      </c>
      <c r="U35" s="20">
        <v>0</v>
      </c>
      <c r="V35" s="19">
        <v>0</v>
      </c>
      <c r="W35" s="19" t="e">
        <f t="shared" si="21"/>
        <v>#DIV/0!</v>
      </c>
      <c r="X35" s="16" t="e">
        <f t="shared" si="22"/>
        <v>#DIV/0!</v>
      </c>
      <c r="Y35" s="20">
        <v>1625</v>
      </c>
      <c r="Z35" s="20">
        <v>613.4</v>
      </c>
      <c r="AA35" s="19">
        <v>154.5</v>
      </c>
      <c r="AB35" s="19">
        <f t="shared" si="23"/>
        <v>25.187479621780241</v>
      </c>
      <c r="AC35" s="16">
        <f t="shared" si="24"/>
        <v>9.5076923076923077</v>
      </c>
      <c r="AD35" s="20">
        <v>3100</v>
      </c>
      <c r="AE35" s="20">
        <v>1015</v>
      </c>
      <c r="AF35" s="19">
        <v>921.14300000000003</v>
      </c>
      <c r="AG35" s="19">
        <f t="shared" si="25"/>
        <v>90.753004926108389</v>
      </c>
      <c r="AH35" s="16">
        <f t="shared" si="26"/>
        <v>29.714290322580645</v>
      </c>
      <c r="AI35" s="20">
        <v>28</v>
      </c>
      <c r="AJ35" s="20">
        <v>17</v>
      </c>
      <c r="AK35" s="19">
        <v>7</v>
      </c>
      <c r="AL35" s="19">
        <f t="shared" si="27"/>
        <v>41.17647058823529</v>
      </c>
      <c r="AM35" s="16">
        <f t="shared" si="28"/>
        <v>25</v>
      </c>
      <c r="AN35" s="21">
        <v>0</v>
      </c>
      <c r="AO35" s="21">
        <v>0</v>
      </c>
      <c r="AP35" s="19">
        <v>0</v>
      </c>
      <c r="AQ35" s="19" t="e">
        <f t="shared" si="29"/>
        <v>#DIV/0!</v>
      </c>
      <c r="AR35" s="16" t="e">
        <f t="shared" si="30"/>
        <v>#DIV/0!</v>
      </c>
      <c r="AS35" s="21">
        <v>0</v>
      </c>
      <c r="AT35" s="21">
        <v>0</v>
      </c>
      <c r="AU35" s="16"/>
      <c r="AV35" s="16"/>
      <c r="AW35" s="16"/>
      <c r="AX35" s="16"/>
      <c r="AY35" s="16">
        <v>37786.1</v>
      </c>
      <c r="AZ35" s="16">
        <v>18893.099999999999</v>
      </c>
      <c r="BA35" s="16">
        <v>15744.1</v>
      </c>
      <c r="BB35" s="22"/>
      <c r="BC35" s="22"/>
      <c r="BD35" s="22"/>
      <c r="BE35" s="22">
        <v>0</v>
      </c>
      <c r="BF35" s="22">
        <v>0</v>
      </c>
      <c r="BG35" s="22">
        <v>0</v>
      </c>
      <c r="BH35" s="16"/>
      <c r="BI35" s="16"/>
      <c r="BJ35" s="16"/>
      <c r="BK35" s="16"/>
      <c r="BL35" s="16"/>
      <c r="BM35" s="16"/>
      <c r="BN35" s="19">
        <f t="shared" si="6"/>
        <v>350</v>
      </c>
      <c r="BO35" s="19">
        <f t="shared" si="6"/>
        <v>120</v>
      </c>
      <c r="BP35" s="19">
        <f t="shared" si="7"/>
        <v>29.9</v>
      </c>
      <c r="BQ35" s="19">
        <f t="shared" si="31"/>
        <v>24.916666666666664</v>
      </c>
      <c r="BR35" s="16">
        <f t="shared" si="32"/>
        <v>8.5428571428571427</v>
      </c>
      <c r="BS35" s="20">
        <v>350</v>
      </c>
      <c r="BT35" s="20">
        <v>120</v>
      </c>
      <c r="BU35" s="19">
        <v>29.9</v>
      </c>
      <c r="BV35" s="16">
        <v>0</v>
      </c>
      <c r="BW35" s="16">
        <v>0</v>
      </c>
      <c r="BX35" s="19">
        <v>0</v>
      </c>
      <c r="BY35" s="16">
        <v>0</v>
      </c>
      <c r="BZ35" s="16">
        <v>0</v>
      </c>
      <c r="CA35" s="16">
        <v>0</v>
      </c>
      <c r="CB35" s="20">
        <v>0</v>
      </c>
      <c r="CC35" s="20">
        <v>0</v>
      </c>
      <c r="CD35" s="16">
        <v>0</v>
      </c>
      <c r="CE35" s="16">
        <v>0</v>
      </c>
      <c r="CF35" s="16">
        <v>0</v>
      </c>
      <c r="CG35" s="16">
        <v>0</v>
      </c>
      <c r="CH35" s="16">
        <v>0</v>
      </c>
      <c r="CI35" s="16">
        <v>0</v>
      </c>
      <c r="CJ35" s="16">
        <v>0</v>
      </c>
      <c r="CK35" s="24">
        <v>0</v>
      </c>
      <c r="CL35" s="24">
        <v>0</v>
      </c>
      <c r="CM35" s="16">
        <v>0</v>
      </c>
      <c r="CN35" s="20">
        <v>1170</v>
      </c>
      <c r="CO35" s="20">
        <v>475</v>
      </c>
      <c r="CP35" s="16">
        <v>316.5</v>
      </c>
      <c r="CQ35" s="16">
        <v>630</v>
      </c>
      <c r="CR35" s="16">
        <v>157.5</v>
      </c>
      <c r="CS35" s="16">
        <v>194.1</v>
      </c>
      <c r="CT35" s="20">
        <v>0</v>
      </c>
      <c r="CU35" s="20">
        <v>0</v>
      </c>
      <c r="CV35" s="16">
        <v>494.8</v>
      </c>
      <c r="CW35" s="16">
        <v>0</v>
      </c>
      <c r="CX35" s="16">
        <v>0</v>
      </c>
      <c r="CY35" s="16">
        <v>0</v>
      </c>
      <c r="CZ35" s="16">
        <v>0</v>
      </c>
      <c r="DA35" s="16">
        <v>0</v>
      </c>
      <c r="DB35" s="16">
        <v>0</v>
      </c>
      <c r="DC35" s="16">
        <v>0</v>
      </c>
      <c r="DD35" s="16">
        <v>0</v>
      </c>
      <c r="DE35" s="16">
        <v>310.99829999999997</v>
      </c>
      <c r="DF35" s="16">
        <v>0</v>
      </c>
      <c r="DG35" s="19">
        <f t="shared" si="36"/>
        <v>44059.1</v>
      </c>
      <c r="DH35" s="19">
        <f t="shared" si="37"/>
        <v>21133.5</v>
      </c>
      <c r="DI35" s="19">
        <f t="shared" si="38"/>
        <v>17979.541300000001</v>
      </c>
      <c r="DJ35" s="16">
        <v>0</v>
      </c>
      <c r="DK35" s="16">
        <v>0</v>
      </c>
      <c r="DL35" s="16">
        <v>0</v>
      </c>
      <c r="DM35" s="16">
        <v>0</v>
      </c>
      <c r="DN35" s="16">
        <v>0</v>
      </c>
      <c r="DO35" s="16">
        <v>0</v>
      </c>
      <c r="DP35" s="16">
        <v>0</v>
      </c>
      <c r="DQ35" s="16">
        <v>0</v>
      </c>
      <c r="DR35" s="16">
        <v>0</v>
      </c>
      <c r="DS35" s="16">
        <v>0</v>
      </c>
      <c r="DT35" s="16">
        <v>0</v>
      </c>
      <c r="DU35" s="16">
        <v>0</v>
      </c>
      <c r="DV35" s="16">
        <v>0</v>
      </c>
      <c r="DW35" s="16">
        <v>0</v>
      </c>
      <c r="DX35" s="16">
        <v>0</v>
      </c>
      <c r="DY35" s="16">
        <v>10931.2</v>
      </c>
      <c r="DZ35" s="16">
        <v>4516.2</v>
      </c>
      <c r="EA35" s="16">
        <v>0</v>
      </c>
      <c r="EB35" s="16">
        <v>0</v>
      </c>
      <c r="EC35" s="19">
        <f t="shared" si="11"/>
        <v>10931.2</v>
      </c>
      <c r="ED35" s="19">
        <f t="shared" si="11"/>
        <v>4516.2</v>
      </c>
      <c r="EE35" s="19">
        <f t="shared" si="12"/>
        <v>0</v>
      </c>
      <c r="EF35" s="19">
        <v>0</v>
      </c>
      <c r="EG35" s="19"/>
      <c r="EH35" s="48">
        <v>0.59999999999854481</v>
      </c>
      <c r="EI35" s="23"/>
      <c r="EJ35" s="23"/>
    </row>
    <row r="36" spans="1:140" s="25" customFormat="1" ht="20.25" customHeight="1">
      <c r="A36" s="38">
        <v>27</v>
      </c>
      <c r="B36" s="54" t="s">
        <v>74</v>
      </c>
      <c r="C36" s="16">
        <v>24461.9</v>
      </c>
      <c r="D36" s="24">
        <v>0</v>
      </c>
      <c r="E36" s="18">
        <f t="shared" si="13"/>
        <v>63804.200000000004</v>
      </c>
      <c r="F36" s="18">
        <f t="shared" si="14"/>
        <v>35122.1</v>
      </c>
      <c r="G36" s="19">
        <f t="shared" si="0"/>
        <v>22395.6044</v>
      </c>
      <c r="H36" s="19">
        <f t="shared" si="15"/>
        <v>63.764992412184931</v>
      </c>
      <c r="I36" s="19">
        <f t="shared" si="16"/>
        <v>35.100517520790163</v>
      </c>
      <c r="J36" s="19">
        <f t="shared" si="33"/>
        <v>12357</v>
      </c>
      <c r="K36" s="19">
        <f t="shared" si="34"/>
        <v>5252.4</v>
      </c>
      <c r="L36" s="19">
        <f t="shared" si="35"/>
        <v>4331.1044000000002</v>
      </c>
      <c r="M36" s="19">
        <f t="shared" si="17"/>
        <v>82.459530881121026</v>
      </c>
      <c r="N36" s="19">
        <f t="shared" si="18"/>
        <v>35.049804968843574</v>
      </c>
      <c r="O36" s="19">
        <f t="shared" si="4"/>
        <v>5063.3</v>
      </c>
      <c r="P36" s="19">
        <f t="shared" si="4"/>
        <v>2111.1</v>
      </c>
      <c r="Q36" s="19">
        <f t="shared" si="5"/>
        <v>2067.2710000000002</v>
      </c>
      <c r="R36" s="19">
        <f t="shared" si="19"/>
        <v>97.923878546729199</v>
      </c>
      <c r="S36" s="16">
        <f t="shared" si="20"/>
        <v>40.8285308000711</v>
      </c>
      <c r="T36" s="20">
        <v>32.5</v>
      </c>
      <c r="U36" s="20">
        <v>10</v>
      </c>
      <c r="V36" s="19">
        <v>4.4249999999999998</v>
      </c>
      <c r="W36" s="19">
        <f t="shared" si="21"/>
        <v>44.25</v>
      </c>
      <c r="X36" s="16">
        <f t="shared" si="22"/>
        <v>13.615384615384615</v>
      </c>
      <c r="Y36" s="20">
        <v>5423.7</v>
      </c>
      <c r="Z36" s="20">
        <v>2381.3000000000002</v>
      </c>
      <c r="AA36" s="19">
        <v>368.74900000000002</v>
      </c>
      <c r="AB36" s="19">
        <f t="shared" si="23"/>
        <v>15.485197161214462</v>
      </c>
      <c r="AC36" s="16">
        <f t="shared" si="24"/>
        <v>6.7988458063683481</v>
      </c>
      <c r="AD36" s="20">
        <v>5030.8</v>
      </c>
      <c r="AE36" s="20">
        <v>2101.1</v>
      </c>
      <c r="AF36" s="19">
        <v>2062.846</v>
      </c>
      <c r="AG36" s="19">
        <f t="shared" si="25"/>
        <v>98.179334634239211</v>
      </c>
      <c r="AH36" s="16">
        <f t="shared" si="26"/>
        <v>41.004333306829928</v>
      </c>
      <c r="AI36" s="20">
        <v>120</v>
      </c>
      <c r="AJ36" s="20">
        <v>60</v>
      </c>
      <c r="AK36" s="19">
        <v>60</v>
      </c>
      <c r="AL36" s="19">
        <f t="shared" si="27"/>
        <v>100</v>
      </c>
      <c r="AM36" s="16">
        <f t="shared" si="28"/>
        <v>50</v>
      </c>
      <c r="AN36" s="21">
        <v>0</v>
      </c>
      <c r="AO36" s="21">
        <v>0</v>
      </c>
      <c r="AP36" s="19">
        <v>0</v>
      </c>
      <c r="AQ36" s="19" t="e">
        <f t="shared" si="29"/>
        <v>#DIV/0!</v>
      </c>
      <c r="AR36" s="16" t="e">
        <f t="shared" si="30"/>
        <v>#DIV/0!</v>
      </c>
      <c r="AS36" s="21">
        <v>0</v>
      </c>
      <c r="AT36" s="21">
        <v>0</v>
      </c>
      <c r="AU36" s="16"/>
      <c r="AV36" s="16"/>
      <c r="AW36" s="16"/>
      <c r="AX36" s="16"/>
      <c r="AY36" s="16">
        <v>42754.9</v>
      </c>
      <c r="AZ36" s="16">
        <v>21177.5</v>
      </c>
      <c r="BA36" s="16">
        <v>18064.5</v>
      </c>
      <c r="BB36" s="22"/>
      <c r="BC36" s="22"/>
      <c r="BD36" s="22"/>
      <c r="BE36" s="22">
        <v>0</v>
      </c>
      <c r="BF36" s="22">
        <v>0</v>
      </c>
      <c r="BG36" s="22">
        <v>0</v>
      </c>
      <c r="BH36" s="16"/>
      <c r="BI36" s="16"/>
      <c r="BJ36" s="16"/>
      <c r="BK36" s="16"/>
      <c r="BL36" s="16"/>
      <c r="BM36" s="16"/>
      <c r="BN36" s="19">
        <f t="shared" si="6"/>
        <v>900</v>
      </c>
      <c r="BO36" s="19">
        <f t="shared" si="6"/>
        <v>300</v>
      </c>
      <c r="BP36" s="19">
        <f t="shared" si="7"/>
        <v>103.8</v>
      </c>
      <c r="BQ36" s="19">
        <f t="shared" si="31"/>
        <v>34.599999999999994</v>
      </c>
      <c r="BR36" s="16">
        <f t="shared" si="32"/>
        <v>11.533333333333333</v>
      </c>
      <c r="BS36" s="20">
        <v>0</v>
      </c>
      <c r="BT36" s="20">
        <v>300</v>
      </c>
      <c r="BU36" s="19">
        <v>99.8</v>
      </c>
      <c r="BV36" s="16">
        <v>0</v>
      </c>
      <c r="BW36" s="16">
        <v>0</v>
      </c>
      <c r="BX36" s="19">
        <v>0</v>
      </c>
      <c r="BY36" s="16">
        <v>0</v>
      </c>
      <c r="BZ36" s="16">
        <v>0</v>
      </c>
      <c r="CA36" s="16">
        <v>0</v>
      </c>
      <c r="CB36" s="20">
        <v>900</v>
      </c>
      <c r="CC36" s="20">
        <v>0</v>
      </c>
      <c r="CD36" s="16">
        <v>4</v>
      </c>
      <c r="CE36" s="16">
        <v>0</v>
      </c>
      <c r="CF36" s="16">
        <v>0</v>
      </c>
      <c r="CG36" s="16">
        <v>0</v>
      </c>
      <c r="CH36" s="16">
        <v>0</v>
      </c>
      <c r="CI36" s="16">
        <v>0</v>
      </c>
      <c r="CJ36" s="16">
        <v>0</v>
      </c>
      <c r="CK36" s="24">
        <v>0</v>
      </c>
      <c r="CL36" s="24">
        <v>0</v>
      </c>
      <c r="CM36" s="16">
        <v>0</v>
      </c>
      <c r="CN36" s="20">
        <v>850</v>
      </c>
      <c r="CO36" s="20">
        <v>400</v>
      </c>
      <c r="CP36" s="16">
        <v>210.00399999999999</v>
      </c>
      <c r="CQ36" s="16">
        <v>850</v>
      </c>
      <c r="CR36" s="16">
        <v>125</v>
      </c>
      <c r="CS36" s="16">
        <v>210.00399999999999</v>
      </c>
      <c r="CT36" s="20">
        <v>0</v>
      </c>
      <c r="CU36" s="20">
        <v>0</v>
      </c>
      <c r="CV36" s="16">
        <v>0</v>
      </c>
      <c r="CW36" s="16">
        <v>0</v>
      </c>
      <c r="CX36" s="16">
        <v>0</v>
      </c>
      <c r="CY36" s="16">
        <v>0</v>
      </c>
      <c r="CZ36" s="16">
        <v>0</v>
      </c>
      <c r="DA36" s="16">
        <v>0</v>
      </c>
      <c r="DB36" s="16">
        <v>0</v>
      </c>
      <c r="DC36" s="16">
        <v>0</v>
      </c>
      <c r="DD36" s="16">
        <v>0</v>
      </c>
      <c r="DE36" s="16">
        <v>366.42439999999999</v>
      </c>
      <c r="DF36" s="16">
        <v>0</v>
      </c>
      <c r="DG36" s="19">
        <f t="shared" si="36"/>
        <v>55111.9</v>
      </c>
      <c r="DH36" s="19">
        <f t="shared" si="37"/>
        <v>26429.9</v>
      </c>
      <c r="DI36" s="19">
        <f t="shared" si="38"/>
        <v>22395.6044</v>
      </c>
      <c r="DJ36" s="16">
        <v>0</v>
      </c>
      <c r="DK36" s="16">
        <v>0</v>
      </c>
      <c r="DL36" s="16">
        <v>0</v>
      </c>
      <c r="DM36" s="16">
        <v>8692.2999999999993</v>
      </c>
      <c r="DN36" s="16">
        <v>8692.2000000000007</v>
      </c>
      <c r="DO36" s="16">
        <v>0</v>
      </c>
      <c r="DP36" s="16">
        <v>0</v>
      </c>
      <c r="DQ36" s="16">
        <v>0</v>
      </c>
      <c r="DR36" s="16">
        <v>0</v>
      </c>
      <c r="DS36" s="16">
        <v>0</v>
      </c>
      <c r="DT36" s="16">
        <v>0</v>
      </c>
      <c r="DU36" s="16">
        <v>0</v>
      </c>
      <c r="DV36" s="16">
        <v>0</v>
      </c>
      <c r="DW36" s="16">
        <v>0</v>
      </c>
      <c r="DX36" s="16">
        <v>0</v>
      </c>
      <c r="DY36" s="16">
        <v>15349.9</v>
      </c>
      <c r="DZ36" s="16">
        <v>5699.9</v>
      </c>
      <c r="EA36" s="16">
        <v>0</v>
      </c>
      <c r="EB36" s="16">
        <v>0</v>
      </c>
      <c r="EC36" s="19">
        <f t="shared" si="11"/>
        <v>24042.199999999997</v>
      </c>
      <c r="ED36" s="19">
        <f t="shared" si="11"/>
        <v>14392.1</v>
      </c>
      <c r="EE36" s="19">
        <f t="shared" si="12"/>
        <v>0</v>
      </c>
      <c r="EF36" s="19">
        <v>0</v>
      </c>
      <c r="EG36" s="19"/>
      <c r="EH36" s="48">
        <v>1154.8559999999998</v>
      </c>
      <c r="EI36" s="23"/>
      <c r="EJ36" s="23"/>
    </row>
    <row r="37" spans="1:140" s="25" customFormat="1" ht="20.25" customHeight="1">
      <c r="A37" s="39">
        <v>28</v>
      </c>
      <c r="B37" s="54" t="s">
        <v>75</v>
      </c>
      <c r="C37" s="16">
        <v>15935.5</v>
      </c>
      <c r="D37" s="24">
        <v>0</v>
      </c>
      <c r="E37" s="18">
        <f t="shared" si="13"/>
        <v>58815.3</v>
      </c>
      <c r="F37" s="18">
        <f t="shared" si="14"/>
        <v>35939.5</v>
      </c>
      <c r="G37" s="19">
        <f t="shared" si="0"/>
        <v>17092.433000000001</v>
      </c>
      <c r="H37" s="19">
        <f t="shared" si="15"/>
        <v>47.558905939147742</v>
      </c>
      <c r="I37" s="19">
        <f t="shared" si="16"/>
        <v>29.061201762126522</v>
      </c>
      <c r="J37" s="19">
        <f t="shared" si="33"/>
        <v>11294</v>
      </c>
      <c r="K37" s="19">
        <f t="shared" si="34"/>
        <v>4678.8</v>
      </c>
      <c r="L37" s="19">
        <f t="shared" si="35"/>
        <v>3541.933</v>
      </c>
      <c r="M37" s="19">
        <f t="shared" si="17"/>
        <v>75.701739762332224</v>
      </c>
      <c r="N37" s="19">
        <f t="shared" si="18"/>
        <v>31.361191783247744</v>
      </c>
      <c r="O37" s="19">
        <f t="shared" si="4"/>
        <v>5234</v>
      </c>
      <c r="P37" s="19">
        <f t="shared" si="4"/>
        <v>1644.3</v>
      </c>
      <c r="Q37" s="19">
        <f t="shared" si="5"/>
        <v>991.13300000000004</v>
      </c>
      <c r="R37" s="19">
        <f t="shared" si="19"/>
        <v>60.276895943562614</v>
      </c>
      <c r="S37" s="16">
        <f t="shared" si="20"/>
        <v>18.936434849063811</v>
      </c>
      <c r="T37" s="20">
        <v>0</v>
      </c>
      <c r="U37" s="20">
        <v>0</v>
      </c>
      <c r="V37" s="19">
        <v>0</v>
      </c>
      <c r="W37" s="19" t="e">
        <f t="shared" si="21"/>
        <v>#DIV/0!</v>
      </c>
      <c r="X37" s="16" t="e">
        <f t="shared" si="22"/>
        <v>#DIV/0!</v>
      </c>
      <c r="Y37" s="20">
        <v>3690</v>
      </c>
      <c r="Z37" s="20">
        <v>1903.5</v>
      </c>
      <c r="AA37" s="19">
        <v>935</v>
      </c>
      <c r="AB37" s="19">
        <f t="shared" si="23"/>
        <v>49.120042027843446</v>
      </c>
      <c r="AC37" s="16">
        <f t="shared" si="24"/>
        <v>25.338753387533874</v>
      </c>
      <c r="AD37" s="20">
        <v>5234</v>
      </c>
      <c r="AE37" s="20">
        <v>1644.3</v>
      </c>
      <c r="AF37" s="19">
        <v>991.13300000000004</v>
      </c>
      <c r="AG37" s="19">
        <f t="shared" si="25"/>
        <v>60.276895943562614</v>
      </c>
      <c r="AH37" s="16">
        <f t="shared" si="26"/>
        <v>18.936434849063811</v>
      </c>
      <c r="AI37" s="20">
        <v>42</v>
      </c>
      <c r="AJ37" s="20">
        <v>21</v>
      </c>
      <c r="AK37" s="19">
        <v>36</v>
      </c>
      <c r="AL37" s="19">
        <f t="shared" si="27"/>
        <v>171.42857142857142</v>
      </c>
      <c r="AM37" s="16">
        <f t="shared" si="28"/>
        <v>85.714285714285708</v>
      </c>
      <c r="AN37" s="21">
        <v>0</v>
      </c>
      <c r="AO37" s="21">
        <v>0</v>
      </c>
      <c r="AP37" s="19">
        <v>0</v>
      </c>
      <c r="AQ37" s="19" t="e">
        <f t="shared" si="29"/>
        <v>#DIV/0!</v>
      </c>
      <c r="AR37" s="16" t="e">
        <f t="shared" si="30"/>
        <v>#DIV/0!</v>
      </c>
      <c r="AS37" s="21">
        <v>0</v>
      </c>
      <c r="AT37" s="21">
        <v>0</v>
      </c>
      <c r="AU37" s="16"/>
      <c r="AV37" s="16"/>
      <c r="AW37" s="16"/>
      <c r="AX37" s="16"/>
      <c r="AY37" s="16">
        <v>32521.3</v>
      </c>
      <c r="AZ37" s="16">
        <v>16260.7</v>
      </c>
      <c r="BA37" s="16">
        <v>13550.5</v>
      </c>
      <c r="BB37" s="22"/>
      <c r="BC37" s="22"/>
      <c r="BD37" s="22"/>
      <c r="BE37" s="22">
        <v>0</v>
      </c>
      <c r="BF37" s="22">
        <v>0</v>
      </c>
      <c r="BG37" s="22">
        <v>0</v>
      </c>
      <c r="BH37" s="16"/>
      <c r="BI37" s="16"/>
      <c r="BJ37" s="16"/>
      <c r="BK37" s="16"/>
      <c r="BL37" s="16"/>
      <c r="BM37" s="16"/>
      <c r="BN37" s="19">
        <f t="shared" si="6"/>
        <v>928</v>
      </c>
      <c r="BO37" s="19">
        <f t="shared" si="6"/>
        <v>410</v>
      </c>
      <c r="BP37" s="19">
        <f t="shared" si="7"/>
        <v>470</v>
      </c>
      <c r="BQ37" s="19">
        <f t="shared" si="31"/>
        <v>114.63414634146341</v>
      </c>
      <c r="BR37" s="16">
        <f t="shared" si="32"/>
        <v>50.646551724137936</v>
      </c>
      <c r="BS37" s="20">
        <v>928</v>
      </c>
      <c r="BT37" s="20">
        <v>410</v>
      </c>
      <c r="BU37" s="19">
        <v>470</v>
      </c>
      <c r="BV37" s="16">
        <v>0</v>
      </c>
      <c r="BW37" s="16">
        <v>0</v>
      </c>
      <c r="BX37" s="19">
        <v>0</v>
      </c>
      <c r="BY37" s="16">
        <v>0</v>
      </c>
      <c r="BZ37" s="16">
        <v>0</v>
      </c>
      <c r="CA37" s="16">
        <v>0</v>
      </c>
      <c r="CB37" s="20">
        <v>0</v>
      </c>
      <c r="CC37" s="20">
        <v>0</v>
      </c>
      <c r="CD37" s="16">
        <v>0</v>
      </c>
      <c r="CE37" s="16">
        <v>0</v>
      </c>
      <c r="CF37" s="16">
        <v>0</v>
      </c>
      <c r="CG37" s="16">
        <v>0</v>
      </c>
      <c r="CH37" s="16">
        <v>0</v>
      </c>
      <c r="CI37" s="16">
        <v>0</v>
      </c>
      <c r="CJ37" s="16">
        <v>0</v>
      </c>
      <c r="CK37" s="24">
        <v>0</v>
      </c>
      <c r="CL37" s="24">
        <v>0</v>
      </c>
      <c r="CM37" s="16">
        <v>0</v>
      </c>
      <c r="CN37" s="20">
        <v>1400</v>
      </c>
      <c r="CO37" s="20">
        <v>700</v>
      </c>
      <c r="CP37" s="16">
        <v>439.8</v>
      </c>
      <c r="CQ37" s="16">
        <v>700</v>
      </c>
      <c r="CR37" s="16">
        <v>175</v>
      </c>
      <c r="CS37" s="16">
        <v>346</v>
      </c>
      <c r="CT37" s="20">
        <v>0</v>
      </c>
      <c r="CU37" s="20">
        <v>0</v>
      </c>
      <c r="CV37" s="16">
        <v>0</v>
      </c>
      <c r="CW37" s="16">
        <v>0</v>
      </c>
      <c r="CX37" s="16">
        <v>0</v>
      </c>
      <c r="CY37" s="16">
        <v>0</v>
      </c>
      <c r="CZ37" s="16">
        <v>0</v>
      </c>
      <c r="DA37" s="16">
        <v>0</v>
      </c>
      <c r="DB37" s="16">
        <v>0</v>
      </c>
      <c r="DC37" s="16">
        <v>0</v>
      </c>
      <c r="DD37" s="16">
        <v>0</v>
      </c>
      <c r="DE37" s="16">
        <v>0</v>
      </c>
      <c r="DF37" s="16">
        <v>0</v>
      </c>
      <c r="DG37" s="19">
        <f t="shared" si="36"/>
        <v>43815.3</v>
      </c>
      <c r="DH37" s="19">
        <f t="shared" si="37"/>
        <v>20939.5</v>
      </c>
      <c r="DI37" s="19">
        <f t="shared" si="38"/>
        <v>17092.433000000001</v>
      </c>
      <c r="DJ37" s="16">
        <v>0</v>
      </c>
      <c r="DK37" s="16">
        <v>0</v>
      </c>
      <c r="DL37" s="16">
        <v>0</v>
      </c>
      <c r="DM37" s="16">
        <v>0</v>
      </c>
      <c r="DN37" s="16">
        <v>0</v>
      </c>
      <c r="DO37" s="16">
        <v>0</v>
      </c>
      <c r="DP37" s="16">
        <v>0</v>
      </c>
      <c r="DQ37" s="16">
        <v>0</v>
      </c>
      <c r="DR37" s="16">
        <v>0</v>
      </c>
      <c r="DS37" s="16">
        <v>15000</v>
      </c>
      <c r="DT37" s="16">
        <v>15000</v>
      </c>
      <c r="DU37" s="16">
        <v>0</v>
      </c>
      <c r="DV37" s="16">
        <v>0</v>
      </c>
      <c r="DW37" s="16">
        <v>0</v>
      </c>
      <c r="DX37" s="16">
        <v>0</v>
      </c>
      <c r="DY37" s="16">
        <v>1464.5</v>
      </c>
      <c r="DZ37" s="16">
        <v>564.5</v>
      </c>
      <c r="EA37" s="16">
        <v>0</v>
      </c>
      <c r="EB37" s="16">
        <v>0</v>
      </c>
      <c r="EC37" s="19">
        <f t="shared" si="11"/>
        <v>16464.5</v>
      </c>
      <c r="ED37" s="19">
        <f t="shared" si="11"/>
        <v>15564.5</v>
      </c>
      <c r="EE37" s="19">
        <f t="shared" si="12"/>
        <v>0</v>
      </c>
      <c r="EF37" s="19">
        <v>0</v>
      </c>
      <c r="EG37" s="19"/>
      <c r="EH37" s="48">
        <v>670</v>
      </c>
      <c r="EI37" s="23"/>
      <c r="EJ37" s="23"/>
    </row>
    <row r="38" spans="1:140" s="25" customFormat="1" ht="20.25" customHeight="1">
      <c r="A38" s="38">
        <v>29</v>
      </c>
      <c r="B38" s="54" t="s">
        <v>76</v>
      </c>
      <c r="C38" s="16">
        <v>15900.7</v>
      </c>
      <c r="D38" s="24">
        <v>0</v>
      </c>
      <c r="E38" s="18">
        <f t="shared" si="13"/>
        <v>70755.600000000006</v>
      </c>
      <c r="F38" s="18">
        <f t="shared" si="14"/>
        <v>29766.300000000003</v>
      </c>
      <c r="G38" s="19">
        <f t="shared" si="0"/>
        <v>22074.143</v>
      </c>
      <c r="H38" s="19">
        <f t="shared" si="15"/>
        <v>74.158168801631362</v>
      </c>
      <c r="I38" s="19">
        <f t="shared" si="16"/>
        <v>31.197732758961834</v>
      </c>
      <c r="J38" s="19">
        <f t="shared" si="33"/>
        <v>27539.80000000001</v>
      </c>
      <c r="K38" s="19">
        <f t="shared" si="34"/>
        <v>11658.4</v>
      </c>
      <c r="L38" s="19">
        <f t="shared" si="35"/>
        <v>6984.1429999999991</v>
      </c>
      <c r="M38" s="19">
        <f t="shared" si="17"/>
        <v>59.906530913332865</v>
      </c>
      <c r="N38" s="19">
        <f t="shared" si="18"/>
        <v>25.360180538711237</v>
      </c>
      <c r="O38" s="19">
        <f t="shared" si="4"/>
        <v>6452.9</v>
      </c>
      <c r="P38" s="19">
        <f t="shared" si="4"/>
        <v>1921.2</v>
      </c>
      <c r="Q38" s="19">
        <f t="shared" si="5"/>
        <v>1446.748</v>
      </c>
      <c r="R38" s="19">
        <f t="shared" si="19"/>
        <v>75.304393087653551</v>
      </c>
      <c r="S38" s="16">
        <f t="shared" si="20"/>
        <v>22.420121185823429</v>
      </c>
      <c r="T38" s="20">
        <v>0</v>
      </c>
      <c r="U38" s="20">
        <v>0</v>
      </c>
      <c r="V38" s="19">
        <v>0</v>
      </c>
      <c r="W38" s="19" t="e">
        <f t="shared" si="21"/>
        <v>#DIV/0!</v>
      </c>
      <c r="X38" s="16" t="e">
        <f t="shared" si="22"/>
        <v>#DIV/0!</v>
      </c>
      <c r="Y38" s="20">
        <v>187.1</v>
      </c>
      <c r="Z38" s="20">
        <v>6397.2</v>
      </c>
      <c r="AA38" s="19">
        <v>1451.6279999999999</v>
      </c>
      <c r="AB38" s="19">
        <f t="shared" si="23"/>
        <v>22.691615081598197</v>
      </c>
      <c r="AC38" s="16">
        <f t="shared" si="24"/>
        <v>775.85676109032602</v>
      </c>
      <c r="AD38" s="20">
        <v>6452.9</v>
      </c>
      <c r="AE38" s="20">
        <v>1921.2</v>
      </c>
      <c r="AF38" s="19">
        <v>1446.748</v>
      </c>
      <c r="AG38" s="19">
        <f t="shared" si="25"/>
        <v>75.304393087653551</v>
      </c>
      <c r="AH38" s="16">
        <f t="shared" si="26"/>
        <v>22.420121185823429</v>
      </c>
      <c r="AI38" s="20">
        <v>320</v>
      </c>
      <c r="AJ38" s="20">
        <v>320</v>
      </c>
      <c r="AK38" s="19">
        <v>311.89999999999998</v>
      </c>
      <c r="AL38" s="19">
        <f t="shared" si="27"/>
        <v>97.46875</v>
      </c>
      <c r="AM38" s="16">
        <f t="shared" si="28"/>
        <v>97.46875</v>
      </c>
      <c r="AN38" s="21">
        <v>0</v>
      </c>
      <c r="AO38" s="21">
        <v>0</v>
      </c>
      <c r="AP38" s="19">
        <v>0</v>
      </c>
      <c r="AQ38" s="19" t="e">
        <f t="shared" si="29"/>
        <v>#DIV/0!</v>
      </c>
      <c r="AR38" s="16" t="e">
        <f t="shared" si="30"/>
        <v>#DIV/0!</v>
      </c>
      <c r="AS38" s="21">
        <v>0</v>
      </c>
      <c r="AT38" s="21">
        <v>0</v>
      </c>
      <c r="AU38" s="16"/>
      <c r="AV38" s="16"/>
      <c r="AW38" s="16"/>
      <c r="AX38" s="16"/>
      <c r="AY38" s="16">
        <v>36215.800000000003</v>
      </c>
      <c r="AZ38" s="16">
        <v>18107.900000000001</v>
      </c>
      <c r="BA38" s="16">
        <v>15090</v>
      </c>
      <c r="BB38" s="22"/>
      <c r="BC38" s="22"/>
      <c r="BD38" s="22"/>
      <c r="BE38" s="22">
        <v>0</v>
      </c>
      <c r="BF38" s="22">
        <v>0</v>
      </c>
      <c r="BG38" s="22">
        <v>0</v>
      </c>
      <c r="BH38" s="16"/>
      <c r="BI38" s="16"/>
      <c r="BJ38" s="16"/>
      <c r="BK38" s="16"/>
      <c r="BL38" s="16"/>
      <c r="BM38" s="16"/>
      <c r="BN38" s="19">
        <f t="shared" si="6"/>
        <v>2355.9</v>
      </c>
      <c r="BO38" s="19">
        <f t="shared" si="6"/>
        <v>600</v>
      </c>
      <c r="BP38" s="19">
        <f t="shared" si="7"/>
        <v>481.55399999999997</v>
      </c>
      <c r="BQ38" s="19">
        <f t="shared" si="31"/>
        <v>80.258999999999986</v>
      </c>
      <c r="BR38" s="16">
        <f t="shared" si="32"/>
        <v>20.440341270851903</v>
      </c>
      <c r="BS38" s="20">
        <v>2185.5</v>
      </c>
      <c r="BT38" s="20">
        <v>600</v>
      </c>
      <c r="BU38" s="19">
        <v>481.55399999999997</v>
      </c>
      <c r="BV38" s="16">
        <v>0</v>
      </c>
      <c r="BW38" s="16">
        <v>0</v>
      </c>
      <c r="BX38" s="19">
        <v>0</v>
      </c>
      <c r="BY38" s="16">
        <v>0</v>
      </c>
      <c r="BZ38" s="16">
        <v>0</v>
      </c>
      <c r="CA38" s="16">
        <v>0</v>
      </c>
      <c r="CB38" s="20">
        <v>170.4</v>
      </c>
      <c r="CC38" s="20">
        <v>0</v>
      </c>
      <c r="CD38" s="16">
        <v>0</v>
      </c>
      <c r="CE38" s="16">
        <v>0</v>
      </c>
      <c r="CF38" s="16">
        <v>0</v>
      </c>
      <c r="CG38" s="16">
        <v>0</v>
      </c>
      <c r="CH38" s="16">
        <v>0</v>
      </c>
      <c r="CI38" s="16">
        <v>0</v>
      </c>
      <c r="CJ38" s="16">
        <v>0</v>
      </c>
      <c r="CK38" s="24">
        <v>0</v>
      </c>
      <c r="CL38" s="24">
        <v>0</v>
      </c>
      <c r="CM38" s="16">
        <v>0</v>
      </c>
      <c r="CN38" s="20">
        <v>2840</v>
      </c>
      <c r="CO38" s="20">
        <v>1420</v>
      </c>
      <c r="CP38" s="16">
        <v>890.3</v>
      </c>
      <c r="CQ38" s="16">
        <v>1200</v>
      </c>
      <c r="CR38" s="16">
        <v>300</v>
      </c>
      <c r="CS38" s="16">
        <v>168.9</v>
      </c>
      <c r="CT38" s="20">
        <v>0</v>
      </c>
      <c r="CU38" s="20">
        <v>0</v>
      </c>
      <c r="CV38" s="16">
        <v>0</v>
      </c>
      <c r="CW38" s="16">
        <v>0</v>
      </c>
      <c r="CX38" s="16">
        <v>0</v>
      </c>
      <c r="CY38" s="16">
        <v>0</v>
      </c>
      <c r="CZ38" s="16">
        <v>0</v>
      </c>
      <c r="DA38" s="16">
        <v>0</v>
      </c>
      <c r="DB38" s="16">
        <v>0</v>
      </c>
      <c r="DC38" s="16">
        <v>2000</v>
      </c>
      <c r="DD38" s="16">
        <v>1000</v>
      </c>
      <c r="DE38" s="16">
        <v>2015.838</v>
      </c>
      <c r="DF38" s="16">
        <v>0</v>
      </c>
      <c r="DG38" s="19">
        <f t="shared" si="36"/>
        <v>63755.600000000013</v>
      </c>
      <c r="DH38" s="19">
        <f t="shared" si="37"/>
        <v>29766.300000000003</v>
      </c>
      <c r="DI38" s="19">
        <f t="shared" si="38"/>
        <v>22074.143</v>
      </c>
      <c r="DJ38" s="16">
        <v>0</v>
      </c>
      <c r="DK38" s="16">
        <v>0</v>
      </c>
      <c r="DL38" s="16">
        <v>0</v>
      </c>
      <c r="DM38" s="16">
        <v>0</v>
      </c>
      <c r="DN38" s="16">
        <v>0</v>
      </c>
      <c r="DO38" s="16">
        <v>0</v>
      </c>
      <c r="DP38" s="16">
        <v>0</v>
      </c>
      <c r="DQ38" s="16">
        <v>0</v>
      </c>
      <c r="DR38" s="16">
        <v>0</v>
      </c>
      <c r="DS38" s="16">
        <v>7000</v>
      </c>
      <c r="DT38" s="16">
        <v>0</v>
      </c>
      <c r="DU38" s="16">
        <v>0</v>
      </c>
      <c r="DV38" s="16">
        <v>0</v>
      </c>
      <c r="DW38" s="16">
        <v>0</v>
      </c>
      <c r="DX38" s="16">
        <v>0</v>
      </c>
      <c r="DY38" s="16">
        <v>5699.3</v>
      </c>
      <c r="DZ38" s="16">
        <v>2599.3000000000002</v>
      </c>
      <c r="EA38" s="16">
        <v>1881.1303</v>
      </c>
      <c r="EB38" s="16">
        <v>0</v>
      </c>
      <c r="EC38" s="19">
        <f t="shared" si="11"/>
        <v>12699.3</v>
      </c>
      <c r="ED38" s="19">
        <f t="shared" si="11"/>
        <v>2599.3000000000002</v>
      </c>
      <c r="EE38" s="19">
        <f t="shared" si="12"/>
        <v>1881.1303</v>
      </c>
      <c r="EF38" s="19">
        <v>13383.900000000009</v>
      </c>
      <c r="EG38" s="19"/>
      <c r="EH38" s="48">
        <v>386.17499999999927</v>
      </c>
      <c r="EI38" s="23"/>
      <c r="EJ38" s="23"/>
    </row>
    <row r="39" spans="1:140" s="25" customFormat="1" ht="20.25" customHeight="1">
      <c r="A39" s="39">
        <v>30</v>
      </c>
      <c r="B39" s="54" t="s">
        <v>77</v>
      </c>
      <c r="C39" s="16">
        <v>7262</v>
      </c>
      <c r="D39" s="24">
        <v>0</v>
      </c>
      <c r="E39" s="18">
        <f t="shared" si="13"/>
        <v>71785.3</v>
      </c>
      <c r="F39" s="18">
        <f t="shared" si="14"/>
        <v>35310</v>
      </c>
      <c r="G39" s="19">
        <f t="shared" si="0"/>
        <v>27866.2984</v>
      </c>
      <c r="H39" s="19">
        <f t="shared" si="15"/>
        <v>78.918998583970549</v>
      </c>
      <c r="I39" s="19">
        <f t="shared" si="16"/>
        <v>38.81894816905411</v>
      </c>
      <c r="J39" s="19">
        <f t="shared" si="33"/>
        <v>12746.199999999999</v>
      </c>
      <c r="K39" s="19">
        <f t="shared" si="34"/>
        <v>5848.6</v>
      </c>
      <c r="L39" s="19">
        <f t="shared" si="35"/>
        <v>3427.4983999999995</v>
      </c>
      <c r="M39" s="19">
        <f t="shared" si="17"/>
        <v>58.603741066238058</v>
      </c>
      <c r="N39" s="19">
        <f t="shared" si="18"/>
        <v>26.890354772402752</v>
      </c>
      <c r="O39" s="19">
        <f t="shared" si="4"/>
        <v>4350</v>
      </c>
      <c r="P39" s="19">
        <f t="shared" si="4"/>
        <v>1304</v>
      </c>
      <c r="Q39" s="19">
        <f t="shared" si="5"/>
        <v>1370.0260000000001</v>
      </c>
      <c r="R39" s="19">
        <f t="shared" si="19"/>
        <v>105.06334355828221</v>
      </c>
      <c r="S39" s="16">
        <f t="shared" si="20"/>
        <v>31.494850574712647</v>
      </c>
      <c r="T39" s="20">
        <v>4350</v>
      </c>
      <c r="U39" s="20">
        <v>0</v>
      </c>
      <c r="V39" s="19">
        <v>0.30299999999999999</v>
      </c>
      <c r="W39" s="19" t="e">
        <f t="shared" si="21"/>
        <v>#DIV/0!</v>
      </c>
      <c r="X39" s="16">
        <f t="shared" si="22"/>
        <v>6.9655172413793107E-3</v>
      </c>
      <c r="Y39" s="20">
        <v>4336.8</v>
      </c>
      <c r="Z39" s="20">
        <v>2099.6</v>
      </c>
      <c r="AA39" s="19">
        <v>594.50800000000004</v>
      </c>
      <c r="AB39" s="19">
        <f t="shared" si="23"/>
        <v>28.315298152028962</v>
      </c>
      <c r="AC39" s="16">
        <f t="shared" si="24"/>
        <v>13.708448625714814</v>
      </c>
      <c r="AD39" s="20">
        <v>0</v>
      </c>
      <c r="AE39" s="20">
        <v>1304</v>
      </c>
      <c r="AF39" s="19">
        <v>1369.723</v>
      </c>
      <c r="AG39" s="19">
        <f t="shared" si="25"/>
        <v>105.04010736196318</v>
      </c>
      <c r="AH39" s="16" t="e">
        <f t="shared" si="26"/>
        <v>#DIV/0!</v>
      </c>
      <c r="AI39" s="20">
        <v>380</v>
      </c>
      <c r="AJ39" s="20">
        <v>205</v>
      </c>
      <c r="AK39" s="19">
        <v>54</v>
      </c>
      <c r="AL39" s="19">
        <f t="shared" si="27"/>
        <v>26.341463414634148</v>
      </c>
      <c r="AM39" s="16">
        <f t="shared" si="28"/>
        <v>14.210526315789473</v>
      </c>
      <c r="AN39" s="21">
        <v>0</v>
      </c>
      <c r="AO39" s="21">
        <v>0</v>
      </c>
      <c r="AP39" s="19">
        <v>0</v>
      </c>
      <c r="AQ39" s="19" t="e">
        <f t="shared" si="29"/>
        <v>#DIV/0!</v>
      </c>
      <c r="AR39" s="16" t="e">
        <f t="shared" si="30"/>
        <v>#DIV/0!</v>
      </c>
      <c r="AS39" s="21">
        <v>0</v>
      </c>
      <c r="AT39" s="21">
        <v>0</v>
      </c>
      <c r="AU39" s="16"/>
      <c r="AV39" s="16"/>
      <c r="AW39" s="16"/>
      <c r="AX39" s="16"/>
      <c r="AY39" s="16">
        <v>58339</v>
      </c>
      <c r="AZ39" s="16">
        <v>29169.5</v>
      </c>
      <c r="BA39" s="16">
        <v>24308</v>
      </c>
      <c r="BB39" s="22"/>
      <c r="BC39" s="22"/>
      <c r="BD39" s="22"/>
      <c r="BE39" s="22">
        <v>700.1</v>
      </c>
      <c r="BF39" s="22">
        <v>291.89999999999998</v>
      </c>
      <c r="BG39" s="22">
        <v>130.80000000000001</v>
      </c>
      <c r="BH39" s="16"/>
      <c r="BI39" s="16"/>
      <c r="BJ39" s="16"/>
      <c r="BK39" s="16"/>
      <c r="BL39" s="16"/>
      <c r="BM39" s="16"/>
      <c r="BN39" s="19">
        <f t="shared" si="6"/>
        <v>1139.4000000000001</v>
      </c>
      <c r="BO39" s="19">
        <f t="shared" si="6"/>
        <v>670</v>
      </c>
      <c r="BP39" s="19">
        <f t="shared" si="7"/>
        <v>667.26639999999998</v>
      </c>
      <c r="BQ39" s="19">
        <f t="shared" si="31"/>
        <v>99.591999999999985</v>
      </c>
      <c r="BR39" s="16">
        <f t="shared" si="32"/>
        <v>58.562962962962963</v>
      </c>
      <c r="BS39" s="20">
        <v>1139.4000000000001</v>
      </c>
      <c r="BT39" s="20">
        <v>670</v>
      </c>
      <c r="BU39" s="19">
        <v>667.26639999999998</v>
      </c>
      <c r="BV39" s="16">
        <v>0</v>
      </c>
      <c r="BW39" s="16">
        <v>0</v>
      </c>
      <c r="BX39" s="19">
        <v>0</v>
      </c>
      <c r="BY39" s="16">
        <v>0</v>
      </c>
      <c r="BZ39" s="16">
        <v>0</v>
      </c>
      <c r="CA39" s="16">
        <v>0</v>
      </c>
      <c r="CB39" s="20">
        <v>0</v>
      </c>
      <c r="CC39" s="20">
        <v>0</v>
      </c>
      <c r="CD39" s="16">
        <v>0</v>
      </c>
      <c r="CE39" s="16">
        <v>0</v>
      </c>
      <c r="CF39" s="16">
        <v>0</v>
      </c>
      <c r="CG39" s="16">
        <v>0</v>
      </c>
      <c r="CH39" s="16">
        <v>0</v>
      </c>
      <c r="CI39" s="16">
        <v>0</v>
      </c>
      <c r="CJ39" s="16">
        <v>0</v>
      </c>
      <c r="CK39" s="24">
        <v>1740</v>
      </c>
      <c r="CL39" s="24">
        <v>0</v>
      </c>
      <c r="CM39" s="16">
        <v>394.8</v>
      </c>
      <c r="CN39" s="20">
        <v>800</v>
      </c>
      <c r="CO39" s="20">
        <v>1570</v>
      </c>
      <c r="CP39" s="16">
        <v>112.58</v>
      </c>
      <c r="CQ39" s="16">
        <v>300</v>
      </c>
      <c r="CR39" s="16">
        <v>75</v>
      </c>
      <c r="CS39" s="16">
        <v>112.58</v>
      </c>
      <c r="CT39" s="20">
        <v>0</v>
      </c>
      <c r="CU39" s="20">
        <v>0</v>
      </c>
      <c r="CV39" s="16">
        <v>124.179</v>
      </c>
      <c r="CW39" s="16">
        <v>0</v>
      </c>
      <c r="CX39" s="16">
        <v>0</v>
      </c>
      <c r="CY39" s="16">
        <v>0</v>
      </c>
      <c r="CZ39" s="16">
        <v>0</v>
      </c>
      <c r="DA39" s="16">
        <v>0</v>
      </c>
      <c r="DB39" s="16">
        <v>0</v>
      </c>
      <c r="DC39" s="16">
        <v>0</v>
      </c>
      <c r="DD39" s="16">
        <v>0</v>
      </c>
      <c r="DE39" s="16">
        <v>0</v>
      </c>
      <c r="DF39" s="16">
        <v>0</v>
      </c>
      <c r="DG39" s="19">
        <f t="shared" si="36"/>
        <v>71785.3</v>
      </c>
      <c r="DH39" s="19">
        <f t="shared" si="37"/>
        <v>35310</v>
      </c>
      <c r="DI39" s="19">
        <f t="shared" si="38"/>
        <v>27866.2984</v>
      </c>
      <c r="DJ39" s="16">
        <v>0</v>
      </c>
      <c r="DK39" s="16">
        <v>0</v>
      </c>
      <c r="DL39" s="16">
        <v>0</v>
      </c>
      <c r="DM39" s="16">
        <v>0</v>
      </c>
      <c r="DN39" s="16">
        <v>0</v>
      </c>
      <c r="DO39" s="16">
        <v>0</v>
      </c>
      <c r="DP39" s="16">
        <v>0</v>
      </c>
      <c r="DQ39" s="16">
        <v>0</v>
      </c>
      <c r="DR39" s="16">
        <v>0</v>
      </c>
      <c r="DS39" s="16">
        <v>0</v>
      </c>
      <c r="DT39" s="16">
        <v>0</v>
      </c>
      <c r="DU39" s="16">
        <v>0</v>
      </c>
      <c r="DV39" s="16">
        <v>0</v>
      </c>
      <c r="DW39" s="16">
        <v>0</v>
      </c>
      <c r="DX39" s="16">
        <v>0</v>
      </c>
      <c r="DY39" s="16">
        <v>6058</v>
      </c>
      <c r="DZ39" s="16">
        <v>3558</v>
      </c>
      <c r="EA39" s="16">
        <v>0</v>
      </c>
      <c r="EB39" s="16">
        <v>0</v>
      </c>
      <c r="EC39" s="19">
        <f t="shared" si="11"/>
        <v>6058</v>
      </c>
      <c r="ED39" s="19">
        <f t="shared" si="11"/>
        <v>3558</v>
      </c>
      <c r="EE39" s="19">
        <f t="shared" si="12"/>
        <v>0</v>
      </c>
      <c r="EF39" s="19">
        <v>0</v>
      </c>
      <c r="EG39" s="19"/>
      <c r="EH39" s="48">
        <v>110.13899999999921</v>
      </c>
      <c r="EI39" s="23"/>
      <c r="EJ39" s="23"/>
    </row>
    <row r="40" spans="1:140" s="25" customFormat="1" ht="20.25" customHeight="1">
      <c r="A40" s="38">
        <v>31</v>
      </c>
      <c r="B40" s="54" t="s">
        <v>78</v>
      </c>
      <c r="C40" s="16">
        <v>2558.4999999999982</v>
      </c>
      <c r="D40" s="24">
        <v>0</v>
      </c>
      <c r="E40" s="18">
        <f t="shared" si="13"/>
        <v>83292.5</v>
      </c>
      <c r="F40" s="18">
        <f t="shared" si="14"/>
        <v>41048.6</v>
      </c>
      <c r="G40" s="19">
        <f t="shared" si="0"/>
        <v>34561.969100000002</v>
      </c>
      <c r="H40" s="19">
        <f t="shared" si="15"/>
        <v>84.197680554269823</v>
      </c>
      <c r="I40" s="19">
        <f t="shared" si="16"/>
        <v>41.494695320707145</v>
      </c>
      <c r="J40" s="19">
        <f t="shared" si="33"/>
        <v>12289.6</v>
      </c>
      <c r="K40" s="19">
        <f t="shared" si="34"/>
        <v>5547.1</v>
      </c>
      <c r="L40" s="19">
        <f t="shared" si="35"/>
        <v>4977.4691000000039</v>
      </c>
      <c r="M40" s="19">
        <f t="shared" si="17"/>
        <v>89.731014403922842</v>
      </c>
      <c r="N40" s="19">
        <f t="shared" si="18"/>
        <v>40.501473603697463</v>
      </c>
      <c r="O40" s="19">
        <f t="shared" si="4"/>
        <v>6745.6</v>
      </c>
      <c r="P40" s="19">
        <f t="shared" si="4"/>
        <v>2802.3</v>
      </c>
      <c r="Q40" s="19">
        <f t="shared" si="5"/>
        <v>3311.0151000000001</v>
      </c>
      <c r="R40" s="19">
        <f t="shared" si="19"/>
        <v>118.1534846376191</v>
      </c>
      <c r="S40" s="16">
        <f t="shared" si="20"/>
        <v>49.084071098197342</v>
      </c>
      <c r="T40" s="20">
        <v>85.6</v>
      </c>
      <c r="U40" s="20">
        <v>0</v>
      </c>
      <c r="V40" s="19">
        <v>0</v>
      </c>
      <c r="W40" s="19" t="e">
        <f t="shared" si="21"/>
        <v>#DIV/0!</v>
      </c>
      <c r="X40" s="16">
        <f t="shared" si="22"/>
        <v>0</v>
      </c>
      <c r="Y40" s="20">
        <v>2186</v>
      </c>
      <c r="Z40" s="20">
        <v>1118.8</v>
      </c>
      <c r="AA40" s="19">
        <v>459.745</v>
      </c>
      <c r="AB40" s="19">
        <f t="shared" si="23"/>
        <v>41.092688594923132</v>
      </c>
      <c r="AC40" s="16">
        <f t="shared" si="24"/>
        <v>21.031335773101556</v>
      </c>
      <c r="AD40" s="20">
        <v>6660</v>
      </c>
      <c r="AE40" s="20">
        <v>2802.3</v>
      </c>
      <c r="AF40" s="19">
        <v>3311.0151000000001</v>
      </c>
      <c r="AG40" s="19">
        <f t="shared" si="25"/>
        <v>118.1534846376191</v>
      </c>
      <c r="AH40" s="16">
        <f t="shared" si="26"/>
        <v>49.714941441441439</v>
      </c>
      <c r="AI40" s="20">
        <v>106</v>
      </c>
      <c r="AJ40" s="20">
        <v>0</v>
      </c>
      <c r="AK40" s="19">
        <v>0</v>
      </c>
      <c r="AL40" s="19" t="e">
        <f t="shared" si="27"/>
        <v>#DIV/0!</v>
      </c>
      <c r="AM40" s="16">
        <f t="shared" si="28"/>
        <v>0</v>
      </c>
      <c r="AN40" s="21">
        <v>0</v>
      </c>
      <c r="AO40" s="21">
        <v>0</v>
      </c>
      <c r="AP40" s="19">
        <v>0</v>
      </c>
      <c r="AQ40" s="19" t="e">
        <f t="shared" si="29"/>
        <v>#DIV/0!</v>
      </c>
      <c r="AR40" s="16" t="e">
        <f t="shared" si="30"/>
        <v>#DIV/0!</v>
      </c>
      <c r="AS40" s="21">
        <v>0</v>
      </c>
      <c r="AT40" s="21">
        <v>0</v>
      </c>
      <c r="AU40" s="16"/>
      <c r="AV40" s="16"/>
      <c r="AW40" s="16"/>
      <c r="AX40" s="16"/>
      <c r="AY40" s="16">
        <v>71002.899999999994</v>
      </c>
      <c r="AZ40" s="16">
        <v>35501.5</v>
      </c>
      <c r="BA40" s="16">
        <v>29584.5</v>
      </c>
      <c r="BB40" s="22"/>
      <c r="BC40" s="22"/>
      <c r="BD40" s="22"/>
      <c r="BE40" s="22">
        <v>0</v>
      </c>
      <c r="BF40" s="22">
        <v>0</v>
      </c>
      <c r="BG40" s="22">
        <v>0</v>
      </c>
      <c r="BH40" s="16"/>
      <c r="BI40" s="16"/>
      <c r="BJ40" s="16"/>
      <c r="BK40" s="16"/>
      <c r="BL40" s="16"/>
      <c r="BM40" s="16"/>
      <c r="BN40" s="19">
        <f t="shared" si="6"/>
        <v>572</v>
      </c>
      <c r="BO40" s="19">
        <f t="shared" si="6"/>
        <v>286</v>
      </c>
      <c r="BP40" s="19">
        <f t="shared" si="7"/>
        <v>115.07</v>
      </c>
      <c r="BQ40" s="19">
        <f t="shared" si="31"/>
        <v>40.234265734265733</v>
      </c>
      <c r="BR40" s="16">
        <f t="shared" si="32"/>
        <v>20.117132867132867</v>
      </c>
      <c r="BS40" s="20">
        <v>572</v>
      </c>
      <c r="BT40" s="20">
        <v>286</v>
      </c>
      <c r="BU40" s="19">
        <v>115.07</v>
      </c>
      <c r="BV40" s="16">
        <v>0</v>
      </c>
      <c r="BW40" s="16">
        <v>0</v>
      </c>
      <c r="BX40" s="19">
        <v>0</v>
      </c>
      <c r="BY40" s="16">
        <v>0</v>
      </c>
      <c r="BZ40" s="16">
        <v>0</v>
      </c>
      <c r="CA40" s="16">
        <v>0</v>
      </c>
      <c r="CB40" s="20">
        <v>0</v>
      </c>
      <c r="CC40" s="20">
        <v>0</v>
      </c>
      <c r="CD40" s="16">
        <v>0</v>
      </c>
      <c r="CE40" s="16">
        <v>0</v>
      </c>
      <c r="CF40" s="16">
        <v>0</v>
      </c>
      <c r="CG40" s="16">
        <v>0</v>
      </c>
      <c r="CH40" s="16">
        <v>0</v>
      </c>
      <c r="CI40" s="16">
        <v>0</v>
      </c>
      <c r="CJ40" s="16">
        <v>0</v>
      </c>
      <c r="CK40" s="24">
        <v>1600</v>
      </c>
      <c r="CL40" s="24">
        <v>0</v>
      </c>
      <c r="CM40" s="16">
        <v>514.79999999999995</v>
      </c>
      <c r="CN40" s="20">
        <v>1080</v>
      </c>
      <c r="CO40" s="20">
        <v>1340</v>
      </c>
      <c r="CP40" s="16">
        <v>414.42899999999997</v>
      </c>
      <c r="CQ40" s="16">
        <v>560</v>
      </c>
      <c r="CR40" s="16">
        <v>240</v>
      </c>
      <c r="CS40" s="16">
        <v>189.2</v>
      </c>
      <c r="CT40" s="20">
        <v>0</v>
      </c>
      <c r="CU40" s="20">
        <v>0</v>
      </c>
      <c r="CV40" s="16">
        <v>127.125</v>
      </c>
      <c r="CW40" s="16">
        <v>0</v>
      </c>
      <c r="CX40" s="16">
        <v>0</v>
      </c>
      <c r="CY40" s="16">
        <v>0</v>
      </c>
      <c r="CZ40" s="16">
        <v>0</v>
      </c>
      <c r="DA40" s="16">
        <v>0</v>
      </c>
      <c r="DB40" s="16">
        <v>0</v>
      </c>
      <c r="DC40" s="16">
        <v>0</v>
      </c>
      <c r="DD40" s="16">
        <v>0</v>
      </c>
      <c r="DE40" s="16">
        <v>0</v>
      </c>
      <c r="DF40" s="16">
        <v>0</v>
      </c>
      <c r="DG40" s="19">
        <f t="shared" si="36"/>
        <v>83292.5</v>
      </c>
      <c r="DH40" s="19">
        <f t="shared" si="37"/>
        <v>41048.6</v>
      </c>
      <c r="DI40" s="19">
        <f t="shared" si="38"/>
        <v>34561.969100000002</v>
      </c>
      <c r="DJ40" s="16">
        <v>0</v>
      </c>
      <c r="DK40" s="16">
        <v>0</v>
      </c>
      <c r="DL40" s="16">
        <v>0</v>
      </c>
      <c r="DM40" s="16">
        <v>0</v>
      </c>
      <c r="DN40" s="16">
        <v>0</v>
      </c>
      <c r="DO40" s="16">
        <v>0</v>
      </c>
      <c r="DP40" s="16">
        <v>0</v>
      </c>
      <c r="DQ40" s="16">
        <v>0</v>
      </c>
      <c r="DR40" s="16">
        <v>0</v>
      </c>
      <c r="DS40" s="16">
        <v>0</v>
      </c>
      <c r="DT40" s="16">
        <v>0</v>
      </c>
      <c r="DU40" s="16">
        <v>0</v>
      </c>
      <c r="DV40" s="16">
        <v>0</v>
      </c>
      <c r="DW40" s="16">
        <v>0</v>
      </c>
      <c r="DX40" s="16">
        <v>0</v>
      </c>
      <c r="DY40" s="16">
        <v>15330.1</v>
      </c>
      <c r="DZ40" s="16">
        <v>7530.1</v>
      </c>
      <c r="EA40" s="16">
        <v>4898.9241000000002</v>
      </c>
      <c r="EB40" s="16">
        <v>0</v>
      </c>
      <c r="EC40" s="19">
        <f t="shared" si="11"/>
        <v>15330.1</v>
      </c>
      <c r="ED40" s="19">
        <f t="shared" si="11"/>
        <v>7530.1</v>
      </c>
      <c r="EE40" s="19">
        <f t="shared" si="12"/>
        <v>4898.9241000000002</v>
      </c>
      <c r="EF40" s="19">
        <v>0</v>
      </c>
      <c r="EG40" s="19"/>
      <c r="EH40" s="48">
        <v>35.285000000003492</v>
      </c>
      <c r="EI40" s="23"/>
      <c r="EJ40" s="23"/>
    </row>
    <row r="41" spans="1:140" s="25" customFormat="1" ht="20.25" customHeight="1">
      <c r="A41" s="39">
        <v>32</v>
      </c>
      <c r="B41" s="54" t="s">
        <v>79</v>
      </c>
      <c r="C41" s="16">
        <v>8605.7999999999993</v>
      </c>
      <c r="D41" s="24">
        <v>0</v>
      </c>
      <c r="E41" s="18">
        <f t="shared" si="13"/>
        <v>50892.5</v>
      </c>
      <c r="F41" s="18">
        <f t="shared" si="14"/>
        <v>24972.799999999999</v>
      </c>
      <c r="G41" s="19">
        <f t="shared" si="0"/>
        <v>19907.087</v>
      </c>
      <c r="H41" s="19">
        <f t="shared" si="15"/>
        <v>79.715078004869298</v>
      </c>
      <c r="I41" s="19">
        <f t="shared" si="16"/>
        <v>39.115954217222573</v>
      </c>
      <c r="J41" s="19">
        <f t="shared" si="33"/>
        <v>6333.4</v>
      </c>
      <c r="K41" s="19">
        <f t="shared" si="34"/>
        <v>2693.2</v>
      </c>
      <c r="L41" s="19">
        <f t="shared" si="35"/>
        <v>1340.6870000000006</v>
      </c>
      <c r="M41" s="19">
        <f t="shared" si="17"/>
        <v>49.780447051834273</v>
      </c>
      <c r="N41" s="19">
        <f t="shared" si="18"/>
        <v>21.168519278744444</v>
      </c>
      <c r="O41" s="19">
        <f t="shared" si="4"/>
        <v>3350</v>
      </c>
      <c r="P41" s="19">
        <f t="shared" si="4"/>
        <v>1416</v>
      </c>
      <c r="Q41" s="19">
        <f t="shared" si="5"/>
        <v>901.99</v>
      </c>
      <c r="R41" s="19">
        <f t="shared" si="19"/>
        <v>63.699858757062145</v>
      </c>
      <c r="S41" s="16">
        <f t="shared" si="20"/>
        <v>26.925074626865669</v>
      </c>
      <c r="T41" s="20">
        <v>0</v>
      </c>
      <c r="U41" s="20">
        <v>0</v>
      </c>
      <c r="V41" s="19">
        <v>4.5999999999999999E-2</v>
      </c>
      <c r="W41" s="19" t="e">
        <f t="shared" si="21"/>
        <v>#DIV/0!</v>
      </c>
      <c r="X41" s="16" t="e">
        <f t="shared" si="22"/>
        <v>#DIV/0!</v>
      </c>
      <c r="Y41" s="20">
        <v>1890.2</v>
      </c>
      <c r="Z41" s="20">
        <v>651.20000000000005</v>
      </c>
      <c r="AA41" s="19">
        <v>340.38299999999998</v>
      </c>
      <c r="AB41" s="19">
        <f t="shared" si="23"/>
        <v>52.270116707616701</v>
      </c>
      <c r="AC41" s="16">
        <f t="shared" si="24"/>
        <v>18.007776954819594</v>
      </c>
      <c r="AD41" s="20">
        <v>3350</v>
      </c>
      <c r="AE41" s="20">
        <v>1416</v>
      </c>
      <c r="AF41" s="19">
        <v>901.94399999999996</v>
      </c>
      <c r="AG41" s="19">
        <f t="shared" si="25"/>
        <v>63.696610169491521</v>
      </c>
      <c r="AH41" s="16">
        <f t="shared" si="26"/>
        <v>26.923701492537312</v>
      </c>
      <c r="AI41" s="20">
        <v>84</v>
      </c>
      <c r="AJ41" s="20">
        <v>56</v>
      </c>
      <c r="AK41" s="19">
        <v>16.600000000000001</v>
      </c>
      <c r="AL41" s="19">
        <f t="shared" si="27"/>
        <v>29.642857142857142</v>
      </c>
      <c r="AM41" s="16">
        <f t="shared" si="28"/>
        <v>19.761904761904763</v>
      </c>
      <c r="AN41" s="21">
        <v>0</v>
      </c>
      <c r="AO41" s="21">
        <v>0</v>
      </c>
      <c r="AP41" s="19">
        <v>0</v>
      </c>
      <c r="AQ41" s="19" t="e">
        <f t="shared" si="29"/>
        <v>#DIV/0!</v>
      </c>
      <c r="AR41" s="16" t="e">
        <f t="shared" si="30"/>
        <v>#DIV/0!</v>
      </c>
      <c r="AS41" s="21">
        <v>0</v>
      </c>
      <c r="AT41" s="21">
        <v>0</v>
      </c>
      <c r="AU41" s="16"/>
      <c r="AV41" s="16"/>
      <c r="AW41" s="16"/>
      <c r="AX41" s="16"/>
      <c r="AY41" s="16">
        <v>44559.1</v>
      </c>
      <c r="AZ41" s="16">
        <v>22279.599999999999</v>
      </c>
      <c r="BA41" s="16">
        <v>18566.400000000001</v>
      </c>
      <c r="BB41" s="22"/>
      <c r="BC41" s="22"/>
      <c r="BD41" s="22"/>
      <c r="BE41" s="22">
        <v>0</v>
      </c>
      <c r="BF41" s="22">
        <v>0</v>
      </c>
      <c r="BG41" s="22">
        <v>0</v>
      </c>
      <c r="BH41" s="16"/>
      <c r="BI41" s="16"/>
      <c r="BJ41" s="16"/>
      <c r="BK41" s="16"/>
      <c r="BL41" s="16"/>
      <c r="BM41" s="16"/>
      <c r="BN41" s="19">
        <f t="shared" si="6"/>
        <v>609.20000000000005</v>
      </c>
      <c r="BO41" s="19">
        <f t="shared" si="6"/>
        <v>320</v>
      </c>
      <c r="BP41" s="19">
        <f t="shared" si="7"/>
        <v>47.822000000000003</v>
      </c>
      <c r="BQ41" s="19">
        <f t="shared" si="31"/>
        <v>14.944375000000001</v>
      </c>
      <c r="BR41" s="16">
        <f t="shared" si="32"/>
        <v>7.8499671700590943</v>
      </c>
      <c r="BS41" s="20">
        <v>609.20000000000005</v>
      </c>
      <c r="BT41" s="20">
        <v>320</v>
      </c>
      <c r="BU41" s="19">
        <v>47.822000000000003</v>
      </c>
      <c r="BV41" s="16">
        <v>0</v>
      </c>
      <c r="BW41" s="16">
        <v>0</v>
      </c>
      <c r="BX41" s="19">
        <v>0</v>
      </c>
      <c r="BY41" s="16">
        <v>0</v>
      </c>
      <c r="BZ41" s="16">
        <v>0</v>
      </c>
      <c r="CA41" s="16">
        <v>0</v>
      </c>
      <c r="CB41" s="20">
        <v>0</v>
      </c>
      <c r="CC41" s="20">
        <v>0</v>
      </c>
      <c r="CD41" s="16">
        <v>0</v>
      </c>
      <c r="CE41" s="16">
        <v>0</v>
      </c>
      <c r="CF41" s="16">
        <v>0</v>
      </c>
      <c r="CG41" s="16">
        <v>0</v>
      </c>
      <c r="CH41" s="16">
        <v>0</v>
      </c>
      <c r="CI41" s="16">
        <v>0</v>
      </c>
      <c r="CJ41" s="16">
        <v>0</v>
      </c>
      <c r="CK41" s="24">
        <v>0</v>
      </c>
      <c r="CL41" s="24">
        <v>0</v>
      </c>
      <c r="CM41" s="16">
        <v>0</v>
      </c>
      <c r="CN41" s="20">
        <v>400</v>
      </c>
      <c r="CO41" s="20">
        <v>250</v>
      </c>
      <c r="CP41" s="16">
        <v>18.3</v>
      </c>
      <c r="CQ41" s="16">
        <v>400</v>
      </c>
      <c r="CR41" s="16">
        <v>125</v>
      </c>
      <c r="CS41" s="16">
        <v>18.3</v>
      </c>
      <c r="CT41" s="20">
        <v>0</v>
      </c>
      <c r="CU41" s="20">
        <v>0</v>
      </c>
      <c r="CV41" s="16">
        <v>0</v>
      </c>
      <c r="CW41" s="16">
        <v>0</v>
      </c>
      <c r="CX41" s="16">
        <v>0</v>
      </c>
      <c r="CY41" s="16">
        <v>0</v>
      </c>
      <c r="CZ41" s="16">
        <v>0</v>
      </c>
      <c r="DA41" s="16">
        <v>0</v>
      </c>
      <c r="DB41" s="16">
        <v>0</v>
      </c>
      <c r="DC41" s="16">
        <v>0</v>
      </c>
      <c r="DD41" s="16">
        <v>0</v>
      </c>
      <c r="DE41" s="16">
        <v>0</v>
      </c>
      <c r="DF41" s="16">
        <v>0</v>
      </c>
      <c r="DG41" s="19">
        <f t="shared" si="36"/>
        <v>50892.499999999993</v>
      </c>
      <c r="DH41" s="19">
        <f t="shared" si="37"/>
        <v>24972.799999999999</v>
      </c>
      <c r="DI41" s="19">
        <f t="shared" si="38"/>
        <v>19907.087</v>
      </c>
      <c r="DJ41" s="16">
        <v>0</v>
      </c>
      <c r="DK41" s="16">
        <v>0</v>
      </c>
      <c r="DL41" s="16">
        <v>0</v>
      </c>
      <c r="DM41" s="16">
        <v>0</v>
      </c>
      <c r="DN41" s="16">
        <v>0</v>
      </c>
      <c r="DO41" s="16">
        <v>0</v>
      </c>
      <c r="DP41" s="16">
        <v>0</v>
      </c>
      <c r="DQ41" s="16">
        <v>0</v>
      </c>
      <c r="DR41" s="16">
        <v>0</v>
      </c>
      <c r="DS41" s="16">
        <v>0</v>
      </c>
      <c r="DT41" s="16">
        <v>0</v>
      </c>
      <c r="DU41" s="16">
        <v>0</v>
      </c>
      <c r="DV41" s="16">
        <v>0</v>
      </c>
      <c r="DW41" s="16">
        <v>0</v>
      </c>
      <c r="DX41" s="16">
        <v>0</v>
      </c>
      <c r="DY41" s="16">
        <v>12794.2</v>
      </c>
      <c r="DZ41" s="16">
        <v>5394.2</v>
      </c>
      <c r="EA41" s="16">
        <v>0</v>
      </c>
      <c r="EB41" s="16">
        <v>0</v>
      </c>
      <c r="EC41" s="19">
        <f t="shared" si="11"/>
        <v>12794.2</v>
      </c>
      <c r="ED41" s="19">
        <f t="shared" si="11"/>
        <v>5394.2</v>
      </c>
      <c r="EE41" s="19">
        <f t="shared" si="12"/>
        <v>0</v>
      </c>
      <c r="EF41" s="19">
        <v>0</v>
      </c>
      <c r="EG41" s="19"/>
      <c r="EH41" s="48">
        <v>15.592000000000553</v>
      </c>
      <c r="EI41" s="23"/>
      <c r="EJ41" s="23"/>
    </row>
    <row r="42" spans="1:140" s="25" customFormat="1" ht="20.25" customHeight="1">
      <c r="A42" s="38">
        <v>33</v>
      </c>
      <c r="B42" s="54" t="s">
        <v>80</v>
      </c>
      <c r="C42" s="16">
        <v>31234.2</v>
      </c>
      <c r="D42" s="24">
        <v>0</v>
      </c>
      <c r="E42" s="18">
        <f t="shared" si="13"/>
        <v>43416.399999999994</v>
      </c>
      <c r="F42" s="18">
        <f t="shared" si="14"/>
        <v>20286.8</v>
      </c>
      <c r="G42" s="19">
        <f t="shared" ref="G42:G65" si="39">DI42+EE42-EA42</f>
        <v>16518.431</v>
      </c>
      <c r="H42" s="19">
        <f t="shared" si="15"/>
        <v>81.424527278821699</v>
      </c>
      <c r="I42" s="19">
        <f t="shared" si="16"/>
        <v>38.046523894196667</v>
      </c>
      <c r="J42" s="19">
        <f t="shared" si="33"/>
        <v>9072.7999999999993</v>
      </c>
      <c r="K42" s="19">
        <f t="shared" si="34"/>
        <v>3115</v>
      </c>
      <c r="L42" s="19">
        <f t="shared" si="35"/>
        <v>2208.5310000000009</v>
      </c>
      <c r="M42" s="19">
        <f t="shared" si="17"/>
        <v>70.899871589085095</v>
      </c>
      <c r="N42" s="19">
        <f t="shared" si="18"/>
        <v>24.342330923199025</v>
      </c>
      <c r="O42" s="19">
        <f t="shared" ref="O42:P65" si="40">T42+AD42</f>
        <v>5204</v>
      </c>
      <c r="P42" s="19">
        <f t="shared" si="40"/>
        <v>1556.9</v>
      </c>
      <c r="Q42" s="19">
        <f t="shared" ref="Q42:Q65" si="41">V42+AF42</f>
        <v>1121.4880000000001</v>
      </c>
      <c r="R42" s="19">
        <f t="shared" si="19"/>
        <v>72.033399704541083</v>
      </c>
      <c r="S42" s="16">
        <f t="shared" si="20"/>
        <v>21.550499615680245</v>
      </c>
      <c r="T42" s="20">
        <v>0</v>
      </c>
      <c r="U42" s="20">
        <v>0</v>
      </c>
      <c r="V42" s="19">
        <v>0</v>
      </c>
      <c r="W42" s="19" t="e">
        <f t="shared" si="21"/>
        <v>#DIV/0!</v>
      </c>
      <c r="X42" s="16" t="e">
        <f t="shared" si="22"/>
        <v>#DIV/0!</v>
      </c>
      <c r="Y42" s="20">
        <v>1987.8</v>
      </c>
      <c r="Z42" s="20">
        <v>777.1</v>
      </c>
      <c r="AA42" s="19">
        <v>443.74</v>
      </c>
      <c r="AB42" s="19">
        <f t="shared" si="23"/>
        <v>57.10204606871703</v>
      </c>
      <c r="AC42" s="16">
        <f t="shared" si="24"/>
        <v>22.323171345205754</v>
      </c>
      <c r="AD42" s="20">
        <v>5204</v>
      </c>
      <c r="AE42" s="20">
        <v>1556.9</v>
      </c>
      <c r="AF42" s="19">
        <v>1121.4880000000001</v>
      </c>
      <c r="AG42" s="19">
        <f t="shared" si="25"/>
        <v>72.033399704541083</v>
      </c>
      <c r="AH42" s="16">
        <f t="shared" si="26"/>
        <v>21.550499615680245</v>
      </c>
      <c r="AI42" s="20">
        <v>110</v>
      </c>
      <c r="AJ42" s="20">
        <v>51</v>
      </c>
      <c r="AK42" s="19">
        <v>29.6</v>
      </c>
      <c r="AL42" s="19">
        <f t="shared" si="27"/>
        <v>58.039215686274517</v>
      </c>
      <c r="AM42" s="16">
        <f t="shared" si="28"/>
        <v>26.90909090909091</v>
      </c>
      <c r="AN42" s="21">
        <v>0</v>
      </c>
      <c r="AO42" s="21">
        <v>0</v>
      </c>
      <c r="AP42" s="19">
        <v>0</v>
      </c>
      <c r="AQ42" s="19" t="e">
        <f t="shared" si="29"/>
        <v>#DIV/0!</v>
      </c>
      <c r="AR42" s="16" t="e">
        <f t="shared" si="30"/>
        <v>#DIV/0!</v>
      </c>
      <c r="AS42" s="21">
        <v>0</v>
      </c>
      <c r="AT42" s="21">
        <v>0</v>
      </c>
      <c r="AU42" s="16"/>
      <c r="AV42" s="16"/>
      <c r="AW42" s="16"/>
      <c r="AX42" s="16"/>
      <c r="AY42" s="16">
        <v>34343.599999999999</v>
      </c>
      <c r="AZ42" s="16">
        <v>17171.8</v>
      </c>
      <c r="BA42" s="16">
        <v>14309.9</v>
      </c>
      <c r="BB42" s="22"/>
      <c r="BC42" s="22"/>
      <c r="BD42" s="22"/>
      <c r="BE42" s="22">
        <v>0</v>
      </c>
      <c r="BF42" s="22">
        <v>0</v>
      </c>
      <c r="BG42" s="22">
        <v>0</v>
      </c>
      <c r="BH42" s="16"/>
      <c r="BI42" s="16"/>
      <c r="BJ42" s="16"/>
      <c r="BK42" s="16"/>
      <c r="BL42" s="16"/>
      <c r="BM42" s="16"/>
      <c r="BN42" s="19">
        <f t="shared" ref="BN42:BO65" si="42">BS42+BV42+BY42+CB42</f>
        <v>811</v>
      </c>
      <c r="BO42" s="19">
        <f t="shared" si="42"/>
        <v>250</v>
      </c>
      <c r="BP42" s="19">
        <f t="shared" ref="BP42:BP65" si="43">BU42+BX42+CA42+CD42</f>
        <v>256.63</v>
      </c>
      <c r="BQ42" s="19">
        <f t="shared" si="31"/>
        <v>102.65199999999999</v>
      </c>
      <c r="BR42" s="16">
        <f t="shared" si="32"/>
        <v>31.643649815043158</v>
      </c>
      <c r="BS42" s="20">
        <v>811</v>
      </c>
      <c r="BT42" s="20">
        <v>250</v>
      </c>
      <c r="BU42" s="19">
        <v>256.63</v>
      </c>
      <c r="BV42" s="16">
        <v>0</v>
      </c>
      <c r="BW42" s="16">
        <v>0</v>
      </c>
      <c r="BX42" s="19">
        <v>0</v>
      </c>
      <c r="BY42" s="16">
        <v>0</v>
      </c>
      <c r="BZ42" s="16">
        <v>0</v>
      </c>
      <c r="CA42" s="16">
        <v>0</v>
      </c>
      <c r="CB42" s="20">
        <v>0</v>
      </c>
      <c r="CC42" s="20">
        <v>0</v>
      </c>
      <c r="CD42" s="16">
        <v>0</v>
      </c>
      <c r="CE42" s="16">
        <v>0</v>
      </c>
      <c r="CF42" s="16">
        <v>0</v>
      </c>
      <c r="CG42" s="16">
        <v>0</v>
      </c>
      <c r="CH42" s="16">
        <v>0</v>
      </c>
      <c r="CI42" s="16">
        <v>0</v>
      </c>
      <c r="CJ42" s="16">
        <v>0</v>
      </c>
      <c r="CK42" s="24">
        <v>0</v>
      </c>
      <c r="CL42" s="24">
        <v>0</v>
      </c>
      <c r="CM42" s="16">
        <v>0</v>
      </c>
      <c r="CN42" s="20">
        <v>960</v>
      </c>
      <c r="CO42" s="20">
        <v>480</v>
      </c>
      <c r="CP42" s="16">
        <v>268.14</v>
      </c>
      <c r="CQ42" s="16">
        <v>960</v>
      </c>
      <c r="CR42" s="16">
        <v>250</v>
      </c>
      <c r="CS42" s="16">
        <v>268.14</v>
      </c>
      <c r="CT42" s="20">
        <v>0</v>
      </c>
      <c r="CU42" s="20">
        <v>0</v>
      </c>
      <c r="CV42" s="16">
        <v>0</v>
      </c>
      <c r="CW42" s="16">
        <v>0</v>
      </c>
      <c r="CX42" s="16">
        <v>0</v>
      </c>
      <c r="CY42" s="16">
        <v>0</v>
      </c>
      <c r="CZ42" s="16">
        <v>0</v>
      </c>
      <c r="DA42" s="16">
        <v>0</v>
      </c>
      <c r="DB42" s="16">
        <v>0</v>
      </c>
      <c r="DC42" s="16">
        <v>0</v>
      </c>
      <c r="DD42" s="16">
        <v>0</v>
      </c>
      <c r="DE42" s="16">
        <v>0</v>
      </c>
      <c r="DF42" s="16">
        <v>0</v>
      </c>
      <c r="DG42" s="19">
        <f t="shared" si="36"/>
        <v>43416.4</v>
      </c>
      <c r="DH42" s="19">
        <f t="shared" si="37"/>
        <v>20286.8</v>
      </c>
      <c r="DI42" s="19">
        <f t="shared" si="38"/>
        <v>16518.431</v>
      </c>
      <c r="DJ42" s="16">
        <v>0</v>
      </c>
      <c r="DK42" s="16">
        <v>0</v>
      </c>
      <c r="DL42" s="16">
        <v>0</v>
      </c>
      <c r="DM42" s="16">
        <v>0</v>
      </c>
      <c r="DN42" s="16">
        <v>0</v>
      </c>
      <c r="DO42" s="16">
        <v>0</v>
      </c>
      <c r="DP42" s="16">
        <v>0</v>
      </c>
      <c r="DQ42" s="16">
        <v>0</v>
      </c>
      <c r="DR42" s="16">
        <v>0</v>
      </c>
      <c r="DS42" s="16">
        <v>0</v>
      </c>
      <c r="DT42" s="16">
        <v>0</v>
      </c>
      <c r="DU42" s="16">
        <v>0</v>
      </c>
      <c r="DV42" s="16">
        <v>0</v>
      </c>
      <c r="DW42" s="16">
        <v>0</v>
      </c>
      <c r="DX42" s="16">
        <v>0</v>
      </c>
      <c r="DY42" s="16">
        <v>8310.7999999999993</v>
      </c>
      <c r="DZ42" s="16">
        <v>4010.8</v>
      </c>
      <c r="EA42" s="16">
        <v>0</v>
      </c>
      <c r="EB42" s="16">
        <v>0</v>
      </c>
      <c r="EC42" s="19">
        <f t="shared" ref="EC42:ED65" si="44">DJ42+DM42+DP42+DS42+DV42+DY42</f>
        <v>8310.7999999999993</v>
      </c>
      <c r="ED42" s="19">
        <f t="shared" si="44"/>
        <v>4010.8</v>
      </c>
      <c r="EE42" s="19">
        <f t="shared" si="12"/>
        <v>0</v>
      </c>
      <c r="EF42" s="19">
        <v>0</v>
      </c>
      <c r="EG42" s="19"/>
      <c r="EH42" s="48">
        <v>88.933000000000902</v>
      </c>
      <c r="EI42" s="23"/>
      <c r="EJ42" s="23"/>
    </row>
    <row r="43" spans="1:140" s="25" customFormat="1" ht="20.25" customHeight="1">
      <c r="A43" s="39">
        <v>34</v>
      </c>
      <c r="B43" s="54" t="s">
        <v>81</v>
      </c>
      <c r="C43" s="16">
        <v>8617.6</v>
      </c>
      <c r="D43" s="24">
        <v>0</v>
      </c>
      <c r="E43" s="18">
        <f t="shared" si="13"/>
        <v>26418.2</v>
      </c>
      <c r="F43" s="18">
        <f t="shared" si="14"/>
        <v>12846.400000000001</v>
      </c>
      <c r="G43" s="19">
        <f t="shared" si="39"/>
        <v>11343.331</v>
      </c>
      <c r="H43" s="19">
        <f t="shared" si="15"/>
        <v>88.299687071864483</v>
      </c>
      <c r="I43" s="19">
        <f t="shared" si="16"/>
        <v>42.937561983783908</v>
      </c>
      <c r="J43" s="19">
        <f t="shared" si="33"/>
        <v>6404.8</v>
      </c>
      <c r="K43" s="19">
        <f t="shared" si="34"/>
        <v>2839.7</v>
      </c>
      <c r="L43" s="19">
        <f t="shared" si="35"/>
        <v>3004.3309999999997</v>
      </c>
      <c r="M43" s="19">
        <f t="shared" si="17"/>
        <v>105.79747860689508</v>
      </c>
      <c r="N43" s="19">
        <f t="shared" si="18"/>
        <v>46.907491256557577</v>
      </c>
      <c r="O43" s="19">
        <f t="shared" si="40"/>
        <v>2970</v>
      </c>
      <c r="P43" s="19">
        <f t="shared" si="40"/>
        <v>1283.4000000000001</v>
      </c>
      <c r="Q43" s="19">
        <f t="shared" si="41"/>
        <v>1885.377</v>
      </c>
      <c r="R43" s="19">
        <f t="shared" si="19"/>
        <v>146.90486208508648</v>
      </c>
      <c r="S43" s="16">
        <f t="shared" si="20"/>
        <v>63.480707070707062</v>
      </c>
      <c r="T43" s="20">
        <v>0</v>
      </c>
      <c r="U43" s="20">
        <v>0</v>
      </c>
      <c r="V43" s="19">
        <v>0</v>
      </c>
      <c r="W43" s="19" t="e">
        <f t="shared" si="21"/>
        <v>#DIV/0!</v>
      </c>
      <c r="X43" s="16" t="e">
        <f t="shared" si="22"/>
        <v>#DIV/0!</v>
      </c>
      <c r="Y43" s="20">
        <v>2248.8000000000002</v>
      </c>
      <c r="Z43" s="20">
        <v>995.3</v>
      </c>
      <c r="AA43" s="19">
        <v>593.57799999999997</v>
      </c>
      <c r="AB43" s="19">
        <f t="shared" si="23"/>
        <v>59.638099065608365</v>
      </c>
      <c r="AC43" s="16">
        <f t="shared" si="24"/>
        <v>26.395321949484167</v>
      </c>
      <c r="AD43" s="20">
        <v>2970</v>
      </c>
      <c r="AE43" s="20">
        <v>1283.4000000000001</v>
      </c>
      <c r="AF43" s="19">
        <v>1885.377</v>
      </c>
      <c r="AG43" s="19">
        <f t="shared" si="25"/>
        <v>146.90486208508648</v>
      </c>
      <c r="AH43" s="16">
        <f t="shared" si="26"/>
        <v>63.480707070707062</v>
      </c>
      <c r="AI43" s="20">
        <v>72</v>
      </c>
      <c r="AJ43" s="20">
        <v>36</v>
      </c>
      <c r="AK43" s="19">
        <v>22.5</v>
      </c>
      <c r="AL43" s="19">
        <f t="shared" si="27"/>
        <v>62.5</v>
      </c>
      <c r="AM43" s="16">
        <f t="shared" si="28"/>
        <v>31.25</v>
      </c>
      <c r="AN43" s="21">
        <v>0</v>
      </c>
      <c r="AO43" s="21">
        <v>0</v>
      </c>
      <c r="AP43" s="19">
        <v>0</v>
      </c>
      <c r="AQ43" s="19" t="e">
        <f t="shared" si="29"/>
        <v>#DIV/0!</v>
      </c>
      <c r="AR43" s="16" t="e">
        <f t="shared" si="30"/>
        <v>#DIV/0!</v>
      </c>
      <c r="AS43" s="21">
        <v>0</v>
      </c>
      <c r="AT43" s="21">
        <v>0</v>
      </c>
      <c r="AU43" s="16"/>
      <c r="AV43" s="16"/>
      <c r="AW43" s="16"/>
      <c r="AX43" s="16"/>
      <c r="AY43" s="16">
        <v>20013.400000000001</v>
      </c>
      <c r="AZ43" s="16">
        <v>10006.700000000001</v>
      </c>
      <c r="BA43" s="16">
        <v>8339</v>
      </c>
      <c r="BB43" s="22"/>
      <c r="BC43" s="22"/>
      <c r="BD43" s="22"/>
      <c r="BE43" s="22">
        <v>0</v>
      </c>
      <c r="BF43" s="22">
        <v>0</v>
      </c>
      <c r="BG43" s="22">
        <v>0</v>
      </c>
      <c r="BH43" s="16"/>
      <c r="BI43" s="16"/>
      <c r="BJ43" s="16"/>
      <c r="BK43" s="16"/>
      <c r="BL43" s="16"/>
      <c r="BM43" s="16"/>
      <c r="BN43" s="19">
        <f t="shared" si="42"/>
        <v>564</v>
      </c>
      <c r="BO43" s="19">
        <f t="shared" si="42"/>
        <v>250</v>
      </c>
      <c r="BP43" s="19">
        <f t="shared" si="43"/>
        <v>164.59399999999999</v>
      </c>
      <c r="BQ43" s="19">
        <f t="shared" si="31"/>
        <v>65.837599999999995</v>
      </c>
      <c r="BR43" s="16">
        <f t="shared" si="32"/>
        <v>29.183333333333334</v>
      </c>
      <c r="BS43" s="20">
        <v>564</v>
      </c>
      <c r="BT43" s="20">
        <v>250</v>
      </c>
      <c r="BU43" s="19">
        <v>164.59399999999999</v>
      </c>
      <c r="BV43" s="16">
        <v>0</v>
      </c>
      <c r="BW43" s="16">
        <v>0</v>
      </c>
      <c r="BX43" s="19">
        <v>0</v>
      </c>
      <c r="BY43" s="16">
        <v>0</v>
      </c>
      <c r="BZ43" s="16">
        <v>0</v>
      </c>
      <c r="CA43" s="16">
        <v>0</v>
      </c>
      <c r="CB43" s="20">
        <v>0</v>
      </c>
      <c r="CC43" s="20">
        <v>0</v>
      </c>
      <c r="CD43" s="16">
        <v>0</v>
      </c>
      <c r="CE43" s="16">
        <v>0</v>
      </c>
      <c r="CF43" s="16">
        <v>0</v>
      </c>
      <c r="CG43" s="16">
        <v>0</v>
      </c>
      <c r="CH43" s="16">
        <v>0</v>
      </c>
      <c r="CI43" s="16">
        <v>0</v>
      </c>
      <c r="CJ43" s="16">
        <v>0</v>
      </c>
      <c r="CK43" s="24">
        <v>0</v>
      </c>
      <c r="CL43" s="24">
        <v>0</v>
      </c>
      <c r="CM43" s="16">
        <v>0</v>
      </c>
      <c r="CN43" s="20">
        <v>550</v>
      </c>
      <c r="CO43" s="20">
        <v>275</v>
      </c>
      <c r="CP43" s="16">
        <v>306.7</v>
      </c>
      <c r="CQ43" s="16">
        <v>300</v>
      </c>
      <c r="CR43" s="16">
        <v>75</v>
      </c>
      <c r="CS43" s="16">
        <v>170</v>
      </c>
      <c r="CT43" s="20">
        <v>0</v>
      </c>
      <c r="CU43" s="20">
        <v>0</v>
      </c>
      <c r="CV43" s="16">
        <v>0</v>
      </c>
      <c r="CW43" s="16">
        <v>0</v>
      </c>
      <c r="CX43" s="16">
        <v>0</v>
      </c>
      <c r="CY43" s="16">
        <v>0</v>
      </c>
      <c r="CZ43" s="16">
        <v>0</v>
      </c>
      <c r="DA43" s="16">
        <v>0</v>
      </c>
      <c r="DB43" s="16">
        <v>0</v>
      </c>
      <c r="DC43" s="16">
        <v>0</v>
      </c>
      <c r="DD43" s="16">
        <v>0</v>
      </c>
      <c r="DE43" s="16">
        <v>31.582000000000001</v>
      </c>
      <c r="DF43" s="16">
        <v>0</v>
      </c>
      <c r="DG43" s="19">
        <f t="shared" si="36"/>
        <v>26418.2</v>
      </c>
      <c r="DH43" s="19">
        <f t="shared" si="37"/>
        <v>12846.400000000001</v>
      </c>
      <c r="DI43" s="19">
        <f t="shared" si="38"/>
        <v>11343.331</v>
      </c>
      <c r="DJ43" s="16">
        <v>0</v>
      </c>
      <c r="DK43" s="16">
        <v>0</v>
      </c>
      <c r="DL43" s="16">
        <v>0</v>
      </c>
      <c r="DM43" s="16">
        <v>0</v>
      </c>
      <c r="DN43" s="16">
        <v>0</v>
      </c>
      <c r="DO43" s="16">
        <v>0</v>
      </c>
      <c r="DP43" s="16">
        <v>0</v>
      </c>
      <c r="DQ43" s="16">
        <v>0</v>
      </c>
      <c r="DR43" s="16">
        <v>0</v>
      </c>
      <c r="DS43" s="16">
        <v>0</v>
      </c>
      <c r="DT43" s="16">
        <v>0</v>
      </c>
      <c r="DU43" s="16">
        <v>0</v>
      </c>
      <c r="DV43" s="16">
        <v>0</v>
      </c>
      <c r="DW43" s="16">
        <v>0</v>
      </c>
      <c r="DX43" s="16">
        <v>0</v>
      </c>
      <c r="DY43" s="16">
        <v>3912.3780000000002</v>
      </c>
      <c r="DZ43" s="16">
        <v>1612.4</v>
      </c>
      <c r="EA43" s="16">
        <v>0</v>
      </c>
      <c r="EB43" s="16">
        <v>0</v>
      </c>
      <c r="EC43" s="19">
        <f t="shared" si="44"/>
        <v>3912.3780000000002</v>
      </c>
      <c r="ED43" s="19">
        <f t="shared" si="44"/>
        <v>1612.4</v>
      </c>
      <c r="EE43" s="19">
        <f t="shared" si="12"/>
        <v>0</v>
      </c>
      <c r="EF43" s="19">
        <v>0</v>
      </c>
      <c r="EG43" s="19"/>
      <c r="EH43" s="48">
        <v>0</v>
      </c>
      <c r="EI43" s="23"/>
      <c r="EJ43" s="23"/>
    </row>
    <row r="44" spans="1:140" s="25" customFormat="1" ht="20.25" customHeight="1">
      <c r="A44" s="38">
        <v>35</v>
      </c>
      <c r="B44" s="54" t="s">
        <v>82</v>
      </c>
      <c r="C44" s="16">
        <v>7179.5</v>
      </c>
      <c r="D44" s="24">
        <v>0</v>
      </c>
      <c r="E44" s="18">
        <f t="shared" si="13"/>
        <v>19604</v>
      </c>
      <c r="F44" s="18">
        <f t="shared" si="14"/>
        <v>9602</v>
      </c>
      <c r="G44" s="19">
        <f t="shared" si="39"/>
        <v>7157.3959999999997</v>
      </c>
      <c r="H44" s="19">
        <f t="shared" si="15"/>
        <v>74.540679025203076</v>
      </c>
      <c r="I44" s="19">
        <f t="shared" si="16"/>
        <v>36.509875535604976</v>
      </c>
      <c r="J44" s="19">
        <f t="shared" si="33"/>
        <v>5099.6000000000004</v>
      </c>
      <c r="K44" s="19">
        <f t="shared" si="34"/>
        <v>2349.8000000000002</v>
      </c>
      <c r="L44" s="19">
        <f t="shared" si="35"/>
        <v>1113.8960000000004</v>
      </c>
      <c r="M44" s="19">
        <f t="shared" si="17"/>
        <v>47.403864158651814</v>
      </c>
      <c r="N44" s="19">
        <f t="shared" si="18"/>
        <v>21.842811200878508</v>
      </c>
      <c r="O44" s="19">
        <f t="shared" si="40"/>
        <v>2113.6</v>
      </c>
      <c r="P44" s="19">
        <f t="shared" si="40"/>
        <v>950</v>
      </c>
      <c r="Q44" s="19">
        <f t="shared" si="41"/>
        <v>376.01600000000002</v>
      </c>
      <c r="R44" s="19">
        <f t="shared" si="19"/>
        <v>39.580631578947376</v>
      </c>
      <c r="S44" s="16">
        <f t="shared" si="20"/>
        <v>17.790310370931113</v>
      </c>
      <c r="T44" s="20">
        <v>0</v>
      </c>
      <c r="U44" s="20">
        <v>0</v>
      </c>
      <c r="V44" s="19">
        <v>0</v>
      </c>
      <c r="W44" s="19" t="e">
        <f t="shared" si="21"/>
        <v>#DIV/0!</v>
      </c>
      <c r="X44" s="16" t="e">
        <f t="shared" si="22"/>
        <v>#DIV/0!</v>
      </c>
      <c r="Y44" s="20">
        <v>1382.7</v>
      </c>
      <c r="Z44" s="20">
        <v>687.8</v>
      </c>
      <c r="AA44" s="19">
        <v>196.1</v>
      </c>
      <c r="AB44" s="19">
        <f t="shared" si="23"/>
        <v>28.511195114858971</v>
      </c>
      <c r="AC44" s="16">
        <f t="shared" si="24"/>
        <v>14.182396759962392</v>
      </c>
      <c r="AD44" s="20">
        <v>2113.6</v>
      </c>
      <c r="AE44" s="20">
        <v>950</v>
      </c>
      <c r="AF44" s="19">
        <v>376.01600000000002</v>
      </c>
      <c r="AG44" s="19">
        <f t="shared" si="25"/>
        <v>39.580631578947376</v>
      </c>
      <c r="AH44" s="16">
        <f t="shared" si="26"/>
        <v>17.790310370931113</v>
      </c>
      <c r="AI44" s="20">
        <v>24</v>
      </c>
      <c r="AJ44" s="20">
        <v>12</v>
      </c>
      <c r="AK44" s="19">
        <v>46</v>
      </c>
      <c r="AL44" s="19">
        <f t="shared" si="27"/>
        <v>383.33333333333337</v>
      </c>
      <c r="AM44" s="16">
        <f t="shared" si="28"/>
        <v>191.66666666666669</v>
      </c>
      <c r="AN44" s="21">
        <v>0</v>
      </c>
      <c r="AO44" s="21">
        <v>0</v>
      </c>
      <c r="AP44" s="19">
        <v>0</v>
      </c>
      <c r="AQ44" s="19" t="e">
        <f t="shared" si="29"/>
        <v>#DIV/0!</v>
      </c>
      <c r="AR44" s="16" t="e">
        <f t="shared" si="30"/>
        <v>#DIV/0!</v>
      </c>
      <c r="AS44" s="21">
        <v>0</v>
      </c>
      <c r="AT44" s="21">
        <v>0</v>
      </c>
      <c r="AU44" s="16"/>
      <c r="AV44" s="16"/>
      <c r="AW44" s="16"/>
      <c r="AX44" s="16"/>
      <c r="AY44" s="16">
        <v>14504.4</v>
      </c>
      <c r="AZ44" s="16">
        <v>7252.2</v>
      </c>
      <c r="BA44" s="16">
        <v>6043.5</v>
      </c>
      <c r="BB44" s="22"/>
      <c r="BC44" s="22"/>
      <c r="BD44" s="22"/>
      <c r="BE44" s="22">
        <v>0</v>
      </c>
      <c r="BF44" s="22">
        <v>0</v>
      </c>
      <c r="BG44" s="22">
        <v>0</v>
      </c>
      <c r="BH44" s="16"/>
      <c r="BI44" s="16"/>
      <c r="BJ44" s="16"/>
      <c r="BK44" s="16"/>
      <c r="BL44" s="16"/>
      <c r="BM44" s="16"/>
      <c r="BN44" s="19">
        <f t="shared" si="42"/>
        <v>1379.3</v>
      </c>
      <c r="BO44" s="19">
        <f t="shared" si="42"/>
        <v>600</v>
      </c>
      <c r="BP44" s="19">
        <f t="shared" si="43"/>
        <v>360.9</v>
      </c>
      <c r="BQ44" s="19">
        <f t="shared" si="31"/>
        <v>60.149999999999991</v>
      </c>
      <c r="BR44" s="16">
        <f t="shared" si="32"/>
        <v>26.165446240846808</v>
      </c>
      <c r="BS44" s="20">
        <v>1379.3</v>
      </c>
      <c r="BT44" s="20">
        <v>600</v>
      </c>
      <c r="BU44" s="19">
        <v>360.9</v>
      </c>
      <c r="BV44" s="16">
        <v>0</v>
      </c>
      <c r="BW44" s="16">
        <v>0</v>
      </c>
      <c r="BX44" s="19">
        <v>0</v>
      </c>
      <c r="BY44" s="16">
        <v>0</v>
      </c>
      <c r="BZ44" s="16">
        <v>0</v>
      </c>
      <c r="CA44" s="16">
        <v>0</v>
      </c>
      <c r="CB44" s="20">
        <v>0</v>
      </c>
      <c r="CC44" s="20">
        <v>0</v>
      </c>
      <c r="CD44" s="16">
        <v>0</v>
      </c>
      <c r="CE44" s="16">
        <v>0</v>
      </c>
      <c r="CF44" s="16">
        <v>0</v>
      </c>
      <c r="CG44" s="16">
        <v>0</v>
      </c>
      <c r="CH44" s="16">
        <v>0</v>
      </c>
      <c r="CI44" s="16">
        <v>0</v>
      </c>
      <c r="CJ44" s="16">
        <v>0</v>
      </c>
      <c r="CK44" s="24">
        <v>0</v>
      </c>
      <c r="CL44" s="24">
        <v>0</v>
      </c>
      <c r="CM44" s="16">
        <v>0</v>
      </c>
      <c r="CN44" s="20">
        <v>200</v>
      </c>
      <c r="CO44" s="20">
        <v>100</v>
      </c>
      <c r="CP44" s="16">
        <v>64.400000000000006</v>
      </c>
      <c r="CQ44" s="16">
        <v>200</v>
      </c>
      <c r="CR44" s="16">
        <v>50</v>
      </c>
      <c r="CS44" s="16">
        <v>64.400000000000006</v>
      </c>
      <c r="CT44" s="20">
        <v>0</v>
      </c>
      <c r="CU44" s="20">
        <v>0</v>
      </c>
      <c r="CV44" s="16">
        <v>0</v>
      </c>
      <c r="CW44" s="16">
        <v>0</v>
      </c>
      <c r="CX44" s="16">
        <v>0</v>
      </c>
      <c r="CY44" s="16">
        <v>0</v>
      </c>
      <c r="CZ44" s="16">
        <v>0</v>
      </c>
      <c r="DA44" s="16">
        <v>0</v>
      </c>
      <c r="DB44" s="16">
        <v>0</v>
      </c>
      <c r="DC44" s="16">
        <v>0</v>
      </c>
      <c r="DD44" s="16">
        <v>0</v>
      </c>
      <c r="DE44" s="16">
        <v>20</v>
      </c>
      <c r="DF44" s="16">
        <v>0</v>
      </c>
      <c r="DG44" s="19">
        <f t="shared" si="36"/>
        <v>19604</v>
      </c>
      <c r="DH44" s="19">
        <f t="shared" si="37"/>
        <v>9602</v>
      </c>
      <c r="DI44" s="19">
        <f t="shared" si="38"/>
        <v>7157.3959999999997</v>
      </c>
      <c r="DJ44" s="16">
        <v>0</v>
      </c>
      <c r="DK44" s="16">
        <v>0</v>
      </c>
      <c r="DL44" s="16">
        <v>0</v>
      </c>
      <c r="DM44" s="16">
        <v>0</v>
      </c>
      <c r="DN44" s="16">
        <v>0</v>
      </c>
      <c r="DO44" s="16">
        <v>0</v>
      </c>
      <c r="DP44" s="16">
        <v>0</v>
      </c>
      <c r="DQ44" s="16">
        <v>0</v>
      </c>
      <c r="DR44" s="16">
        <v>0</v>
      </c>
      <c r="DS44" s="16">
        <v>0</v>
      </c>
      <c r="DT44" s="16">
        <v>0</v>
      </c>
      <c r="DU44" s="16">
        <v>0</v>
      </c>
      <c r="DV44" s="16">
        <v>0</v>
      </c>
      <c r="DW44" s="16">
        <v>0</v>
      </c>
      <c r="DX44" s="16">
        <v>0</v>
      </c>
      <c r="DY44" s="16">
        <v>4000</v>
      </c>
      <c r="DZ44" s="16">
        <v>2000</v>
      </c>
      <c r="EA44" s="16">
        <v>0</v>
      </c>
      <c r="EB44" s="16">
        <v>0</v>
      </c>
      <c r="EC44" s="19">
        <f t="shared" si="44"/>
        <v>4000</v>
      </c>
      <c r="ED44" s="19">
        <f t="shared" si="44"/>
        <v>2000</v>
      </c>
      <c r="EE44" s="19">
        <f t="shared" si="12"/>
        <v>0</v>
      </c>
      <c r="EF44" s="19">
        <v>0</v>
      </c>
      <c r="EG44" s="19"/>
      <c r="EH44" s="48">
        <v>50.480000000000473</v>
      </c>
      <c r="EI44" s="23"/>
      <c r="EJ44" s="23"/>
    </row>
    <row r="45" spans="1:140" s="25" customFormat="1" ht="20.25" customHeight="1">
      <c r="A45" s="39">
        <v>36</v>
      </c>
      <c r="B45" s="54" t="s">
        <v>83</v>
      </c>
      <c r="C45" s="16">
        <v>10419.815999999999</v>
      </c>
      <c r="D45" s="24">
        <v>0</v>
      </c>
      <c r="E45" s="18">
        <f t="shared" si="13"/>
        <v>13606.400000000001</v>
      </c>
      <c r="F45" s="18">
        <f t="shared" si="14"/>
        <v>6658</v>
      </c>
      <c r="G45" s="19">
        <f t="shared" si="39"/>
        <v>5336.02</v>
      </c>
      <c r="H45" s="19">
        <f t="shared" si="15"/>
        <v>80.144487834184446</v>
      </c>
      <c r="I45" s="19">
        <f t="shared" si="16"/>
        <v>39.216986124176856</v>
      </c>
      <c r="J45" s="19">
        <f t="shared" si="33"/>
        <v>3007.7</v>
      </c>
      <c r="K45" s="19">
        <f t="shared" si="34"/>
        <v>1358.65</v>
      </c>
      <c r="L45" s="19">
        <f t="shared" si="35"/>
        <v>919.92000000000019</v>
      </c>
      <c r="M45" s="19">
        <f t="shared" si="17"/>
        <v>67.708387001803274</v>
      </c>
      <c r="N45" s="19">
        <f t="shared" si="18"/>
        <v>30.585497223792274</v>
      </c>
      <c r="O45" s="19">
        <f t="shared" si="40"/>
        <v>1247.2</v>
      </c>
      <c r="P45" s="19">
        <f t="shared" si="40"/>
        <v>686.65</v>
      </c>
      <c r="Q45" s="19">
        <f t="shared" si="41"/>
        <v>437.93900000000002</v>
      </c>
      <c r="R45" s="19">
        <f t="shared" si="19"/>
        <v>63.779072307580286</v>
      </c>
      <c r="S45" s="16">
        <f t="shared" si="20"/>
        <v>35.113774855676716</v>
      </c>
      <c r="T45" s="20">
        <v>0</v>
      </c>
      <c r="U45" s="20">
        <v>0</v>
      </c>
      <c r="V45" s="19">
        <v>0</v>
      </c>
      <c r="W45" s="19" t="e">
        <f t="shared" si="21"/>
        <v>#DIV/0!</v>
      </c>
      <c r="X45" s="16" t="e">
        <f t="shared" si="22"/>
        <v>#DIV/0!</v>
      </c>
      <c r="Y45" s="20">
        <v>1026.5</v>
      </c>
      <c r="Z45" s="20">
        <v>400</v>
      </c>
      <c r="AA45" s="19">
        <v>293.27999999999997</v>
      </c>
      <c r="AB45" s="19">
        <f t="shared" si="23"/>
        <v>73.319999999999993</v>
      </c>
      <c r="AC45" s="16">
        <f t="shared" si="24"/>
        <v>28.570871894788112</v>
      </c>
      <c r="AD45" s="20">
        <v>1247.2</v>
      </c>
      <c r="AE45" s="20">
        <v>686.65</v>
      </c>
      <c r="AF45" s="19">
        <v>437.93900000000002</v>
      </c>
      <c r="AG45" s="19">
        <f t="shared" si="25"/>
        <v>63.779072307580286</v>
      </c>
      <c r="AH45" s="16">
        <f t="shared" si="26"/>
        <v>35.113774855676716</v>
      </c>
      <c r="AI45" s="20">
        <v>324</v>
      </c>
      <c r="AJ45" s="20">
        <v>92</v>
      </c>
      <c r="AK45" s="19">
        <v>37.5</v>
      </c>
      <c r="AL45" s="19">
        <f t="shared" si="27"/>
        <v>40.760869565217391</v>
      </c>
      <c r="AM45" s="16">
        <f t="shared" si="28"/>
        <v>11.574074074074074</v>
      </c>
      <c r="AN45" s="21">
        <v>0</v>
      </c>
      <c r="AO45" s="21">
        <v>0</v>
      </c>
      <c r="AP45" s="19">
        <v>0</v>
      </c>
      <c r="AQ45" s="19" t="e">
        <f t="shared" si="29"/>
        <v>#DIV/0!</v>
      </c>
      <c r="AR45" s="16" t="e">
        <f t="shared" si="30"/>
        <v>#DIV/0!</v>
      </c>
      <c r="AS45" s="21">
        <v>0</v>
      </c>
      <c r="AT45" s="21">
        <v>0</v>
      </c>
      <c r="AU45" s="16"/>
      <c r="AV45" s="16"/>
      <c r="AW45" s="16"/>
      <c r="AX45" s="16"/>
      <c r="AY45" s="16">
        <v>10598.7</v>
      </c>
      <c r="AZ45" s="16">
        <v>5299.35</v>
      </c>
      <c r="BA45" s="16">
        <v>4416.1000000000004</v>
      </c>
      <c r="BB45" s="22"/>
      <c r="BC45" s="22"/>
      <c r="BD45" s="22"/>
      <c r="BE45" s="22">
        <v>0</v>
      </c>
      <c r="BF45" s="22">
        <v>0</v>
      </c>
      <c r="BG45" s="22">
        <v>0</v>
      </c>
      <c r="BH45" s="16"/>
      <c r="BI45" s="16"/>
      <c r="BJ45" s="16"/>
      <c r="BK45" s="16"/>
      <c r="BL45" s="16"/>
      <c r="BM45" s="16"/>
      <c r="BN45" s="19">
        <f t="shared" si="42"/>
        <v>200</v>
      </c>
      <c r="BO45" s="19">
        <f t="shared" si="42"/>
        <v>100</v>
      </c>
      <c r="BP45" s="19">
        <f t="shared" si="43"/>
        <v>56</v>
      </c>
      <c r="BQ45" s="19">
        <f t="shared" si="31"/>
        <v>56.000000000000007</v>
      </c>
      <c r="BR45" s="16">
        <f t="shared" si="32"/>
        <v>28.000000000000004</v>
      </c>
      <c r="BS45" s="20">
        <v>200</v>
      </c>
      <c r="BT45" s="20">
        <v>100</v>
      </c>
      <c r="BU45" s="19">
        <v>56</v>
      </c>
      <c r="BV45" s="16">
        <v>0</v>
      </c>
      <c r="BW45" s="16">
        <v>0</v>
      </c>
      <c r="BX45" s="19">
        <v>0</v>
      </c>
      <c r="BY45" s="16">
        <v>0</v>
      </c>
      <c r="BZ45" s="16">
        <v>0</v>
      </c>
      <c r="CA45" s="16">
        <v>0</v>
      </c>
      <c r="CB45" s="20">
        <v>0</v>
      </c>
      <c r="CC45" s="20">
        <v>0</v>
      </c>
      <c r="CD45" s="16">
        <v>0</v>
      </c>
      <c r="CE45" s="16">
        <v>0</v>
      </c>
      <c r="CF45" s="16">
        <v>0</v>
      </c>
      <c r="CG45" s="16">
        <v>0</v>
      </c>
      <c r="CH45" s="16">
        <v>0</v>
      </c>
      <c r="CI45" s="16">
        <v>0</v>
      </c>
      <c r="CJ45" s="16">
        <v>0</v>
      </c>
      <c r="CK45" s="24">
        <v>0</v>
      </c>
      <c r="CL45" s="24">
        <v>0</v>
      </c>
      <c r="CM45" s="16">
        <v>0</v>
      </c>
      <c r="CN45" s="20">
        <v>210</v>
      </c>
      <c r="CO45" s="20">
        <v>80</v>
      </c>
      <c r="CP45" s="16">
        <v>72.311999999999998</v>
      </c>
      <c r="CQ45" s="16">
        <v>170</v>
      </c>
      <c r="CR45" s="16">
        <v>30</v>
      </c>
      <c r="CS45" s="16">
        <v>68.311999999999998</v>
      </c>
      <c r="CT45" s="20">
        <v>0</v>
      </c>
      <c r="CU45" s="20">
        <v>0</v>
      </c>
      <c r="CV45" s="16">
        <v>0</v>
      </c>
      <c r="CW45" s="16">
        <v>0</v>
      </c>
      <c r="CX45" s="16">
        <v>0</v>
      </c>
      <c r="CY45" s="16">
        <v>0</v>
      </c>
      <c r="CZ45" s="16">
        <v>0</v>
      </c>
      <c r="DA45" s="16">
        <v>0</v>
      </c>
      <c r="DB45" s="16">
        <v>0</v>
      </c>
      <c r="DC45" s="16">
        <v>0</v>
      </c>
      <c r="DD45" s="16">
        <v>0</v>
      </c>
      <c r="DE45" s="16">
        <v>0</v>
      </c>
      <c r="DF45" s="16">
        <v>0</v>
      </c>
      <c r="DG45" s="19">
        <f t="shared" si="36"/>
        <v>13606.400000000001</v>
      </c>
      <c r="DH45" s="19">
        <f t="shared" si="37"/>
        <v>6658</v>
      </c>
      <c r="DI45" s="19">
        <f t="shared" si="38"/>
        <v>5336.02</v>
      </c>
      <c r="DJ45" s="16">
        <v>0</v>
      </c>
      <c r="DK45" s="16">
        <v>0</v>
      </c>
      <c r="DL45" s="16">
        <v>0</v>
      </c>
      <c r="DM45" s="16">
        <v>0</v>
      </c>
      <c r="DN45" s="16">
        <v>0</v>
      </c>
      <c r="DO45" s="16">
        <v>0</v>
      </c>
      <c r="DP45" s="16">
        <v>0</v>
      </c>
      <c r="DQ45" s="16">
        <v>0</v>
      </c>
      <c r="DR45" s="16">
        <v>0</v>
      </c>
      <c r="DS45" s="16">
        <v>0</v>
      </c>
      <c r="DT45" s="16">
        <v>0</v>
      </c>
      <c r="DU45" s="16">
        <v>0</v>
      </c>
      <c r="DV45" s="16">
        <v>0</v>
      </c>
      <c r="DW45" s="16">
        <v>0</v>
      </c>
      <c r="DX45" s="16">
        <v>0</v>
      </c>
      <c r="DY45" s="16">
        <v>432</v>
      </c>
      <c r="DZ45" s="16">
        <v>82</v>
      </c>
      <c r="EA45" s="16">
        <v>0</v>
      </c>
      <c r="EB45" s="16">
        <v>0</v>
      </c>
      <c r="EC45" s="19">
        <f t="shared" si="44"/>
        <v>432</v>
      </c>
      <c r="ED45" s="19">
        <f t="shared" si="44"/>
        <v>82</v>
      </c>
      <c r="EE45" s="19">
        <f t="shared" si="12"/>
        <v>0</v>
      </c>
      <c r="EF45" s="19">
        <v>0</v>
      </c>
      <c r="EG45" s="19"/>
      <c r="EH45" s="48">
        <v>22.889000000000124</v>
      </c>
      <c r="EI45" s="23"/>
      <c r="EJ45" s="23"/>
    </row>
    <row r="46" spans="1:140" s="25" customFormat="1" ht="20.25" customHeight="1">
      <c r="A46" s="38">
        <v>37</v>
      </c>
      <c r="B46" s="54" t="s">
        <v>84</v>
      </c>
      <c r="C46" s="16">
        <v>12.800000000000011</v>
      </c>
      <c r="D46" s="24">
        <v>0</v>
      </c>
      <c r="E46" s="18">
        <f t="shared" si="13"/>
        <v>6680.3</v>
      </c>
      <c r="F46" s="18">
        <f t="shared" si="14"/>
        <v>3187.2000000000003</v>
      </c>
      <c r="G46" s="19">
        <f t="shared" si="39"/>
        <v>2262.6799999999998</v>
      </c>
      <c r="H46" s="19">
        <f t="shared" si="15"/>
        <v>70.992720883534119</v>
      </c>
      <c r="I46" s="19">
        <f t="shared" si="16"/>
        <v>33.870933940092506</v>
      </c>
      <c r="J46" s="19">
        <f t="shared" si="33"/>
        <v>2252.6999999999998</v>
      </c>
      <c r="K46" s="19">
        <f t="shared" si="34"/>
        <v>973.40000000000009</v>
      </c>
      <c r="L46" s="19">
        <f t="shared" si="35"/>
        <v>417.77999999999957</v>
      </c>
      <c r="M46" s="19">
        <f t="shared" si="17"/>
        <v>42.919663036778253</v>
      </c>
      <c r="N46" s="19">
        <f t="shared" si="18"/>
        <v>18.545745105872935</v>
      </c>
      <c r="O46" s="19">
        <f t="shared" si="40"/>
        <v>653.70000000000005</v>
      </c>
      <c r="P46" s="19">
        <f t="shared" si="40"/>
        <v>187.39999999999998</v>
      </c>
      <c r="Q46" s="19">
        <f t="shared" si="41"/>
        <v>293.29899999999998</v>
      </c>
      <c r="R46" s="19">
        <f t="shared" si="19"/>
        <v>156.50960512273213</v>
      </c>
      <c r="S46" s="16">
        <f t="shared" si="20"/>
        <v>44.867523328744063</v>
      </c>
      <c r="T46" s="20">
        <v>103.7</v>
      </c>
      <c r="U46" s="20">
        <v>44.7</v>
      </c>
      <c r="V46" s="19">
        <v>250.59899999999999</v>
      </c>
      <c r="W46" s="19">
        <f t="shared" si="21"/>
        <v>560.62416107382546</v>
      </c>
      <c r="X46" s="16">
        <f t="shared" si="22"/>
        <v>241.6576663452266</v>
      </c>
      <c r="Y46" s="20">
        <v>1050</v>
      </c>
      <c r="Z46" s="20">
        <v>476</v>
      </c>
      <c r="AA46" s="19">
        <v>40.090000000000003</v>
      </c>
      <c r="AB46" s="19">
        <f t="shared" si="23"/>
        <v>8.4222689075630264</v>
      </c>
      <c r="AC46" s="16">
        <f t="shared" si="24"/>
        <v>3.8180952380952387</v>
      </c>
      <c r="AD46" s="20">
        <v>550</v>
      </c>
      <c r="AE46" s="20">
        <v>142.69999999999999</v>
      </c>
      <c r="AF46" s="19">
        <v>42.7</v>
      </c>
      <c r="AG46" s="19">
        <f t="shared" si="25"/>
        <v>29.922915206727403</v>
      </c>
      <c r="AH46" s="16">
        <f t="shared" si="26"/>
        <v>7.7636363636363646</v>
      </c>
      <c r="AI46" s="20">
        <v>0</v>
      </c>
      <c r="AJ46" s="20">
        <v>0</v>
      </c>
      <c r="AK46" s="19">
        <v>0</v>
      </c>
      <c r="AL46" s="19" t="e">
        <f t="shared" si="27"/>
        <v>#DIV/0!</v>
      </c>
      <c r="AM46" s="16" t="e">
        <f t="shared" si="28"/>
        <v>#DIV/0!</v>
      </c>
      <c r="AN46" s="21">
        <v>0</v>
      </c>
      <c r="AO46" s="21">
        <v>0</v>
      </c>
      <c r="AP46" s="19">
        <v>0</v>
      </c>
      <c r="AQ46" s="19" t="e">
        <f t="shared" si="29"/>
        <v>#DIV/0!</v>
      </c>
      <c r="AR46" s="16" t="e">
        <f t="shared" si="30"/>
        <v>#DIV/0!</v>
      </c>
      <c r="AS46" s="21">
        <v>0</v>
      </c>
      <c r="AT46" s="21">
        <v>0</v>
      </c>
      <c r="AU46" s="16"/>
      <c r="AV46" s="16"/>
      <c r="AW46" s="16"/>
      <c r="AX46" s="16"/>
      <c r="AY46" s="16">
        <v>4427.6000000000004</v>
      </c>
      <c r="AZ46" s="16">
        <v>2213.8000000000002</v>
      </c>
      <c r="BA46" s="16">
        <v>1844.9</v>
      </c>
      <c r="BB46" s="22"/>
      <c r="BC46" s="22"/>
      <c r="BD46" s="22"/>
      <c r="BE46" s="22">
        <v>0</v>
      </c>
      <c r="BF46" s="22">
        <v>0</v>
      </c>
      <c r="BG46" s="22">
        <v>0</v>
      </c>
      <c r="BH46" s="16"/>
      <c r="BI46" s="16"/>
      <c r="BJ46" s="16"/>
      <c r="BK46" s="16"/>
      <c r="BL46" s="16"/>
      <c r="BM46" s="16"/>
      <c r="BN46" s="19">
        <f t="shared" si="42"/>
        <v>549</v>
      </c>
      <c r="BO46" s="19">
        <f t="shared" si="42"/>
        <v>310</v>
      </c>
      <c r="BP46" s="19">
        <f t="shared" si="43"/>
        <v>60</v>
      </c>
      <c r="BQ46" s="19">
        <f t="shared" si="31"/>
        <v>19.35483870967742</v>
      </c>
      <c r="BR46" s="16">
        <f t="shared" si="32"/>
        <v>10.928961748633879</v>
      </c>
      <c r="BS46" s="20">
        <v>446</v>
      </c>
      <c r="BT46" s="20">
        <v>270</v>
      </c>
      <c r="BU46" s="19">
        <v>60</v>
      </c>
      <c r="BV46" s="16">
        <v>0</v>
      </c>
      <c r="BW46" s="16">
        <v>0</v>
      </c>
      <c r="BX46" s="19">
        <v>0</v>
      </c>
      <c r="BY46" s="16">
        <v>0</v>
      </c>
      <c r="BZ46" s="16">
        <v>0</v>
      </c>
      <c r="CA46" s="16">
        <v>0</v>
      </c>
      <c r="CB46" s="20">
        <v>103</v>
      </c>
      <c r="CC46" s="20">
        <v>40</v>
      </c>
      <c r="CD46" s="16">
        <v>0</v>
      </c>
      <c r="CE46" s="16">
        <v>0</v>
      </c>
      <c r="CF46" s="16">
        <v>0</v>
      </c>
      <c r="CG46" s="16">
        <v>0</v>
      </c>
      <c r="CH46" s="16">
        <v>0</v>
      </c>
      <c r="CI46" s="16">
        <v>0</v>
      </c>
      <c r="CJ46" s="16">
        <v>0</v>
      </c>
      <c r="CK46" s="24">
        <v>0</v>
      </c>
      <c r="CL46" s="24">
        <v>0</v>
      </c>
      <c r="CM46" s="16">
        <v>0</v>
      </c>
      <c r="CN46" s="20">
        <v>0</v>
      </c>
      <c r="CO46" s="20">
        <v>0</v>
      </c>
      <c r="CP46" s="16">
        <v>0</v>
      </c>
      <c r="CQ46" s="16">
        <v>0</v>
      </c>
      <c r="CR46" s="16">
        <v>0</v>
      </c>
      <c r="CS46" s="16">
        <v>0</v>
      </c>
      <c r="CT46" s="20">
        <v>0</v>
      </c>
      <c r="CU46" s="20">
        <v>0</v>
      </c>
      <c r="CV46" s="16">
        <v>0</v>
      </c>
      <c r="CW46" s="16">
        <v>0</v>
      </c>
      <c r="CX46" s="16">
        <v>0</v>
      </c>
      <c r="CY46" s="16">
        <v>0</v>
      </c>
      <c r="CZ46" s="16">
        <v>0</v>
      </c>
      <c r="DA46" s="16">
        <v>0</v>
      </c>
      <c r="DB46" s="16">
        <v>0</v>
      </c>
      <c r="DC46" s="16">
        <v>0</v>
      </c>
      <c r="DD46" s="16">
        <v>0</v>
      </c>
      <c r="DE46" s="16">
        <v>0</v>
      </c>
      <c r="DF46" s="16">
        <v>0</v>
      </c>
      <c r="DG46" s="19">
        <f t="shared" si="36"/>
        <v>6680.3</v>
      </c>
      <c r="DH46" s="19">
        <f t="shared" si="37"/>
        <v>3187.2000000000003</v>
      </c>
      <c r="DI46" s="19">
        <f t="shared" si="38"/>
        <v>2262.6799999999998</v>
      </c>
      <c r="DJ46" s="16">
        <v>0</v>
      </c>
      <c r="DK46" s="16">
        <v>0</v>
      </c>
      <c r="DL46" s="16">
        <v>0</v>
      </c>
      <c r="DM46" s="16">
        <v>0</v>
      </c>
      <c r="DN46" s="16">
        <v>0</v>
      </c>
      <c r="DO46" s="16">
        <v>0</v>
      </c>
      <c r="DP46" s="16">
        <v>0</v>
      </c>
      <c r="DQ46" s="16">
        <v>0</v>
      </c>
      <c r="DR46" s="16">
        <v>0</v>
      </c>
      <c r="DS46" s="16">
        <v>0</v>
      </c>
      <c r="DT46" s="16">
        <v>0</v>
      </c>
      <c r="DU46" s="16">
        <v>0</v>
      </c>
      <c r="DV46" s="16">
        <v>0</v>
      </c>
      <c r="DW46" s="16">
        <v>0</v>
      </c>
      <c r="DX46" s="16">
        <v>0</v>
      </c>
      <c r="DY46" s="16">
        <v>187.2</v>
      </c>
      <c r="DZ46" s="16">
        <v>187.2</v>
      </c>
      <c r="EA46" s="16">
        <v>0</v>
      </c>
      <c r="EB46" s="16">
        <v>0</v>
      </c>
      <c r="EC46" s="19">
        <f t="shared" si="44"/>
        <v>187.2</v>
      </c>
      <c r="ED46" s="19">
        <f t="shared" si="44"/>
        <v>187.2</v>
      </c>
      <c r="EE46" s="19">
        <f t="shared" si="12"/>
        <v>0</v>
      </c>
      <c r="EF46" s="19">
        <v>0</v>
      </c>
      <c r="EG46" s="19"/>
      <c r="EH46" s="48">
        <v>24.390999999999622</v>
      </c>
      <c r="EI46" s="23"/>
      <c r="EJ46" s="23"/>
    </row>
    <row r="47" spans="1:140" s="25" customFormat="1" ht="20.25" customHeight="1">
      <c r="A47" s="39">
        <v>38</v>
      </c>
      <c r="B47" s="54" t="s">
        <v>85</v>
      </c>
      <c r="C47" s="16">
        <v>680.56700000000001</v>
      </c>
      <c r="D47" s="24">
        <v>0</v>
      </c>
      <c r="E47" s="18">
        <f t="shared" si="13"/>
        <v>18083.128000000001</v>
      </c>
      <c r="F47" s="18">
        <f t="shared" si="14"/>
        <v>6686.1</v>
      </c>
      <c r="G47" s="19">
        <f t="shared" si="39"/>
        <v>5677.9080000000004</v>
      </c>
      <c r="H47" s="19">
        <f t="shared" si="15"/>
        <v>84.921075066182084</v>
      </c>
      <c r="I47" s="19">
        <f t="shared" si="16"/>
        <v>31.398926114995152</v>
      </c>
      <c r="J47" s="19">
        <f t="shared" si="33"/>
        <v>7073.2280000000001</v>
      </c>
      <c r="K47" s="19">
        <f t="shared" si="34"/>
        <v>1130.05</v>
      </c>
      <c r="L47" s="19">
        <f t="shared" si="35"/>
        <v>1132.0080000000005</v>
      </c>
      <c r="M47" s="19">
        <f t="shared" si="17"/>
        <v>100.17326666961644</v>
      </c>
      <c r="N47" s="19">
        <f t="shared" si="18"/>
        <v>16.004121456285596</v>
      </c>
      <c r="O47" s="19">
        <f t="shared" si="40"/>
        <v>1416.9</v>
      </c>
      <c r="P47" s="19">
        <f t="shared" si="40"/>
        <v>567.54999999999995</v>
      </c>
      <c r="Q47" s="19">
        <f t="shared" si="41"/>
        <v>459.00799999999998</v>
      </c>
      <c r="R47" s="19">
        <f t="shared" si="19"/>
        <v>80.875341379614127</v>
      </c>
      <c r="S47" s="16">
        <f t="shared" si="20"/>
        <v>32.395229021102402</v>
      </c>
      <c r="T47" s="20">
        <v>0</v>
      </c>
      <c r="U47" s="20">
        <v>0</v>
      </c>
      <c r="V47" s="19">
        <v>0</v>
      </c>
      <c r="W47" s="19" t="e">
        <f t="shared" si="21"/>
        <v>#DIV/0!</v>
      </c>
      <c r="X47" s="16" t="e">
        <f t="shared" si="22"/>
        <v>#DIV/0!</v>
      </c>
      <c r="Y47" s="20">
        <v>1282.328</v>
      </c>
      <c r="Z47" s="20">
        <v>400</v>
      </c>
      <c r="AA47" s="19">
        <v>368.6</v>
      </c>
      <c r="AB47" s="19">
        <f t="shared" si="23"/>
        <v>92.15</v>
      </c>
      <c r="AC47" s="16">
        <f t="shared" si="24"/>
        <v>28.74459576644977</v>
      </c>
      <c r="AD47" s="20">
        <v>1416.9</v>
      </c>
      <c r="AE47" s="20">
        <v>567.54999999999995</v>
      </c>
      <c r="AF47" s="19">
        <v>459.00799999999998</v>
      </c>
      <c r="AG47" s="19">
        <f t="shared" si="25"/>
        <v>80.875341379614127</v>
      </c>
      <c r="AH47" s="16">
        <f t="shared" si="26"/>
        <v>32.395229021102402</v>
      </c>
      <c r="AI47" s="20">
        <v>24</v>
      </c>
      <c r="AJ47" s="20">
        <v>7.5</v>
      </c>
      <c r="AK47" s="19">
        <v>23.9</v>
      </c>
      <c r="AL47" s="19">
        <f t="shared" si="27"/>
        <v>318.66666666666663</v>
      </c>
      <c r="AM47" s="16">
        <f t="shared" si="28"/>
        <v>99.583333333333329</v>
      </c>
      <c r="AN47" s="21">
        <v>0</v>
      </c>
      <c r="AO47" s="21">
        <v>0</v>
      </c>
      <c r="AP47" s="19">
        <v>0</v>
      </c>
      <c r="AQ47" s="19" t="e">
        <f t="shared" si="29"/>
        <v>#DIV/0!</v>
      </c>
      <c r="AR47" s="16" t="e">
        <f t="shared" si="30"/>
        <v>#DIV/0!</v>
      </c>
      <c r="AS47" s="21">
        <v>0</v>
      </c>
      <c r="AT47" s="21">
        <v>0</v>
      </c>
      <c r="AU47" s="16"/>
      <c r="AV47" s="16"/>
      <c r="AW47" s="16"/>
      <c r="AX47" s="16"/>
      <c r="AY47" s="16">
        <v>10909.9</v>
      </c>
      <c r="AZ47" s="16">
        <v>5556.05</v>
      </c>
      <c r="BA47" s="16">
        <v>4545.8999999999996</v>
      </c>
      <c r="BB47" s="22"/>
      <c r="BC47" s="22"/>
      <c r="BD47" s="22"/>
      <c r="BE47" s="22">
        <v>100</v>
      </c>
      <c r="BF47" s="22">
        <v>0</v>
      </c>
      <c r="BG47" s="22">
        <v>0</v>
      </c>
      <c r="BH47" s="16"/>
      <c r="BI47" s="16"/>
      <c r="BJ47" s="16"/>
      <c r="BK47" s="16"/>
      <c r="BL47" s="16"/>
      <c r="BM47" s="16"/>
      <c r="BN47" s="19">
        <f t="shared" si="42"/>
        <v>200</v>
      </c>
      <c r="BO47" s="19">
        <f t="shared" si="42"/>
        <v>115</v>
      </c>
      <c r="BP47" s="19">
        <f t="shared" si="43"/>
        <v>162.1</v>
      </c>
      <c r="BQ47" s="19">
        <f t="shared" si="31"/>
        <v>140.95652173913044</v>
      </c>
      <c r="BR47" s="16">
        <f t="shared" si="32"/>
        <v>81.05</v>
      </c>
      <c r="BS47" s="20">
        <v>200</v>
      </c>
      <c r="BT47" s="20">
        <v>115</v>
      </c>
      <c r="BU47" s="19">
        <v>162.1</v>
      </c>
      <c r="BV47" s="16">
        <v>0</v>
      </c>
      <c r="BW47" s="16">
        <v>0</v>
      </c>
      <c r="BX47" s="19">
        <v>0</v>
      </c>
      <c r="BY47" s="16">
        <v>0</v>
      </c>
      <c r="BZ47" s="16">
        <v>0</v>
      </c>
      <c r="CA47" s="16">
        <v>0</v>
      </c>
      <c r="CB47" s="20">
        <v>0</v>
      </c>
      <c r="CC47" s="20">
        <v>0</v>
      </c>
      <c r="CD47" s="16">
        <v>0</v>
      </c>
      <c r="CE47" s="16">
        <v>0</v>
      </c>
      <c r="CF47" s="16">
        <v>0</v>
      </c>
      <c r="CG47" s="16">
        <v>0</v>
      </c>
      <c r="CH47" s="16">
        <v>0</v>
      </c>
      <c r="CI47" s="16">
        <v>0</v>
      </c>
      <c r="CJ47" s="16">
        <v>0</v>
      </c>
      <c r="CK47" s="24">
        <v>0</v>
      </c>
      <c r="CL47" s="24">
        <v>0</v>
      </c>
      <c r="CM47" s="16">
        <v>0</v>
      </c>
      <c r="CN47" s="20">
        <v>150</v>
      </c>
      <c r="CO47" s="20">
        <v>40</v>
      </c>
      <c r="CP47" s="16">
        <v>83.5</v>
      </c>
      <c r="CQ47" s="16">
        <v>150</v>
      </c>
      <c r="CR47" s="16">
        <v>30</v>
      </c>
      <c r="CS47" s="16">
        <v>68.5</v>
      </c>
      <c r="CT47" s="20">
        <v>0</v>
      </c>
      <c r="CU47" s="20">
        <v>0</v>
      </c>
      <c r="CV47" s="16">
        <v>0</v>
      </c>
      <c r="CW47" s="16">
        <v>0</v>
      </c>
      <c r="CX47" s="16">
        <v>0</v>
      </c>
      <c r="CY47" s="16">
        <v>0</v>
      </c>
      <c r="CZ47" s="16">
        <v>0</v>
      </c>
      <c r="DA47" s="16">
        <v>0</v>
      </c>
      <c r="DB47" s="16">
        <v>0</v>
      </c>
      <c r="DC47" s="16">
        <v>4000</v>
      </c>
      <c r="DD47" s="16">
        <v>0</v>
      </c>
      <c r="DE47" s="16">
        <v>0</v>
      </c>
      <c r="DF47" s="16">
        <v>0</v>
      </c>
      <c r="DG47" s="19">
        <f t="shared" si="36"/>
        <v>18083.128000000001</v>
      </c>
      <c r="DH47" s="19">
        <f t="shared" si="37"/>
        <v>6686.1</v>
      </c>
      <c r="DI47" s="19">
        <f t="shared" si="38"/>
        <v>5677.9080000000004</v>
      </c>
      <c r="DJ47" s="16">
        <v>0</v>
      </c>
      <c r="DK47" s="16">
        <v>0</v>
      </c>
      <c r="DL47" s="16">
        <v>0</v>
      </c>
      <c r="DM47" s="16">
        <v>0</v>
      </c>
      <c r="DN47" s="16">
        <v>0</v>
      </c>
      <c r="DO47" s="16">
        <v>0</v>
      </c>
      <c r="DP47" s="16">
        <v>0</v>
      </c>
      <c r="DQ47" s="16">
        <v>0</v>
      </c>
      <c r="DR47" s="16">
        <v>0</v>
      </c>
      <c r="DS47" s="16">
        <v>0</v>
      </c>
      <c r="DT47" s="16">
        <v>0</v>
      </c>
      <c r="DU47" s="16">
        <v>0</v>
      </c>
      <c r="DV47" s="16">
        <v>0</v>
      </c>
      <c r="DW47" s="16">
        <v>0</v>
      </c>
      <c r="DX47" s="16">
        <v>0</v>
      </c>
      <c r="DY47" s="16">
        <v>4500</v>
      </c>
      <c r="DZ47" s="16">
        <v>250</v>
      </c>
      <c r="EA47" s="16">
        <v>0</v>
      </c>
      <c r="EB47" s="16">
        <v>0</v>
      </c>
      <c r="EC47" s="19">
        <f t="shared" si="44"/>
        <v>4500</v>
      </c>
      <c r="ED47" s="19">
        <f t="shared" si="44"/>
        <v>250</v>
      </c>
      <c r="EE47" s="19">
        <f t="shared" si="12"/>
        <v>0</v>
      </c>
      <c r="EF47" s="19">
        <v>0</v>
      </c>
      <c r="EG47" s="19"/>
      <c r="EH47" s="48">
        <v>34.900000000000546</v>
      </c>
      <c r="EI47" s="23"/>
      <c r="EJ47" s="23"/>
    </row>
    <row r="48" spans="1:140" s="25" customFormat="1" ht="20.25" customHeight="1">
      <c r="A48" s="38">
        <v>39</v>
      </c>
      <c r="B48" s="54" t="s">
        <v>86</v>
      </c>
      <c r="C48" s="16">
        <v>7566.4</v>
      </c>
      <c r="D48" s="24">
        <v>0</v>
      </c>
      <c r="E48" s="18">
        <f t="shared" si="13"/>
        <v>37767.799999999996</v>
      </c>
      <c r="F48" s="18">
        <f t="shared" si="14"/>
        <v>18055</v>
      </c>
      <c r="G48" s="19">
        <f t="shared" si="39"/>
        <v>14134.116</v>
      </c>
      <c r="H48" s="19">
        <f t="shared" si="15"/>
        <v>78.283666574356133</v>
      </c>
      <c r="I48" s="19">
        <f t="shared" si="16"/>
        <v>37.423720735653127</v>
      </c>
      <c r="J48" s="19">
        <f t="shared" si="33"/>
        <v>6571.7</v>
      </c>
      <c r="K48" s="19">
        <f t="shared" si="34"/>
        <v>2456.9</v>
      </c>
      <c r="L48" s="19">
        <f t="shared" si="35"/>
        <v>1135.715999999999</v>
      </c>
      <c r="M48" s="19">
        <f t="shared" si="17"/>
        <v>46.225568806219172</v>
      </c>
      <c r="N48" s="19">
        <f t="shared" si="18"/>
        <v>17.281920964134077</v>
      </c>
      <c r="O48" s="19">
        <f t="shared" si="40"/>
        <v>3299</v>
      </c>
      <c r="P48" s="19">
        <f t="shared" si="40"/>
        <v>999.5</v>
      </c>
      <c r="Q48" s="19">
        <f t="shared" si="41"/>
        <v>539.30799999999999</v>
      </c>
      <c r="R48" s="19">
        <f t="shared" si="19"/>
        <v>53.957778889444718</v>
      </c>
      <c r="S48" s="16">
        <f t="shared" si="20"/>
        <v>16.347620491057896</v>
      </c>
      <c r="T48" s="20">
        <v>0</v>
      </c>
      <c r="U48" s="20">
        <v>0</v>
      </c>
      <c r="V48" s="19">
        <v>0</v>
      </c>
      <c r="W48" s="19" t="e">
        <f t="shared" si="21"/>
        <v>#DIV/0!</v>
      </c>
      <c r="X48" s="16" t="e">
        <f t="shared" si="22"/>
        <v>#DIV/0!</v>
      </c>
      <c r="Y48" s="20">
        <v>2588.6999999999998</v>
      </c>
      <c r="Z48" s="20">
        <v>1139.4000000000001</v>
      </c>
      <c r="AA48" s="19">
        <v>113.7</v>
      </c>
      <c r="AB48" s="19">
        <f t="shared" si="23"/>
        <v>9.9789362822538177</v>
      </c>
      <c r="AC48" s="16">
        <f t="shared" si="24"/>
        <v>4.3921659520222516</v>
      </c>
      <c r="AD48" s="20">
        <v>3299</v>
      </c>
      <c r="AE48" s="20">
        <v>999.5</v>
      </c>
      <c r="AF48" s="19">
        <v>539.30799999999999</v>
      </c>
      <c r="AG48" s="19">
        <f t="shared" si="25"/>
        <v>53.957778889444718</v>
      </c>
      <c r="AH48" s="16">
        <f t="shared" si="26"/>
        <v>16.347620491057896</v>
      </c>
      <c r="AI48" s="20">
        <v>24</v>
      </c>
      <c r="AJ48" s="20">
        <v>18</v>
      </c>
      <c r="AK48" s="19">
        <v>31.7</v>
      </c>
      <c r="AL48" s="19">
        <f t="shared" si="27"/>
        <v>176.11111111111111</v>
      </c>
      <c r="AM48" s="16">
        <f t="shared" si="28"/>
        <v>132.08333333333334</v>
      </c>
      <c r="AN48" s="21">
        <v>0</v>
      </c>
      <c r="AO48" s="21">
        <v>0</v>
      </c>
      <c r="AP48" s="19">
        <v>0</v>
      </c>
      <c r="AQ48" s="19" t="e">
        <f t="shared" si="29"/>
        <v>#DIV/0!</v>
      </c>
      <c r="AR48" s="16" t="e">
        <f t="shared" si="30"/>
        <v>#DIV/0!</v>
      </c>
      <c r="AS48" s="21">
        <v>0</v>
      </c>
      <c r="AT48" s="21">
        <v>0</v>
      </c>
      <c r="AU48" s="16"/>
      <c r="AV48" s="16"/>
      <c r="AW48" s="16"/>
      <c r="AX48" s="16"/>
      <c r="AY48" s="16">
        <v>31196.1</v>
      </c>
      <c r="AZ48" s="16">
        <v>15598.1</v>
      </c>
      <c r="BA48" s="16">
        <v>12998.4</v>
      </c>
      <c r="BB48" s="22"/>
      <c r="BC48" s="22"/>
      <c r="BD48" s="22"/>
      <c r="BE48" s="22">
        <v>0</v>
      </c>
      <c r="BF48" s="22">
        <v>0</v>
      </c>
      <c r="BG48" s="22">
        <v>0</v>
      </c>
      <c r="BH48" s="16"/>
      <c r="BI48" s="16"/>
      <c r="BJ48" s="16"/>
      <c r="BK48" s="16"/>
      <c r="BL48" s="16"/>
      <c r="BM48" s="16"/>
      <c r="BN48" s="19">
        <f t="shared" si="42"/>
        <v>460</v>
      </c>
      <c r="BO48" s="19">
        <f t="shared" si="42"/>
        <v>200</v>
      </c>
      <c r="BP48" s="19">
        <f t="shared" si="43"/>
        <v>114.6</v>
      </c>
      <c r="BQ48" s="19">
        <f t="shared" si="31"/>
        <v>57.3</v>
      </c>
      <c r="BR48" s="16">
        <f t="shared" si="32"/>
        <v>24.913043478260867</v>
      </c>
      <c r="BS48" s="20">
        <v>460</v>
      </c>
      <c r="BT48" s="20">
        <v>200</v>
      </c>
      <c r="BU48" s="19">
        <v>114.6</v>
      </c>
      <c r="BV48" s="16">
        <v>0</v>
      </c>
      <c r="BW48" s="16">
        <v>0</v>
      </c>
      <c r="BX48" s="19">
        <v>0</v>
      </c>
      <c r="BY48" s="16">
        <v>0</v>
      </c>
      <c r="BZ48" s="16">
        <v>0</v>
      </c>
      <c r="CA48" s="16">
        <v>0</v>
      </c>
      <c r="CB48" s="20">
        <v>0</v>
      </c>
      <c r="CC48" s="20">
        <v>0</v>
      </c>
      <c r="CD48" s="16">
        <v>0</v>
      </c>
      <c r="CE48" s="16">
        <v>0</v>
      </c>
      <c r="CF48" s="16">
        <v>0</v>
      </c>
      <c r="CG48" s="16">
        <v>0</v>
      </c>
      <c r="CH48" s="16">
        <v>0</v>
      </c>
      <c r="CI48" s="16">
        <v>0</v>
      </c>
      <c r="CJ48" s="16">
        <v>0</v>
      </c>
      <c r="CK48" s="24">
        <v>0</v>
      </c>
      <c r="CL48" s="24">
        <v>0</v>
      </c>
      <c r="CM48" s="16">
        <v>0</v>
      </c>
      <c r="CN48" s="20">
        <v>200</v>
      </c>
      <c r="CO48" s="20">
        <v>100</v>
      </c>
      <c r="CP48" s="16">
        <v>76.028000000000006</v>
      </c>
      <c r="CQ48" s="16">
        <v>200</v>
      </c>
      <c r="CR48" s="16">
        <v>50</v>
      </c>
      <c r="CS48" s="16">
        <v>76.028000000000006</v>
      </c>
      <c r="CT48" s="20">
        <v>0</v>
      </c>
      <c r="CU48" s="20">
        <v>0</v>
      </c>
      <c r="CV48" s="16">
        <v>169.18</v>
      </c>
      <c r="CW48" s="16">
        <v>0</v>
      </c>
      <c r="CX48" s="16">
        <v>0</v>
      </c>
      <c r="CY48" s="16">
        <v>0</v>
      </c>
      <c r="CZ48" s="16">
        <v>0</v>
      </c>
      <c r="DA48" s="16">
        <v>0</v>
      </c>
      <c r="DB48" s="16">
        <v>0</v>
      </c>
      <c r="DC48" s="16">
        <v>0</v>
      </c>
      <c r="DD48" s="16">
        <v>0</v>
      </c>
      <c r="DE48" s="16">
        <v>0</v>
      </c>
      <c r="DF48" s="16">
        <v>0</v>
      </c>
      <c r="DG48" s="19">
        <f t="shared" si="36"/>
        <v>37767.799999999996</v>
      </c>
      <c r="DH48" s="19">
        <f t="shared" si="37"/>
        <v>18055</v>
      </c>
      <c r="DI48" s="19">
        <f t="shared" si="38"/>
        <v>14134.116</v>
      </c>
      <c r="DJ48" s="16">
        <v>0</v>
      </c>
      <c r="DK48" s="16">
        <v>0</v>
      </c>
      <c r="DL48" s="16">
        <v>0</v>
      </c>
      <c r="DM48" s="16">
        <v>0</v>
      </c>
      <c r="DN48" s="16">
        <v>0</v>
      </c>
      <c r="DO48" s="16">
        <v>0</v>
      </c>
      <c r="DP48" s="16">
        <v>0</v>
      </c>
      <c r="DQ48" s="16">
        <v>0</v>
      </c>
      <c r="DR48" s="16">
        <v>0</v>
      </c>
      <c r="DS48" s="16">
        <v>0</v>
      </c>
      <c r="DT48" s="16">
        <v>0</v>
      </c>
      <c r="DU48" s="16">
        <v>0</v>
      </c>
      <c r="DV48" s="16">
        <v>0</v>
      </c>
      <c r="DW48" s="16">
        <v>0</v>
      </c>
      <c r="DX48" s="16">
        <v>0</v>
      </c>
      <c r="DY48" s="16">
        <v>9033.6</v>
      </c>
      <c r="DZ48" s="16">
        <v>4733.6000000000004</v>
      </c>
      <c r="EA48" s="16">
        <v>0</v>
      </c>
      <c r="EB48" s="16">
        <v>0</v>
      </c>
      <c r="EC48" s="19">
        <f t="shared" si="44"/>
        <v>9033.6</v>
      </c>
      <c r="ED48" s="19">
        <f t="shared" si="44"/>
        <v>4733.6000000000004</v>
      </c>
      <c r="EE48" s="19">
        <f t="shared" si="12"/>
        <v>0</v>
      </c>
      <c r="EF48" s="19">
        <v>0</v>
      </c>
      <c r="EG48" s="19"/>
      <c r="EH48" s="48">
        <v>91.199999999998909</v>
      </c>
      <c r="EI48" s="23"/>
      <c r="EJ48" s="23"/>
    </row>
    <row r="49" spans="1:140" s="25" customFormat="1" ht="20.25" customHeight="1">
      <c r="A49" s="39">
        <v>40</v>
      </c>
      <c r="B49" s="54" t="s">
        <v>87</v>
      </c>
      <c r="C49" s="16">
        <v>31755.9</v>
      </c>
      <c r="D49" s="24">
        <v>0</v>
      </c>
      <c r="E49" s="18">
        <f t="shared" si="13"/>
        <v>46695.9</v>
      </c>
      <c r="F49" s="18">
        <f t="shared" si="14"/>
        <v>22967.800000000003</v>
      </c>
      <c r="G49" s="19">
        <f t="shared" si="39"/>
        <v>19474.101999999999</v>
      </c>
      <c r="H49" s="19">
        <f t="shared" si="15"/>
        <v>84.788712893703348</v>
      </c>
      <c r="I49" s="19">
        <f t="shared" si="16"/>
        <v>41.704093935441868</v>
      </c>
      <c r="J49" s="19">
        <f t="shared" si="33"/>
        <v>4986</v>
      </c>
      <c r="K49" s="19">
        <f t="shared" si="34"/>
        <v>2112.8000000000002</v>
      </c>
      <c r="L49" s="19">
        <f t="shared" si="35"/>
        <v>2095.0020000000004</v>
      </c>
      <c r="M49" s="19">
        <f t="shared" si="17"/>
        <v>99.157610753502468</v>
      </c>
      <c r="N49" s="19">
        <f t="shared" si="18"/>
        <v>42.017689530685928</v>
      </c>
      <c r="O49" s="19">
        <f t="shared" si="40"/>
        <v>2690</v>
      </c>
      <c r="P49" s="19">
        <f t="shared" si="40"/>
        <v>949.7</v>
      </c>
      <c r="Q49" s="19">
        <f t="shared" si="41"/>
        <v>1283.6859999999999</v>
      </c>
      <c r="R49" s="19">
        <f t="shared" si="19"/>
        <v>135.16752658734336</v>
      </c>
      <c r="S49" s="16">
        <f t="shared" si="20"/>
        <v>47.720669144981407</v>
      </c>
      <c r="T49" s="20">
        <v>0</v>
      </c>
      <c r="U49" s="20">
        <v>0</v>
      </c>
      <c r="V49" s="19">
        <v>0</v>
      </c>
      <c r="W49" s="19" t="e">
        <f t="shared" si="21"/>
        <v>#DIV/0!</v>
      </c>
      <c r="X49" s="16" t="e">
        <f t="shared" si="22"/>
        <v>#DIV/0!</v>
      </c>
      <c r="Y49" s="20">
        <v>1216</v>
      </c>
      <c r="Z49" s="20">
        <v>623.1</v>
      </c>
      <c r="AA49" s="19">
        <v>401.9</v>
      </c>
      <c r="AB49" s="19">
        <f t="shared" si="23"/>
        <v>64.500080243941568</v>
      </c>
      <c r="AC49" s="16">
        <f t="shared" si="24"/>
        <v>33.05098684210526</v>
      </c>
      <c r="AD49" s="20">
        <v>2690</v>
      </c>
      <c r="AE49" s="20">
        <v>949.7</v>
      </c>
      <c r="AF49" s="19">
        <v>1283.6859999999999</v>
      </c>
      <c r="AG49" s="19">
        <f t="shared" si="25"/>
        <v>135.16752658734336</v>
      </c>
      <c r="AH49" s="16">
        <f t="shared" si="26"/>
        <v>47.720669144981407</v>
      </c>
      <c r="AI49" s="20">
        <v>80</v>
      </c>
      <c r="AJ49" s="20">
        <v>40</v>
      </c>
      <c r="AK49" s="19">
        <v>24</v>
      </c>
      <c r="AL49" s="19">
        <f t="shared" si="27"/>
        <v>60</v>
      </c>
      <c r="AM49" s="16">
        <f t="shared" si="28"/>
        <v>30</v>
      </c>
      <c r="AN49" s="21">
        <v>0</v>
      </c>
      <c r="AO49" s="21">
        <v>0</v>
      </c>
      <c r="AP49" s="19">
        <v>0</v>
      </c>
      <c r="AQ49" s="19" t="e">
        <f t="shared" si="29"/>
        <v>#DIV/0!</v>
      </c>
      <c r="AR49" s="16" t="e">
        <f t="shared" si="30"/>
        <v>#DIV/0!</v>
      </c>
      <c r="AS49" s="21">
        <v>0</v>
      </c>
      <c r="AT49" s="21">
        <v>0</v>
      </c>
      <c r="AU49" s="16"/>
      <c r="AV49" s="16"/>
      <c r="AW49" s="16"/>
      <c r="AX49" s="16"/>
      <c r="AY49" s="16">
        <v>41709.9</v>
      </c>
      <c r="AZ49" s="16">
        <v>20855</v>
      </c>
      <c r="BA49" s="16">
        <v>17379.099999999999</v>
      </c>
      <c r="BB49" s="22"/>
      <c r="BC49" s="22"/>
      <c r="BD49" s="22"/>
      <c r="BE49" s="22">
        <v>0</v>
      </c>
      <c r="BF49" s="22">
        <v>0</v>
      </c>
      <c r="BG49" s="22">
        <v>0</v>
      </c>
      <c r="BH49" s="16"/>
      <c r="BI49" s="16"/>
      <c r="BJ49" s="16"/>
      <c r="BK49" s="16"/>
      <c r="BL49" s="16"/>
      <c r="BM49" s="16"/>
      <c r="BN49" s="19">
        <f t="shared" si="42"/>
        <v>540</v>
      </c>
      <c r="BO49" s="19">
        <f t="shared" si="42"/>
        <v>270</v>
      </c>
      <c r="BP49" s="19">
        <f t="shared" si="43"/>
        <v>290.89999999999998</v>
      </c>
      <c r="BQ49" s="19">
        <f t="shared" si="31"/>
        <v>107.74074074074073</v>
      </c>
      <c r="BR49" s="16">
        <f t="shared" si="32"/>
        <v>53.870370370370367</v>
      </c>
      <c r="BS49" s="20">
        <v>540</v>
      </c>
      <c r="BT49" s="20">
        <v>270</v>
      </c>
      <c r="BU49" s="19">
        <v>290.89999999999998</v>
      </c>
      <c r="BV49" s="16">
        <v>0</v>
      </c>
      <c r="BW49" s="16">
        <v>0</v>
      </c>
      <c r="BX49" s="19">
        <v>0</v>
      </c>
      <c r="BY49" s="16">
        <v>0</v>
      </c>
      <c r="BZ49" s="16">
        <v>0</v>
      </c>
      <c r="CA49" s="16">
        <v>0</v>
      </c>
      <c r="CB49" s="20">
        <v>0</v>
      </c>
      <c r="CC49" s="20">
        <v>0</v>
      </c>
      <c r="CD49" s="16">
        <v>0</v>
      </c>
      <c r="CE49" s="16">
        <v>0</v>
      </c>
      <c r="CF49" s="16">
        <v>0</v>
      </c>
      <c r="CG49" s="16">
        <v>0</v>
      </c>
      <c r="CH49" s="16">
        <v>0</v>
      </c>
      <c r="CI49" s="16">
        <v>0</v>
      </c>
      <c r="CJ49" s="16">
        <v>0</v>
      </c>
      <c r="CK49" s="24">
        <v>0</v>
      </c>
      <c r="CL49" s="24">
        <v>0</v>
      </c>
      <c r="CM49" s="16">
        <v>0</v>
      </c>
      <c r="CN49" s="20">
        <v>460</v>
      </c>
      <c r="CO49" s="20">
        <v>230</v>
      </c>
      <c r="CP49" s="16">
        <v>69.459999999999994</v>
      </c>
      <c r="CQ49" s="16">
        <v>460</v>
      </c>
      <c r="CR49" s="16">
        <v>115</v>
      </c>
      <c r="CS49" s="16">
        <v>69.459999999999994</v>
      </c>
      <c r="CT49" s="20">
        <v>0</v>
      </c>
      <c r="CU49" s="20">
        <v>0</v>
      </c>
      <c r="CV49" s="16">
        <v>0</v>
      </c>
      <c r="CW49" s="16">
        <v>0</v>
      </c>
      <c r="CX49" s="16">
        <v>0</v>
      </c>
      <c r="CY49" s="16">
        <v>0</v>
      </c>
      <c r="CZ49" s="16">
        <v>0</v>
      </c>
      <c r="DA49" s="16">
        <v>0</v>
      </c>
      <c r="DB49" s="16">
        <v>0</v>
      </c>
      <c r="DC49" s="16">
        <v>0</v>
      </c>
      <c r="DD49" s="16">
        <v>0</v>
      </c>
      <c r="DE49" s="16">
        <v>0</v>
      </c>
      <c r="DF49" s="16">
        <v>0</v>
      </c>
      <c r="DG49" s="19">
        <f t="shared" si="36"/>
        <v>46695.9</v>
      </c>
      <c r="DH49" s="19">
        <f t="shared" si="37"/>
        <v>22967.8</v>
      </c>
      <c r="DI49" s="19">
        <f t="shared" si="38"/>
        <v>19474.101999999999</v>
      </c>
      <c r="DJ49" s="16">
        <v>0</v>
      </c>
      <c r="DK49" s="16">
        <v>0</v>
      </c>
      <c r="DL49" s="16">
        <v>0</v>
      </c>
      <c r="DM49" s="16">
        <v>0</v>
      </c>
      <c r="DN49" s="16">
        <v>0</v>
      </c>
      <c r="DO49" s="16">
        <v>0</v>
      </c>
      <c r="DP49" s="16">
        <v>0</v>
      </c>
      <c r="DQ49" s="16">
        <v>0</v>
      </c>
      <c r="DR49" s="16">
        <v>0</v>
      </c>
      <c r="DS49" s="16">
        <v>0</v>
      </c>
      <c r="DT49" s="16">
        <v>0</v>
      </c>
      <c r="DU49" s="16">
        <v>0</v>
      </c>
      <c r="DV49" s="16">
        <v>0</v>
      </c>
      <c r="DW49" s="16">
        <v>0</v>
      </c>
      <c r="DX49" s="16">
        <v>0</v>
      </c>
      <c r="DY49" s="16">
        <v>14194.1</v>
      </c>
      <c r="DZ49" s="16">
        <v>6194.1</v>
      </c>
      <c r="EA49" s="16">
        <v>0</v>
      </c>
      <c r="EB49" s="16">
        <v>0</v>
      </c>
      <c r="EC49" s="19">
        <f t="shared" si="44"/>
        <v>14194.1</v>
      </c>
      <c r="ED49" s="19">
        <f t="shared" si="44"/>
        <v>6194.1</v>
      </c>
      <c r="EE49" s="19">
        <f t="shared" si="12"/>
        <v>0</v>
      </c>
      <c r="EF49" s="19">
        <v>0</v>
      </c>
      <c r="EG49" s="19"/>
      <c r="EH49" s="48">
        <v>25.056000000000495</v>
      </c>
      <c r="EI49" s="23"/>
      <c r="EJ49" s="23"/>
    </row>
    <row r="50" spans="1:140" s="25" customFormat="1" ht="20.25" customHeight="1">
      <c r="A50" s="38">
        <v>41</v>
      </c>
      <c r="B50" s="54" t="s">
        <v>88</v>
      </c>
      <c r="C50" s="16">
        <v>143.14999999999998</v>
      </c>
      <c r="D50" s="24">
        <v>0</v>
      </c>
      <c r="E50" s="18">
        <f t="shared" si="13"/>
        <v>11396.6</v>
      </c>
      <c r="F50" s="18">
        <f t="shared" si="14"/>
        <v>5209.1000000000004</v>
      </c>
      <c r="G50" s="19">
        <f t="shared" si="39"/>
        <v>4513.8109999999997</v>
      </c>
      <c r="H50" s="19">
        <f t="shared" si="15"/>
        <v>86.652415964370036</v>
      </c>
      <c r="I50" s="19">
        <f t="shared" si="16"/>
        <v>39.606645841742271</v>
      </c>
      <c r="J50" s="19">
        <f t="shared" si="33"/>
        <v>3187</v>
      </c>
      <c r="K50" s="19">
        <f t="shared" si="34"/>
        <v>1094.3</v>
      </c>
      <c r="L50" s="19">
        <f t="shared" si="35"/>
        <v>1093.2109999999996</v>
      </c>
      <c r="M50" s="19">
        <f t="shared" si="17"/>
        <v>99.900484327880804</v>
      </c>
      <c r="N50" s="19">
        <f t="shared" si="18"/>
        <v>34.302196422968294</v>
      </c>
      <c r="O50" s="19">
        <f t="shared" si="40"/>
        <v>1190.2</v>
      </c>
      <c r="P50" s="19">
        <f t="shared" si="40"/>
        <v>300</v>
      </c>
      <c r="Q50" s="19">
        <f t="shared" si="41"/>
        <v>485.14400000000001</v>
      </c>
      <c r="R50" s="19">
        <f t="shared" si="19"/>
        <v>161.71466666666669</v>
      </c>
      <c r="S50" s="16">
        <f t="shared" si="20"/>
        <v>40.761552680221811</v>
      </c>
      <c r="T50" s="20">
        <v>0</v>
      </c>
      <c r="U50" s="20">
        <v>0</v>
      </c>
      <c r="V50" s="19">
        <v>0</v>
      </c>
      <c r="W50" s="19" t="e">
        <f t="shared" si="21"/>
        <v>#DIV/0!</v>
      </c>
      <c r="X50" s="16" t="e">
        <f t="shared" si="22"/>
        <v>#DIV/0!</v>
      </c>
      <c r="Y50" s="20">
        <v>1246.8</v>
      </c>
      <c r="Z50" s="20">
        <v>404.3</v>
      </c>
      <c r="AA50" s="19">
        <v>41.8</v>
      </c>
      <c r="AB50" s="19">
        <f t="shared" si="23"/>
        <v>10.338857284194903</v>
      </c>
      <c r="AC50" s="16">
        <f t="shared" si="24"/>
        <v>3.3525826114854023</v>
      </c>
      <c r="AD50" s="20">
        <v>1190.2</v>
      </c>
      <c r="AE50" s="20">
        <v>300</v>
      </c>
      <c r="AF50" s="19">
        <v>485.14400000000001</v>
      </c>
      <c r="AG50" s="19">
        <f t="shared" si="25"/>
        <v>161.71466666666669</v>
      </c>
      <c r="AH50" s="16">
        <f t="shared" si="26"/>
        <v>40.761552680221811</v>
      </c>
      <c r="AI50" s="20">
        <v>40</v>
      </c>
      <c r="AJ50" s="20">
        <v>30</v>
      </c>
      <c r="AK50" s="19">
        <v>29.9</v>
      </c>
      <c r="AL50" s="19">
        <f t="shared" si="27"/>
        <v>99.666666666666657</v>
      </c>
      <c r="AM50" s="16">
        <f t="shared" si="28"/>
        <v>74.75</v>
      </c>
      <c r="AN50" s="21">
        <v>0</v>
      </c>
      <c r="AO50" s="21">
        <v>0</v>
      </c>
      <c r="AP50" s="19">
        <v>0</v>
      </c>
      <c r="AQ50" s="19" t="e">
        <f t="shared" si="29"/>
        <v>#DIV/0!</v>
      </c>
      <c r="AR50" s="16" t="e">
        <f t="shared" si="30"/>
        <v>#DIV/0!</v>
      </c>
      <c r="AS50" s="21">
        <v>0</v>
      </c>
      <c r="AT50" s="21">
        <v>0</v>
      </c>
      <c r="AU50" s="16"/>
      <c r="AV50" s="16"/>
      <c r="AW50" s="16"/>
      <c r="AX50" s="16"/>
      <c r="AY50" s="16">
        <v>8209.6</v>
      </c>
      <c r="AZ50" s="16">
        <v>4114.8</v>
      </c>
      <c r="BA50" s="16">
        <v>3420.6</v>
      </c>
      <c r="BB50" s="22"/>
      <c r="BC50" s="22"/>
      <c r="BD50" s="22"/>
      <c r="BE50" s="22">
        <v>0</v>
      </c>
      <c r="BF50" s="22">
        <v>0</v>
      </c>
      <c r="BG50" s="22">
        <v>0</v>
      </c>
      <c r="BH50" s="16"/>
      <c r="BI50" s="16"/>
      <c r="BJ50" s="16"/>
      <c r="BK50" s="16"/>
      <c r="BL50" s="16"/>
      <c r="BM50" s="16"/>
      <c r="BN50" s="19">
        <f t="shared" si="42"/>
        <v>650</v>
      </c>
      <c r="BO50" s="19">
        <f t="shared" si="42"/>
        <v>330</v>
      </c>
      <c r="BP50" s="19">
        <f t="shared" si="43"/>
        <v>78.900000000000006</v>
      </c>
      <c r="BQ50" s="19">
        <f t="shared" si="31"/>
        <v>23.90909090909091</v>
      </c>
      <c r="BR50" s="16">
        <f t="shared" si="32"/>
        <v>12.13846153846154</v>
      </c>
      <c r="BS50" s="20">
        <v>650</v>
      </c>
      <c r="BT50" s="20">
        <v>330</v>
      </c>
      <c r="BU50" s="19">
        <v>78.900000000000006</v>
      </c>
      <c r="BV50" s="16">
        <v>0</v>
      </c>
      <c r="BW50" s="16">
        <v>0</v>
      </c>
      <c r="BX50" s="19">
        <v>0</v>
      </c>
      <c r="BY50" s="16">
        <v>0</v>
      </c>
      <c r="BZ50" s="16">
        <v>0</v>
      </c>
      <c r="CA50" s="16">
        <v>0</v>
      </c>
      <c r="CB50" s="20">
        <v>0</v>
      </c>
      <c r="CC50" s="20">
        <v>0</v>
      </c>
      <c r="CD50" s="16">
        <v>0</v>
      </c>
      <c r="CE50" s="16">
        <v>0</v>
      </c>
      <c r="CF50" s="16">
        <v>0</v>
      </c>
      <c r="CG50" s="16">
        <v>0</v>
      </c>
      <c r="CH50" s="16">
        <v>0</v>
      </c>
      <c r="CI50" s="16">
        <v>0</v>
      </c>
      <c r="CJ50" s="16">
        <v>0</v>
      </c>
      <c r="CK50" s="24">
        <v>0</v>
      </c>
      <c r="CL50" s="24">
        <v>0</v>
      </c>
      <c r="CM50" s="16">
        <v>0</v>
      </c>
      <c r="CN50" s="20">
        <v>60</v>
      </c>
      <c r="CO50" s="20">
        <v>30</v>
      </c>
      <c r="CP50" s="16">
        <v>0</v>
      </c>
      <c r="CQ50" s="16">
        <v>0</v>
      </c>
      <c r="CR50" s="16">
        <v>0</v>
      </c>
      <c r="CS50" s="16">
        <v>0</v>
      </c>
      <c r="CT50" s="20">
        <v>0</v>
      </c>
      <c r="CU50" s="20">
        <v>0</v>
      </c>
      <c r="CV50" s="16">
        <v>0</v>
      </c>
      <c r="CW50" s="16">
        <v>0</v>
      </c>
      <c r="CX50" s="16">
        <v>0</v>
      </c>
      <c r="CY50" s="16">
        <v>0</v>
      </c>
      <c r="CZ50" s="16">
        <v>0</v>
      </c>
      <c r="DA50" s="16">
        <v>0</v>
      </c>
      <c r="DB50" s="16">
        <v>0</v>
      </c>
      <c r="DC50" s="16">
        <v>0</v>
      </c>
      <c r="DD50" s="16">
        <v>0</v>
      </c>
      <c r="DE50" s="16">
        <v>0</v>
      </c>
      <c r="DF50" s="16">
        <v>0</v>
      </c>
      <c r="DG50" s="19">
        <f t="shared" si="36"/>
        <v>11396.6</v>
      </c>
      <c r="DH50" s="19">
        <f t="shared" si="37"/>
        <v>5209.1000000000004</v>
      </c>
      <c r="DI50" s="19">
        <f t="shared" si="38"/>
        <v>4513.8109999999997</v>
      </c>
      <c r="DJ50" s="16">
        <v>0</v>
      </c>
      <c r="DK50" s="16">
        <v>0</v>
      </c>
      <c r="DL50" s="16">
        <v>0</v>
      </c>
      <c r="DM50" s="16">
        <v>0</v>
      </c>
      <c r="DN50" s="16">
        <v>0</v>
      </c>
      <c r="DO50" s="16">
        <v>0</v>
      </c>
      <c r="DP50" s="16">
        <v>0</v>
      </c>
      <c r="DQ50" s="16">
        <v>0</v>
      </c>
      <c r="DR50" s="16">
        <v>0</v>
      </c>
      <c r="DS50" s="16">
        <v>0</v>
      </c>
      <c r="DT50" s="16">
        <v>0</v>
      </c>
      <c r="DU50" s="16">
        <v>0</v>
      </c>
      <c r="DV50" s="16">
        <v>0</v>
      </c>
      <c r="DW50" s="16">
        <v>0</v>
      </c>
      <c r="DX50" s="16">
        <v>0</v>
      </c>
      <c r="DY50" s="16">
        <v>118</v>
      </c>
      <c r="DZ50" s="16">
        <v>118</v>
      </c>
      <c r="EA50" s="16">
        <v>117.7392</v>
      </c>
      <c r="EB50" s="16">
        <v>0</v>
      </c>
      <c r="EC50" s="19">
        <f t="shared" si="44"/>
        <v>118</v>
      </c>
      <c r="ED50" s="19">
        <f t="shared" si="44"/>
        <v>118</v>
      </c>
      <c r="EE50" s="19">
        <f t="shared" si="12"/>
        <v>117.7392</v>
      </c>
      <c r="EF50" s="19">
        <v>0</v>
      </c>
      <c r="EG50" s="19"/>
      <c r="EH50" s="48">
        <v>457.46699999999964</v>
      </c>
      <c r="EI50" s="23"/>
      <c r="EJ50" s="23"/>
    </row>
    <row r="51" spans="1:140" s="25" customFormat="1" ht="20.25" customHeight="1">
      <c r="A51" s="39">
        <v>42</v>
      </c>
      <c r="B51" s="54" t="s">
        <v>89</v>
      </c>
      <c r="C51" s="16">
        <v>79227.399999999994</v>
      </c>
      <c r="D51" s="24">
        <v>0</v>
      </c>
      <c r="E51" s="18">
        <f t="shared" si="13"/>
        <v>118494.79999999999</v>
      </c>
      <c r="F51" s="18">
        <f t="shared" si="14"/>
        <v>58470.799999999996</v>
      </c>
      <c r="G51" s="19">
        <f t="shared" si="39"/>
        <v>48911.856</v>
      </c>
      <c r="H51" s="19">
        <f t="shared" si="15"/>
        <v>83.651764641496271</v>
      </c>
      <c r="I51" s="19">
        <f t="shared" si="16"/>
        <v>41.277639187542405</v>
      </c>
      <c r="J51" s="19">
        <f t="shared" si="33"/>
        <v>12722.4</v>
      </c>
      <c r="K51" s="19">
        <f t="shared" si="34"/>
        <v>5584.6</v>
      </c>
      <c r="L51" s="19">
        <f t="shared" si="35"/>
        <v>4839.9559999999929</v>
      </c>
      <c r="M51" s="19">
        <f t="shared" si="17"/>
        <v>86.666117537513742</v>
      </c>
      <c r="N51" s="19">
        <f t="shared" si="18"/>
        <v>38.042790668427287</v>
      </c>
      <c r="O51" s="19">
        <f t="shared" si="40"/>
        <v>6329</v>
      </c>
      <c r="P51" s="19">
        <f t="shared" si="40"/>
        <v>2731.8</v>
      </c>
      <c r="Q51" s="19">
        <f t="shared" si="41"/>
        <v>3675.0659999999998</v>
      </c>
      <c r="R51" s="19">
        <f t="shared" si="19"/>
        <v>134.52910169119261</v>
      </c>
      <c r="S51" s="16">
        <f t="shared" si="20"/>
        <v>58.067088007584132</v>
      </c>
      <c r="T51" s="20">
        <v>24.7</v>
      </c>
      <c r="U51" s="20">
        <v>11.8</v>
      </c>
      <c r="V51" s="19">
        <v>0</v>
      </c>
      <c r="W51" s="19">
        <f t="shared" si="21"/>
        <v>0</v>
      </c>
      <c r="X51" s="16">
        <f t="shared" si="22"/>
        <v>0</v>
      </c>
      <c r="Y51" s="20">
        <v>5653.4</v>
      </c>
      <c r="Z51" s="20">
        <v>2432.8000000000002</v>
      </c>
      <c r="AA51" s="19">
        <v>1117.0999999999999</v>
      </c>
      <c r="AB51" s="19">
        <f t="shared" si="23"/>
        <v>45.918283459388356</v>
      </c>
      <c r="AC51" s="16">
        <f t="shared" si="24"/>
        <v>19.759790568507444</v>
      </c>
      <c r="AD51" s="20">
        <v>6304.3</v>
      </c>
      <c r="AE51" s="20">
        <v>2720</v>
      </c>
      <c r="AF51" s="19">
        <v>3675.0659999999998</v>
      </c>
      <c r="AG51" s="19">
        <f t="shared" si="25"/>
        <v>135.11272058823528</v>
      </c>
      <c r="AH51" s="16">
        <f t="shared" si="26"/>
        <v>58.294592579667835</v>
      </c>
      <c r="AI51" s="20">
        <v>330</v>
      </c>
      <c r="AJ51" s="20">
        <v>200</v>
      </c>
      <c r="AK51" s="19">
        <v>37.200000000000003</v>
      </c>
      <c r="AL51" s="19">
        <f t="shared" si="27"/>
        <v>18.600000000000001</v>
      </c>
      <c r="AM51" s="16">
        <f t="shared" si="28"/>
        <v>11.272727272727273</v>
      </c>
      <c r="AN51" s="21">
        <v>0</v>
      </c>
      <c r="AO51" s="21">
        <v>0</v>
      </c>
      <c r="AP51" s="19">
        <v>0</v>
      </c>
      <c r="AQ51" s="19" t="e">
        <f t="shared" si="29"/>
        <v>#DIV/0!</v>
      </c>
      <c r="AR51" s="16" t="e">
        <f t="shared" si="30"/>
        <v>#DIV/0!</v>
      </c>
      <c r="AS51" s="21">
        <v>0</v>
      </c>
      <c r="AT51" s="21">
        <v>0</v>
      </c>
      <c r="AU51" s="16"/>
      <c r="AV51" s="16"/>
      <c r="AW51" s="16"/>
      <c r="AX51" s="16"/>
      <c r="AY51" s="16">
        <v>105772.4</v>
      </c>
      <c r="AZ51" s="16">
        <v>52886.2</v>
      </c>
      <c r="BA51" s="16">
        <v>44071.9</v>
      </c>
      <c r="BB51" s="22"/>
      <c r="BC51" s="22"/>
      <c r="BD51" s="22"/>
      <c r="BE51" s="22">
        <v>0</v>
      </c>
      <c r="BF51" s="22">
        <v>0</v>
      </c>
      <c r="BG51" s="22">
        <v>0</v>
      </c>
      <c r="BH51" s="16"/>
      <c r="BI51" s="16"/>
      <c r="BJ51" s="16"/>
      <c r="BK51" s="16"/>
      <c r="BL51" s="16"/>
      <c r="BM51" s="16"/>
      <c r="BN51" s="19">
        <f t="shared" si="42"/>
        <v>230</v>
      </c>
      <c r="BO51" s="19">
        <f t="shared" si="42"/>
        <v>130</v>
      </c>
      <c r="BP51" s="19">
        <f t="shared" si="43"/>
        <v>0</v>
      </c>
      <c r="BQ51" s="19">
        <f t="shared" si="31"/>
        <v>0</v>
      </c>
      <c r="BR51" s="16">
        <f t="shared" si="32"/>
        <v>0</v>
      </c>
      <c r="BS51" s="20">
        <v>230</v>
      </c>
      <c r="BT51" s="20">
        <v>130</v>
      </c>
      <c r="BU51" s="19">
        <v>0</v>
      </c>
      <c r="BV51" s="16">
        <v>0</v>
      </c>
      <c r="BW51" s="16">
        <v>0</v>
      </c>
      <c r="BX51" s="19">
        <v>0</v>
      </c>
      <c r="BY51" s="16">
        <v>0</v>
      </c>
      <c r="BZ51" s="16">
        <v>0</v>
      </c>
      <c r="CA51" s="16">
        <v>0</v>
      </c>
      <c r="CB51" s="20">
        <v>0</v>
      </c>
      <c r="CC51" s="20">
        <v>0</v>
      </c>
      <c r="CD51" s="16">
        <v>0</v>
      </c>
      <c r="CE51" s="16">
        <v>0</v>
      </c>
      <c r="CF51" s="16">
        <v>0</v>
      </c>
      <c r="CG51" s="16">
        <v>0</v>
      </c>
      <c r="CH51" s="16">
        <v>0</v>
      </c>
      <c r="CI51" s="16">
        <v>0</v>
      </c>
      <c r="CJ51" s="16">
        <v>0</v>
      </c>
      <c r="CK51" s="24">
        <v>0</v>
      </c>
      <c r="CL51" s="24">
        <v>0</v>
      </c>
      <c r="CM51" s="16">
        <v>0</v>
      </c>
      <c r="CN51" s="20">
        <v>180</v>
      </c>
      <c r="CO51" s="20">
        <v>90</v>
      </c>
      <c r="CP51" s="16">
        <v>4.3</v>
      </c>
      <c r="CQ51" s="16">
        <v>180</v>
      </c>
      <c r="CR51" s="16">
        <v>40</v>
      </c>
      <c r="CS51" s="16">
        <v>4.3</v>
      </c>
      <c r="CT51" s="20">
        <v>0</v>
      </c>
      <c r="CU51" s="20">
        <v>0</v>
      </c>
      <c r="CV51" s="16">
        <v>0</v>
      </c>
      <c r="CW51" s="16">
        <v>0</v>
      </c>
      <c r="CX51" s="16">
        <v>0</v>
      </c>
      <c r="CY51" s="16">
        <v>0</v>
      </c>
      <c r="CZ51" s="16">
        <v>0</v>
      </c>
      <c r="DA51" s="16">
        <v>0</v>
      </c>
      <c r="DB51" s="16">
        <v>0</v>
      </c>
      <c r="DC51" s="16">
        <v>0</v>
      </c>
      <c r="DD51" s="16">
        <v>0</v>
      </c>
      <c r="DE51" s="16">
        <v>0</v>
      </c>
      <c r="DF51" s="16">
        <v>0</v>
      </c>
      <c r="DG51" s="19">
        <f t="shared" si="36"/>
        <v>118494.79999999999</v>
      </c>
      <c r="DH51" s="19">
        <f t="shared" si="37"/>
        <v>58470.799999999996</v>
      </c>
      <c r="DI51" s="19">
        <f t="shared" si="38"/>
        <v>48911.856</v>
      </c>
      <c r="DJ51" s="16">
        <v>0</v>
      </c>
      <c r="DK51" s="16">
        <v>0</v>
      </c>
      <c r="DL51" s="16">
        <v>0</v>
      </c>
      <c r="DM51" s="16">
        <v>0</v>
      </c>
      <c r="DN51" s="16">
        <v>0</v>
      </c>
      <c r="DO51" s="16">
        <v>0</v>
      </c>
      <c r="DP51" s="16">
        <v>0</v>
      </c>
      <c r="DQ51" s="16">
        <v>0</v>
      </c>
      <c r="DR51" s="16">
        <v>0</v>
      </c>
      <c r="DS51" s="16">
        <v>0</v>
      </c>
      <c r="DT51" s="16">
        <v>0</v>
      </c>
      <c r="DU51" s="16">
        <v>0</v>
      </c>
      <c r="DV51" s="16">
        <v>0</v>
      </c>
      <c r="DW51" s="16">
        <v>0</v>
      </c>
      <c r="DX51" s="16">
        <v>0</v>
      </c>
      <c r="DY51" s="16">
        <v>27972.6</v>
      </c>
      <c r="DZ51" s="16">
        <v>12272.6</v>
      </c>
      <c r="EA51" s="16">
        <v>0</v>
      </c>
      <c r="EB51" s="16">
        <v>0</v>
      </c>
      <c r="EC51" s="19">
        <f t="shared" si="44"/>
        <v>27972.6</v>
      </c>
      <c r="ED51" s="19">
        <f t="shared" si="44"/>
        <v>12272.6</v>
      </c>
      <c r="EE51" s="19">
        <f t="shared" si="12"/>
        <v>0</v>
      </c>
      <c r="EF51" s="19">
        <v>0</v>
      </c>
      <c r="EG51" s="19"/>
      <c r="EH51" s="48">
        <v>6.2899999999935972</v>
      </c>
      <c r="EI51" s="23"/>
      <c r="EJ51" s="23"/>
    </row>
    <row r="52" spans="1:140" s="25" customFormat="1" ht="20.25" customHeight="1">
      <c r="A52" s="38">
        <v>43</v>
      </c>
      <c r="B52" s="54" t="s">
        <v>90</v>
      </c>
      <c r="C52" s="16">
        <v>35288.913999999997</v>
      </c>
      <c r="D52" s="24">
        <v>0</v>
      </c>
      <c r="E52" s="18">
        <f t="shared" si="13"/>
        <v>18025.5</v>
      </c>
      <c r="F52" s="18">
        <f t="shared" si="14"/>
        <v>9436.6</v>
      </c>
      <c r="G52" s="19">
        <f t="shared" si="39"/>
        <v>6789.8959999999997</v>
      </c>
      <c r="H52" s="19">
        <f t="shared" si="15"/>
        <v>71.952779602823043</v>
      </c>
      <c r="I52" s="19">
        <f t="shared" si="16"/>
        <v>37.668281046295526</v>
      </c>
      <c r="J52" s="19">
        <f t="shared" si="33"/>
        <v>5004.5</v>
      </c>
      <c r="K52" s="19">
        <f t="shared" si="34"/>
        <v>2476.1</v>
      </c>
      <c r="L52" s="19">
        <f t="shared" si="35"/>
        <v>1739.3959999999993</v>
      </c>
      <c r="M52" s="19">
        <f t="shared" si="17"/>
        <v>70.247405193651275</v>
      </c>
      <c r="N52" s="19">
        <f t="shared" si="18"/>
        <v>34.756639024877593</v>
      </c>
      <c r="O52" s="19">
        <f t="shared" si="40"/>
        <v>1645</v>
      </c>
      <c r="P52" s="19">
        <f t="shared" si="40"/>
        <v>500</v>
      </c>
      <c r="Q52" s="19">
        <f t="shared" si="41"/>
        <v>332.60199999999998</v>
      </c>
      <c r="R52" s="19">
        <f t="shared" si="19"/>
        <v>66.520399999999995</v>
      </c>
      <c r="S52" s="16">
        <f t="shared" si="20"/>
        <v>20.218966565349543</v>
      </c>
      <c r="T52" s="20">
        <v>0</v>
      </c>
      <c r="U52" s="20">
        <v>0</v>
      </c>
      <c r="V52" s="19">
        <v>0</v>
      </c>
      <c r="W52" s="19" t="e">
        <f t="shared" si="21"/>
        <v>#DIV/0!</v>
      </c>
      <c r="X52" s="16" t="e">
        <f t="shared" si="22"/>
        <v>#DIV/0!</v>
      </c>
      <c r="Y52" s="20">
        <v>1305</v>
      </c>
      <c r="Z52" s="20">
        <v>803.1</v>
      </c>
      <c r="AA52" s="19">
        <v>133.55000000000001</v>
      </c>
      <c r="AB52" s="19">
        <f t="shared" si="23"/>
        <v>16.629311418254268</v>
      </c>
      <c r="AC52" s="16">
        <f t="shared" si="24"/>
        <v>10.233716475095786</v>
      </c>
      <c r="AD52" s="20">
        <v>1645</v>
      </c>
      <c r="AE52" s="20">
        <v>500</v>
      </c>
      <c r="AF52" s="19">
        <v>332.60199999999998</v>
      </c>
      <c r="AG52" s="19">
        <f t="shared" si="25"/>
        <v>66.520399999999995</v>
      </c>
      <c r="AH52" s="16">
        <f t="shared" si="26"/>
        <v>20.218966565349543</v>
      </c>
      <c r="AI52" s="20">
        <v>1050</v>
      </c>
      <c r="AJ52" s="20">
        <v>500</v>
      </c>
      <c r="AK52" s="19">
        <v>766.43399999999997</v>
      </c>
      <c r="AL52" s="19">
        <f t="shared" si="27"/>
        <v>153.2868</v>
      </c>
      <c r="AM52" s="16">
        <f t="shared" si="28"/>
        <v>72.99371428571429</v>
      </c>
      <c r="AN52" s="21">
        <v>0</v>
      </c>
      <c r="AO52" s="21">
        <v>0</v>
      </c>
      <c r="AP52" s="19">
        <v>0</v>
      </c>
      <c r="AQ52" s="19" t="e">
        <f t="shared" si="29"/>
        <v>#DIV/0!</v>
      </c>
      <c r="AR52" s="16" t="e">
        <f t="shared" si="30"/>
        <v>#DIV/0!</v>
      </c>
      <c r="AS52" s="21">
        <v>0</v>
      </c>
      <c r="AT52" s="21">
        <v>0</v>
      </c>
      <c r="AU52" s="16"/>
      <c r="AV52" s="16"/>
      <c r="AW52" s="16"/>
      <c r="AX52" s="16"/>
      <c r="AY52" s="16">
        <v>12121</v>
      </c>
      <c r="AZ52" s="16">
        <v>6060.5</v>
      </c>
      <c r="BA52" s="16">
        <v>5050.5</v>
      </c>
      <c r="BB52" s="22"/>
      <c r="BC52" s="22"/>
      <c r="BD52" s="22"/>
      <c r="BE52" s="22">
        <v>0</v>
      </c>
      <c r="BF52" s="22">
        <v>0</v>
      </c>
      <c r="BG52" s="22">
        <v>0</v>
      </c>
      <c r="BH52" s="16"/>
      <c r="BI52" s="16"/>
      <c r="BJ52" s="16"/>
      <c r="BK52" s="16"/>
      <c r="BL52" s="16"/>
      <c r="BM52" s="16"/>
      <c r="BN52" s="19">
        <f t="shared" si="42"/>
        <v>750</v>
      </c>
      <c r="BO52" s="19">
        <f t="shared" si="42"/>
        <v>573</v>
      </c>
      <c r="BP52" s="19">
        <f t="shared" si="43"/>
        <v>49.2</v>
      </c>
      <c r="BQ52" s="19">
        <f t="shared" si="31"/>
        <v>8.5863874345549753</v>
      </c>
      <c r="BR52" s="16">
        <f t="shared" si="32"/>
        <v>6.5600000000000005</v>
      </c>
      <c r="BS52" s="20">
        <v>750</v>
      </c>
      <c r="BT52" s="20">
        <v>573</v>
      </c>
      <c r="BU52" s="19">
        <v>49.2</v>
      </c>
      <c r="BV52" s="16">
        <v>0</v>
      </c>
      <c r="BW52" s="16">
        <v>0</v>
      </c>
      <c r="BX52" s="19">
        <v>0</v>
      </c>
      <c r="BY52" s="16">
        <v>0</v>
      </c>
      <c r="BZ52" s="16">
        <v>0</v>
      </c>
      <c r="CA52" s="16">
        <v>0</v>
      </c>
      <c r="CB52" s="20">
        <v>0</v>
      </c>
      <c r="CC52" s="20">
        <v>0</v>
      </c>
      <c r="CD52" s="16">
        <v>0</v>
      </c>
      <c r="CE52" s="16">
        <v>0</v>
      </c>
      <c r="CF52" s="16">
        <v>0</v>
      </c>
      <c r="CG52" s="16">
        <v>0</v>
      </c>
      <c r="CH52" s="16">
        <v>0</v>
      </c>
      <c r="CI52" s="16">
        <v>0</v>
      </c>
      <c r="CJ52" s="16">
        <v>0</v>
      </c>
      <c r="CK52" s="24">
        <v>0</v>
      </c>
      <c r="CL52" s="24">
        <v>0</v>
      </c>
      <c r="CM52" s="16">
        <v>0</v>
      </c>
      <c r="CN52" s="20">
        <v>254.5</v>
      </c>
      <c r="CO52" s="20">
        <v>100</v>
      </c>
      <c r="CP52" s="16">
        <v>46.6</v>
      </c>
      <c r="CQ52" s="16">
        <v>254.5</v>
      </c>
      <c r="CR52" s="16">
        <v>50</v>
      </c>
      <c r="CS52" s="16">
        <v>46.6</v>
      </c>
      <c r="CT52" s="20">
        <v>0</v>
      </c>
      <c r="CU52" s="20">
        <v>0</v>
      </c>
      <c r="CV52" s="16">
        <v>0</v>
      </c>
      <c r="CW52" s="16">
        <v>0</v>
      </c>
      <c r="CX52" s="16">
        <v>0</v>
      </c>
      <c r="CY52" s="16">
        <v>0</v>
      </c>
      <c r="CZ52" s="16">
        <v>0</v>
      </c>
      <c r="DA52" s="16">
        <v>0</v>
      </c>
      <c r="DB52" s="16">
        <v>0</v>
      </c>
      <c r="DC52" s="16">
        <v>0</v>
      </c>
      <c r="DD52" s="16">
        <v>0</v>
      </c>
      <c r="DE52" s="16">
        <v>0</v>
      </c>
      <c r="DF52" s="16">
        <v>0</v>
      </c>
      <c r="DG52" s="19">
        <f t="shared" si="36"/>
        <v>17125.5</v>
      </c>
      <c r="DH52" s="19">
        <f t="shared" si="37"/>
        <v>8536.6</v>
      </c>
      <c r="DI52" s="19">
        <f t="shared" si="38"/>
        <v>6789.8959999999997</v>
      </c>
      <c r="DJ52" s="16">
        <v>0</v>
      </c>
      <c r="DK52" s="16">
        <v>0</v>
      </c>
      <c r="DL52" s="16">
        <v>0</v>
      </c>
      <c r="DM52" s="16">
        <v>0</v>
      </c>
      <c r="DN52" s="16">
        <v>0</v>
      </c>
      <c r="DO52" s="16">
        <v>0</v>
      </c>
      <c r="DP52" s="16">
        <v>0</v>
      </c>
      <c r="DQ52" s="16">
        <v>0</v>
      </c>
      <c r="DR52" s="16">
        <v>0</v>
      </c>
      <c r="DS52" s="16">
        <v>900</v>
      </c>
      <c r="DT52" s="16">
        <v>900</v>
      </c>
      <c r="DU52" s="16">
        <v>0</v>
      </c>
      <c r="DV52" s="16">
        <v>0</v>
      </c>
      <c r="DW52" s="16">
        <v>0</v>
      </c>
      <c r="DX52" s="16">
        <v>0</v>
      </c>
      <c r="DY52" s="16">
        <v>1300</v>
      </c>
      <c r="DZ52" s="16">
        <v>700</v>
      </c>
      <c r="EA52" s="16">
        <v>0</v>
      </c>
      <c r="EB52" s="16">
        <v>0</v>
      </c>
      <c r="EC52" s="19">
        <f t="shared" si="44"/>
        <v>2200</v>
      </c>
      <c r="ED52" s="19">
        <f t="shared" si="44"/>
        <v>1600</v>
      </c>
      <c r="EE52" s="19">
        <f t="shared" si="12"/>
        <v>0</v>
      </c>
      <c r="EF52" s="19">
        <v>0</v>
      </c>
      <c r="EG52" s="19"/>
      <c r="EH52" s="48">
        <v>411.00999999999931</v>
      </c>
      <c r="EI52" s="23"/>
      <c r="EJ52" s="23"/>
    </row>
    <row r="53" spans="1:140" s="25" customFormat="1" ht="20.25" customHeight="1">
      <c r="A53" s="39">
        <v>44</v>
      </c>
      <c r="B53" s="53" t="s">
        <v>91</v>
      </c>
      <c r="C53" s="16">
        <v>146320.7311</v>
      </c>
      <c r="D53" s="24">
        <v>-3.0000000027939677E-2</v>
      </c>
      <c r="E53" s="18">
        <f t="shared" si="13"/>
        <v>570706.07000000007</v>
      </c>
      <c r="F53" s="18">
        <f t="shared" si="14"/>
        <v>267285.03000000003</v>
      </c>
      <c r="G53" s="19">
        <f t="shared" si="39"/>
        <v>228136.4045</v>
      </c>
      <c r="H53" s="19">
        <f t="shared" si="15"/>
        <v>85.353229284857434</v>
      </c>
      <c r="I53" s="19">
        <f t="shared" si="16"/>
        <v>39.974413536551303</v>
      </c>
      <c r="J53" s="19">
        <f t="shared" si="33"/>
        <v>178477.4</v>
      </c>
      <c r="K53" s="19">
        <f t="shared" si="34"/>
        <v>71394.97</v>
      </c>
      <c r="L53" s="19">
        <f t="shared" si="35"/>
        <v>64622.954499999993</v>
      </c>
      <c r="M53" s="19">
        <f t="shared" si="17"/>
        <v>90.514716232810216</v>
      </c>
      <c r="N53" s="19">
        <f t="shared" si="18"/>
        <v>36.207920162440729</v>
      </c>
      <c r="O53" s="19">
        <f t="shared" si="40"/>
        <v>53423.4</v>
      </c>
      <c r="P53" s="19">
        <f t="shared" si="40"/>
        <v>20719.97</v>
      </c>
      <c r="Q53" s="19">
        <f t="shared" si="41"/>
        <v>24654.408000000003</v>
      </c>
      <c r="R53" s="19">
        <f t="shared" si="19"/>
        <v>118.98862787928748</v>
      </c>
      <c r="S53" s="16">
        <f t="shared" si="20"/>
        <v>46.149080739900498</v>
      </c>
      <c r="T53" s="20">
        <v>1223.4000000000001</v>
      </c>
      <c r="U53" s="20">
        <v>500</v>
      </c>
      <c r="V53" s="19">
        <v>1248.633</v>
      </c>
      <c r="W53" s="19">
        <f t="shared" si="21"/>
        <v>249.72660000000002</v>
      </c>
      <c r="X53" s="16">
        <f t="shared" si="22"/>
        <v>102.06253065228053</v>
      </c>
      <c r="Y53" s="20">
        <v>22489</v>
      </c>
      <c r="Z53" s="20">
        <v>8000</v>
      </c>
      <c r="AA53" s="19">
        <v>3091.2604999999999</v>
      </c>
      <c r="AB53" s="19">
        <f t="shared" si="23"/>
        <v>38.640756249999995</v>
      </c>
      <c r="AC53" s="16">
        <f t="shared" si="24"/>
        <v>13.745655653875227</v>
      </c>
      <c r="AD53" s="20">
        <v>52200</v>
      </c>
      <c r="AE53" s="20">
        <v>20219.97</v>
      </c>
      <c r="AF53" s="19">
        <v>23405.775000000001</v>
      </c>
      <c r="AG53" s="19">
        <f t="shared" si="25"/>
        <v>115.75573554263434</v>
      </c>
      <c r="AH53" s="16">
        <f t="shared" si="26"/>
        <v>44.838649425287358</v>
      </c>
      <c r="AI53" s="20">
        <v>4465</v>
      </c>
      <c r="AJ53" s="20">
        <v>1705</v>
      </c>
      <c r="AK53" s="19">
        <v>2671.875</v>
      </c>
      <c r="AL53" s="19">
        <f t="shared" si="27"/>
        <v>156.70821114369502</v>
      </c>
      <c r="AM53" s="16">
        <f t="shared" si="28"/>
        <v>59.840425531914896</v>
      </c>
      <c r="AN53" s="21">
        <v>1700</v>
      </c>
      <c r="AO53" s="21">
        <v>700</v>
      </c>
      <c r="AP53" s="19">
        <v>1813.7</v>
      </c>
      <c r="AQ53" s="19">
        <f t="shared" si="29"/>
        <v>259.10000000000002</v>
      </c>
      <c r="AR53" s="16">
        <f t="shared" si="30"/>
        <v>106.68823529411765</v>
      </c>
      <c r="AS53" s="21">
        <v>0</v>
      </c>
      <c r="AT53" s="21">
        <v>0</v>
      </c>
      <c r="AU53" s="16"/>
      <c r="AV53" s="16"/>
      <c r="AW53" s="16"/>
      <c r="AX53" s="16"/>
      <c r="AY53" s="16">
        <v>385719.5</v>
      </c>
      <c r="AZ53" s="16">
        <v>192859.8</v>
      </c>
      <c r="BA53" s="16">
        <v>160716.5</v>
      </c>
      <c r="BB53" s="22"/>
      <c r="BC53" s="22"/>
      <c r="BD53" s="22"/>
      <c r="BE53" s="22">
        <v>3033.9</v>
      </c>
      <c r="BF53" s="22">
        <v>1365.26</v>
      </c>
      <c r="BG53" s="22">
        <v>566.70000000000005</v>
      </c>
      <c r="BH53" s="16"/>
      <c r="BI53" s="16"/>
      <c r="BJ53" s="16"/>
      <c r="BK53" s="16"/>
      <c r="BL53" s="16"/>
      <c r="BM53" s="16"/>
      <c r="BN53" s="19">
        <f t="shared" si="42"/>
        <v>57000</v>
      </c>
      <c r="BO53" s="19">
        <f t="shared" si="42"/>
        <v>27000</v>
      </c>
      <c r="BP53" s="19">
        <f t="shared" si="43"/>
        <v>14495.536</v>
      </c>
      <c r="BQ53" s="19">
        <f t="shared" si="31"/>
        <v>53.687170370370374</v>
      </c>
      <c r="BR53" s="16">
        <f t="shared" si="32"/>
        <v>25.430764912280701</v>
      </c>
      <c r="BS53" s="20">
        <v>51000</v>
      </c>
      <c r="BT53" s="20">
        <v>25000</v>
      </c>
      <c r="BU53" s="19">
        <v>12354.536</v>
      </c>
      <c r="BV53" s="16">
        <v>0</v>
      </c>
      <c r="BW53" s="16">
        <v>0</v>
      </c>
      <c r="BX53" s="19">
        <v>0</v>
      </c>
      <c r="BY53" s="16">
        <v>0</v>
      </c>
      <c r="BZ53" s="16">
        <v>0</v>
      </c>
      <c r="CA53" s="16">
        <v>0</v>
      </c>
      <c r="CB53" s="20">
        <v>6000</v>
      </c>
      <c r="CC53" s="20">
        <v>2000</v>
      </c>
      <c r="CD53" s="16">
        <v>2141</v>
      </c>
      <c r="CE53" s="16">
        <v>0</v>
      </c>
      <c r="CF53" s="16">
        <v>0</v>
      </c>
      <c r="CG53" s="16">
        <v>0</v>
      </c>
      <c r="CH53" s="16">
        <v>3475.27</v>
      </c>
      <c r="CI53" s="16">
        <v>1665</v>
      </c>
      <c r="CJ53" s="16">
        <v>984.65</v>
      </c>
      <c r="CK53" s="24">
        <v>0</v>
      </c>
      <c r="CL53" s="24">
        <v>0</v>
      </c>
      <c r="CM53" s="16">
        <v>0</v>
      </c>
      <c r="CN53" s="20">
        <v>38400</v>
      </c>
      <c r="CO53" s="20">
        <v>13070</v>
      </c>
      <c r="CP53" s="16">
        <v>9288.6299999999992</v>
      </c>
      <c r="CQ53" s="16">
        <v>18000</v>
      </c>
      <c r="CR53" s="16">
        <v>3500</v>
      </c>
      <c r="CS53" s="16">
        <v>3214.63</v>
      </c>
      <c r="CT53" s="20">
        <v>0</v>
      </c>
      <c r="CU53" s="20">
        <v>0</v>
      </c>
      <c r="CV53" s="16">
        <v>0</v>
      </c>
      <c r="CW53" s="16">
        <v>1000</v>
      </c>
      <c r="CX53" s="16">
        <v>200</v>
      </c>
      <c r="CY53" s="16">
        <v>1100</v>
      </c>
      <c r="CZ53" s="16">
        <v>0</v>
      </c>
      <c r="DA53" s="16">
        <v>0</v>
      </c>
      <c r="DB53" s="16">
        <v>0</v>
      </c>
      <c r="DC53" s="16">
        <v>0</v>
      </c>
      <c r="DD53" s="16">
        <v>0</v>
      </c>
      <c r="DE53" s="16">
        <v>6267.357</v>
      </c>
      <c r="DF53" s="16">
        <v>465.75299999999999</v>
      </c>
      <c r="DG53" s="19">
        <f t="shared" si="36"/>
        <v>570706.07000000007</v>
      </c>
      <c r="DH53" s="19">
        <f t="shared" si="37"/>
        <v>267285.03000000003</v>
      </c>
      <c r="DI53" s="19">
        <f t="shared" si="38"/>
        <v>226890.8045</v>
      </c>
      <c r="DJ53" s="16">
        <v>0</v>
      </c>
      <c r="DK53" s="16">
        <v>0</v>
      </c>
      <c r="DL53" s="16">
        <v>1245.5999999999999</v>
      </c>
      <c r="DM53" s="16">
        <v>0</v>
      </c>
      <c r="DN53" s="16">
        <v>0</v>
      </c>
      <c r="DO53" s="16">
        <v>0</v>
      </c>
      <c r="DP53" s="16">
        <v>0</v>
      </c>
      <c r="DQ53" s="16">
        <v>0</v>
      </c>
      <c r="DR53" s="16">
        <v>0</v>
      </c>
      <c r="DS53" s="16">
        <v>0</v>
      </c>
      <c r="DT53" s="16">
        <v>0</v>
      </c>
      <c r="DU53" s="16">
        <v>0</v>
      </c>
      <c r="DV53" s="16">
        <v>0</v>
      </c>
      <c r="DW53" s="16">
        <v>0</v>
      </c>
      <c r="DX53" s="16">
        <v>0</v>
      </c>
      <c r="DY53" s="16">
        <v>0</v>
      </c>
      <c r="DZ53" s="16">
        <v>0</v>
      </c>
      <c r="EA53" s="16">
        <v>0</v>
      </c>
      <c r="EB53" s="16">
        <v>0</v>
      </c>
      <c r="EC53" s="19">
        <f t="shared" si="44"/>
        <v>0</v>
      </c>
      <c r="ED53" s="19">
        <f t="shared" si="44"/>
        <v>0</v>
      </c>
      <c r="EE53" s="19">
        <f t="shared" si="12"/>
        <v>1245.5999999999999</v>
      </c>
      <c r="EF53" s="19">
        <v>0</v>
      </c>
      <c r="EG53" s="19"/>
      <c r="EH53" s="48">
        <v>1240.1879999999946</v>
      </c>
      <c r="EI53" s="23"/>
      <c r="EJ53" s="23"/>
    </row>
    <row r="54" spans="1:140" s="25" customFormat="1" ht="20.25" customHeight="1">
      <c r="A54" s="38">
        <v>45</v>
      </c>
      <c r="B54" s="53" t="s">
        <v>92</v>
      </c>
      <c r="C54" s="16">
        <v>76782.799999999988</v>
      </c>
      <c r="D54" s="24">
        <v>0</v>
      </c>
      <c r="E54" s="18">
        <f t="shared" si="13"/>
        <v>244597.90000000002</v>
      </c>
      <c r="F54" s="18">
        <f t="shared" si="14"/>
        <v>107073</v>
      </c>
      <c r="G54" s="19">
        <f t="shared" si="39"/>
        <v>92013.635999999999</v>
      </c>
      <c r="H54" s="19">
        <f t="shared" si="15"/>
        <v>85.935423496119469</v>
      </c>
      <c r="I54" s="19">
        <f t="shared" si="16"/>
        <v>37.618326240740416</v>
      </c>
      <c r="J54" s="19">
        <f t="shared" si="33"/>
        <v>63090</v>
      </c>
      <c r="K54" s="19">
        <f t="shared" si="34"/>
        <v>16319.05</v>
      </c>
      <c r="L54" s="19">
        <f t="shared" si="35"/>
        <v>10911.485999999988</v>
      </c>
      <c r="M54" s="19">
        <f t="shared" si="17"/>
        <v>66.863487764299933</v>
      </c>
      <c r="N54" s="19">
        <f t="shared" si="18"/>
        <v>17.29511174512599</v>
      </c>
      <c r="O54" s="19">
        <f t="shared" si="40"/>
        <v>14230</v>
      </c>
      <c r="P54" s="19">
        <f t="shared" si="40"/>
        <v>5500</v>
      </c>
      <c r="Q54" s="19">
        <f t="shared" si="41"/>
        <v>5126.9489999999996</v>
      </c>
      <c r="R54" s="19">
        <f t="shared" si="19"/>
        <v>93.217254545454537</v>
      </c>
      <c r="S54" s="16">
        <f t="shared" si="20"/>
        <v>36.029156711173577</v>
      </c>
      <c r="T54" s="20">
        <v>0</v>
      </c>
      <c r="U54" s="20">
        <v>0</v>
      </c>
      <c r="V54" s="19">
        <v>9.5559999999999992</v>
      </c>
      <c r="W54" s="19" t="e">
        <f t="shared" si="21"/>
        <v>#DIV/0!</v>
      </c>
      <c r="X54" s="16" t="e">
        <f t="shared" si="22"/>
        <v>#DIV/0!</v>
      </c>
      <c r="Y54" s="20">
        <v>12300</v>
      </c>
      <c r="Z54" s="20">
        <v>4419.05</v>
      </c>
      <c r="AA54" s="19">
        <v>1636.89</v>
      </c>
      <c r="AB54" s="19">
        <f t="shared" si="23"/>
        <v>37.041671852547495</v>
      </c>
      <c r="AC54" s="16">
        <f t="shared" si="24"/>
        <v>13.308048780487805</v>
      </c>
      <c r="AD54" s="20">
        <v>14230</v>
      </c>
      <c r="AE54" s="20">
        <v>5500</v>
      </c>
      <c r="AF54" s="19">
        <v>5117.393</v>
      </c>
      <c r="AG54" s="19">
        <f t="shared" si="25"/>
        <v>93.043509090909097</v>
      </c>
      <c r="AH54" s="16">
        <f t="shared" si="26"/>
        <v>35.962002810962758</v>
      </c>
      <c r="AI54" s="20">
        <v>1000</v>
      </c>
      <c r="AJ54" s="20">
        <v>500</v>
      </c>
      <c r="AK54" s="19">
        <v>242.7</v>
      </c>
      <c r="AL54" s="19">
        <f t="shared" si="27"/>
        <v>48.54</v>
      </c>
      <c r="AM54" s="16">
        <f t="shared" si="28"/>
        <v>24.27</v>
      </c>
      <c r="AN54" s="21">
        <v>0</v>
      </c>
      <c r="AO54" s="21">
        <v>0</v>
      </c>
      <c r="AP54" s="19">
        <v>0</v>
      </c>
      <c r="AQ54" s="19" t="e">
        <f t="shared" si="29"/>
        <v>#DIV/0!</v>
      </c>
      <c r="AR54" s="16" t="e">
        <f t="shared" si="30"/>
        <v>#DIV/0!</v>
      </c>
      <c r="AS54" s="21">
        <v>0</v>
      </c>
      <c r="AT54" s="21">
        <v>0</v>
      </c>
      <c r="AU54" s="16"/>
      <c r="AV54" s="16"/>
      <c r="AW54" s="16"/>
      <c r="AX54" s="16"/>
      <c r="AY54" s="16">
        <v>181507.9</v>
      </c>
      <c r="AZ54" s="16">
        <v>90753.95</v>
      </c>
      <c r="BA54" s="16">
        <v>75628.399999999994</v>
      </c>
      <c r="BB54" s="22"/>
      <c r="BC54" s="22"/>
      <c r="BD54" s="22"/>
      <c r="BE54" s="22">
        <v>0</v>
      </c>
      <c r="BF54" s="22">
        <v>0</v>
      </c>
      <c r="BG54" s="22">
        <v>0</v>
      </c>
      <c r="BH54" s="16"/>
      <c r="BI54" s="16"/>
      <c r="BJ54" s="16"/>
      <c r="BK54" s="16"/>
      <c r="BL54" s="16"/>
      <c r="BM54" s="16"/>
      <c r="BN54" s="19">
        <f t="shared" si="42"/>
        <v>6000</v>
      </c>
      <c r="BO54" s="19">
        <f t="shared" si="42"/>
        <v>2900</v>
      </c>
      <c r="BP54" s="19">
        <f t="shared" si="43"/>
        <v>3218.8159999999998</v>
      </c>
      <c r="BQ54" s="19">
        <f t="shared" si="31"/>
        <v>110.9936551724138</v>
      </c>
      <c r="BR54" s="16">
        <f t="shared" si="32"/>
        <v>53.646933333333337</v>
      </c>
      <c r="BS54" s="20">
        <v>6000</v>
      </c>
      <c r="BT54" s="20">
        <v>2900</v>
      </c>
      <c r="BU54" s="19">
        <v>3218.8159999999998</v>
      </c>
      <c r="BV54" s="16">
        <v>0</v>
      </c>
      <c r="BW54" s="16">
        <v>0</v>
      </c>
      <c r="BX54" s="19">
        <v>0</v>
      </c>
      <c r="BY54" s="16">
        <v>0</v>
      </c>
      <c r="BZ54" s="16">
        <v>0</v>
      </c>
      <c r="CA54" s="16">
        <v>0</v>
      </c>
      <c r="CB54" s="20">
        <v>0</v>
      </c>
      <c r="CC54" s="20">
        <v>0</v>
      </c>
      <c r="CD54" s="16">
        <v>0</v>
      </c>
      <c r="CE54" s="16">
        <v>0</v>
      </c>
      <c r="CF54" s="16">
        <v>0</v>
      </c>
      <c r="CG54" s="16">
        <v>0</v>
      </c>
      <c r="CH54" s="16">
        <v>0</v>
      </c>
      <c r="CI54" s="16">
        <v>0</v>
      </c>
      <c r="CJ54" s="16">
        <v>0</v>
      </c>
      <c r="CK54" s="24">
        <v>1560</v>
      </c>
      <c r="CL54" s="24">
        <v>0</v>
      </c>
      <c r="CM54" s="16">
        <v>120</v>
      </c>
      <c r="CN54" s="20">
        <v>3000</v>
      </c>
      <c r="CO54" s="20">
        <v>3000</v>
      </c>
      <c r="CP54" s="16">
        <v>451.88</v>
      </c>
      <c r="CQ54" s="16">
        <v>3000</v>
      </c>
      <c r="CR54" s="16">
        <v>700</v>
      </c>
      <c r="CS54" s="16">
        <v>187.48</v>
      </c>
      <c r="CT54" s="20">
        <v>0</v>
      </c>
      <c r="CU54" s="20">
        <v>0</v>
      </c>
      <c r="CV54" s="16">
        <v>0</v>
      </c>
      <c r="CW54" s="16">
        <v>0</v>
      </c>
      <c r="CX54" s="16">
        <v>0</v>
      </c>
      <c r="CY54" s="16">
        <v>0</v>
      </c>
      <c r="CZ54" s="16">
        <v>0</v>
      </c>
      <c r="DA54" s="16">
        <v>0</v>
      </c>
      <c r="DB54" s="16">
        <v>0</v>
      </c>
      <c r="DC54" s="16">
        <v>25000</v>
      </c>
      <c r="DD54" s="16">
        <v>0</v>
      </c>
      <c r="DE54" s="16">
        <v>0</v>
      </c>
      <c r="DF54" s="16">
        <v>0</v>
      </c>
      <c r="DG54" s="19">
        <f t="shared" si="36"/>
        <v>244597.9</v>
      </c>
      <c r="DH54" s="19">
        <f t="shared" si="37"/>
        <v>107073</v>
      </c>
      <c r="DI54" s="19">
        <f t="shared" si="38"/>
        <v>86539.885999999999</v>
      </c>
      <c r="DJ54" s="16">
        <v>0</v>
      </c>
      <c r="DK54" s="16">
        <v>0</v>
      </c>
      <c r="DL54" s="16">
        <v>0</v>
      </c>
      <c r="DM54" s="16">
        <v>0</v>
      </c>
      <c r="DN54" s="16">
        <v>0</v>
      </c>
      <c r="DO54" s="16">
        <v>5473.75</v>
      </c>
      <c r="DP54" s="16">
        <v>0</v>
      </c>
      <c r="DQ54" s="16">
        <v>0</v>
      </c>
      <c r="DR54" s="16">
        <v>0</v>
      </c>
      <c r="DS54" s="16">
        <v>0</v>
      </c>
      <c r="DT54" s="16">
        <v>0</v>
      </c>
      <c r="DU54" s="16">
        <v>0</v>
      </c>
      <c r="DV54" s="16">
        <v>0</v>
      </c>
      <c r="DW54" s="16">
        <v>0</v>
      </c>
      <c r="DX54" s="16">
        <v>0</v>
      </c>
      <c r="DY54" s="16">
        <v>74903</v>
      </c>
      <c r="DZ54" s="16">
        <v>29300</v>
      </c>
      <c r="EA54" s="16">
        <v>0</v>
      </c>
      <c r="EB54" s="16">
        <v>0</v>
      </c>
      <c r="EC54" s="19">
        <f t="shared" si="44"/>
        <v>74903</v>
      </c>
      <c r="ED54" s="19">
        <f t="shared" si="44"/>
        <v>29300</v>
      </c>
      <c r="EE54" s="19">
        <f t="shared" si="12"/>
        <v>5473.75</v>
      </c>
      <c r="EF54" s="19">
        <v>0</v>
      </c>
      <c r="EG54" s="19"/>
      <c r="EH54" s="48">
        <v>114.25099999998929</v>
      </c>
      <c r="EI54" s="23"/>
      <c r="EJ54" s="23"/>
    </row>
    <row r="55" spans="1:140" s="25" customFormat="1" ht="20.25" customHeight="1">
      <c r="A55" s="39">
        <v>46</v>
      </c>
      <c r="B55" s="53" t="s">
        <v>93</v>
      </c>
      <c r="C55" s="16">
        <v>42766.294000000009</v>
      </c>
      <c r="D55" s="24">
        <v>0</v>
      </c>
      <c r="E55" s="18">
        <f t="shared" si="13"/>
        <v>252541.9</v>
      </c>
      <c r="F55" s="18">
        <f t="shared" si="14"/>
        <v>145648.10599999997</v>
      </c>
      <c r="G55" s="19">
        <f t="shared" si="39"/>
        <v>74282.347999999998</v>
      </c>
      <c r="H55" s="19">
        <f t="shared" si="15"/>
        <v>51.001245426425257</v>
      </c>
      <c r="I55" s="19">
        <f t="shared" si="16"/>
        <v>29.413870727986129</v>
      </c>
      <c r="J55" s="19">
        <f t="shared" si="33"/>
        <v>46917.4</v>
      </c>
      <c r="K55" s="19">
        <f t="shared" si="34"/>
        <v>18239.855999999982</v>
      </c>
      <c r="L55" s="19">
        <f t="shared" si="35"/>
        <v>9102.2479999999996</v>
      </c>
      <c r="M55" s="19">
        <f t="shared" si="17"/>
        <v>49.903069410197148</v>
      </c>
      <c r="N55" s="19">
        <f t="shared" si="18"/>
        <v>19.400580594832618</v>
      </c>
      <c r="O55" s="19">
        <f t="shared" si="40"/>
        <v>21722.400000000001</v>
      </c>
      <c r="P55" s="19">
        <f t="shared" si="40"/>
        <v>13249.1</v>
      </c>
      <c r="Q55" s="19">
        <f t="shared" si="41"/>
        <v>4990.0780000000004</v>
      </c>
      <c r="R55" s="19">
        <f t="shared" si="19"/>
        <v>37.663524314859124</v>
      </c>
      <c r="S55" s="16">
        <f t="shared" si="20"/>
        <v>22.97203808050676</v>
      </c>
      <c r="T55" s="20">
        <v>0</v>
      </c>
      <c r="U55" s="20">
        <v>0</v>
      </c>
      <c r="V55" s="19">
        <v>0.83699999999999997</v>
      </c>
      <c r="W55" s="19" t="e">
        <f t="shared" si="21"/>
        <v>#DIV/0!</v>
      </c>
      <c r="X55" s="16" t="e">
        <f t="shared" si="22"/>
        <v>#DIV/0!</v>
      </c>
      <c r="Y55" s="20">
        <v>16534.099999999999</v>
      </c>
      <c r="Z55" s="20">
        <v>2150.7559999999899</v>
      </c>
      <c r="AA55" s="19">
        <v>981.32899999999995</v>
      </c>
      <c r="AB55" s="19">
        <f t="shared" si="23"/>
        <v>45.627165517613555</v>
      </c>
      <c r="AC55" s="16">
        <f t="shared" si="24"/>
        <v>5.9351824411368019</v>
      </c>
      <c r="AD55" s="20">
        <v>21722.400000000001</v>
      </c>
      <c r="AE55" s="20">
        <v>13249.1</v>
      </c>
      <c r="AF55" s="19">
        <v>4989.241</v>
      </c>
      <c r="AG55" s="19">
        <f t="shared" si="25"/>
        <v>37.657206904619933</v>
      </c>
      <c r="AH55" s="16">
        <f t="shared" si="26"/>
        <v>22.968184915110669</v>
      </c>
      <c r="AI55" s="20">
        <v>650</v>
      </c>
      <c r="AJ55" s="20">
        <v>260</v>
      </c>
      <c r="AK55" s="19">
        <v>227</v>
      </c>
      <c r="AL55" s="19">
        <f t="shared" si="27"/>
        <v>87.307692307692307</v>
      </c>
      <c r="AM55" s="16">
        <f t="shared" si="28"/>
        <v>34.92307692307692</v>
      </c>
      <c r="AN55" s="21">
        <v>0</v>
      </c>
      <c r="AO55" s="21">
        <v>0</v>
      </c>
      <c r="AP55" s="19">
        <v>0</v>
      </c>
      <c r="AQ55" s="19" t="e">
        <f t="shared" si="29"/>
        <v>#DIV/0!</v>
      </c>
      <c r="AR55" s="16" t="e">
        <f t="shared" si="30"/>
        <v>#DIV/0!</v>
      </c>
      <c r="AS55" s="21">
        <v>0</v>
      </c>
      <c r="AT55" s="21">
        <v>0</v>
      </c>
      <c r="AU55" s="16"/>
      <c r="AV55" s="16"/>
      <c r="AW55" s="16"/>
      <c r="AX55" s="16"/>
      <c r="AY55" s="16">
        <v>156432.5</v>
      </c>
      <c r="AZ55" s="16">
        <v>78216.25</v>
      </c>
      <c r="BA55" s="16">
        <v>65180.1</v>
      </c>
      <c r="BB55" s="22"/>
      <c r="BC55" s="22"/>
      <c r="BD55" s="22"/>
      <c r="BE55" s="22">
        <v>0</v>
      </c>
      <c r="BF55" s="22">
        <v>0</v>
      </c>
      <c r="BG55" s="22">
        <v>0</v>
      </c>
      <c r="BH55" s="16"/>
      <c r="BI55" s="16"/>
      <c r="BJ55" s="16"/>
      <c r="BK55" s="16"/>
      <c r="BL55" s="16"/>
      <c r="BM55" s="16"/>
      <c r="BN55" s="19">
        <f t="shared" si="42"/>
        <v>5136.8999999999996</v>
      </c>
      <c r="BO55" s="19">
        <f t="shared" si="42"/>
        <v>1180</v>
      </c>
      <c r="BP55" s="19">
        <f t="shared" si="43"/>
        <v>1205.7</v>
      </c>
      <c r="BQ55" s="19">
        <f t="shared" si="31"/>
        <v>102.17796610169492</v>
      </c>
      <c r="BR55" s="16">
        <f t="shared" si="32"/>
        <v>23.471354318752557</v>
      </c>
      <c r="BS55" s="20">
        <v>4536.8999999999996</v>
      </c>
      <c r="BT55" s="20">
        <v>1000</v>
      </c>
      <c r="BU55" s="19">
        <v>975.7</v>
      </c>
      <c r="BV55" s="16">
        <v>0</v>
      </c>
      <c r="BW55" s="16">
        <v>0</v>
      </c>
      <c r="BX55" s="19">
        <v>0</v>
      </c>
      <c r="BY55" s="16">
        <v>0</v>
      </c>
      <c r="BZ55" s="16">
        <v>0</v>
      </c>
      <c r="CA55" s="16">
        <v>0</v>
      </c>
      <c r="CB55" s="20">
        <v>600</v>
      </c>
      <c r="CC55" s="20">
        <v>180</v>
      </c>
      <c r="CD55" s="16">
        <v>230</v>
      </c>
      <c r="CE55" s="16">
        <v>0</v>
      </c>
      <c r="CF55" s="16">
        <v>0</v>
      </c>
      <c r="CG55" s="16">
        <v>0</v>
      </c>
      <c r="CH55" s="16">
        <v>0</v>
      </c>
      <c r="CI55" s="16">
        <v>0</v>
      </c>
      <c r="CJ55" s="16">
        <v>0</v>
      </c>
      <c r="CK55" s="24">
        <v>0</v>
      </c>
      <c r="CL55" s="24">
        <v>0</v>
      </c>
      <c r="CM55" s="16">
        <v>0</v>
      </c>
      <c r="CN55" s="20">
        <v>2874</v>
      </c>
      <c r="CO55" s="20">
        <v>1399.99999999999</v>
      </c>
      <c r="CP55" s="16">
        <v>843.327</v>
      </c>
      <c r="CQ55" s="16">
        <v>2394</v>
      </c>
      <c r="CR55" s="16">
        <v>598.5</v>
      </c>
      <c r="CS55" s="16">
        <v>663.327</v>
      </c>
      <c r="CT55" s="20">
        <v>0</v>
      </c>
      <c r="CU55" s="20">
        <v>0</v>
      </c>
      <c r="CV55" s="16">
        <v>0</v>
      </c>
      <c r="CW55" s="16">
        <v>0</v>
      </c>
      <c r="CX55" s="16">
        <v>0</v>
      </c>
      <c r="CY55" s="16">
        <v>0</v>
      </c>
      <c r="CZ55" s="16">
        <v>0</v>
      </c>
      <c r="DA55" s="16">
        <v>0</v>
      </c>
      <c r="DB55" s="16">
        <v>0</v>
      </c>
      <c r="DC55" s="16">
        <v>0</v>
      </c>
      <c r="DD55" s="16">
        <v>0</v>
      </c>
      <c r="DE55" s="16">
        <v>840.04499999999996</v>
      </c>
      <c r="DF55" s="16">
        <v>0</v>
      </c>
      <c r="DG55" s="19">
        <f t="shared" si="36"/>
        <v>203349.9</v>
      </c>
      <c r="DH55" s="19">
        <f t="shared" si="37"/>
        <v>96456.105999999971</v>
      </c>
      <c r="DI55" s="19">
        <f t="shared" si="38"/>
        <v>74282.347999999998</v>
      </c>
      <c r="DJ55" s="16">
        <v>0</v>
      </c>
      <c r="DK55" s="16">
        <v>0</v>
      </c>
      <c r="DL55" s="16">
        <v>0</v>
      </c>
      <c r="DM55" s="16">
        <v>49192</v>
      </c>
      <c r="DN55" s="16">
        <v>49192</v>
      </c>
      <c r="DO55" s="16">
        <v>0</v>
      </c>
      <c r="DP55" s="16">
        <v>0</v>
      </c>
      <c r="DQ55" s="16">
        <v>0</v>
      </c>
      <c r="DR55" s="16">
        <v>0</v>
      </c>
      <c r="DS55" s="16">
        <v>0</v>
      </c>
      <c r="DT55" s="16">
        <v>0</v>
      </c>
      <c r="DU55" s="16">
        <v>0</v>
      </c>
      <c r="DV55" s="16">
        <v>0</v>
      </c>
      <c r="DW55" s="16">
        <v>0</v>
      </c>
      <c r="DX55" s="16">
        <v>0</v>
      </c>
      <c r="DY55" s="26">
        <v>13540.6</v>
      </c>
      <c r="DZ55" s="26">
        <v>7740.6059999999898</v>
      </c>
      <c r="EA55" s="16">
        <v>0</v>
      </c>
      <c r="EB55" s="16">
        <v>0</v>
      </c>
      <c r="EC55" s="19">
        <f t="shared" si="44"/>
        <v>62732.6</v>
      </c>
      <c r="ED55" s="19">
        <f t="shared" si="44"/>
        <v>56932.605999999992</v>
      </c>
      <c r="EE55" s="19">
        <f t="shared" si="12"/>
        <v>0</v>
      </c>
      <c r="EF55" s="19">
        <v>0</v>
      </c>
      <c r="EG55" s="19"/>
      <c r="EH55" s="48">
        <v>14.769000000000233</v>
      </c>
      <c r="EI55" s="23"/>
      <c r="EJ55" s="23"/>
    </row>
    <row r="56" spans="1:140" s="25" customFormat="1" ht="20.25" customHeight="1">
      <c r="A56" s="38">
        <v>47</v>
      </c>
      <c r="B56" s="53" t="s">
        <v>94</v>
      </c>
      <c r="C56" s="16">
        <v>92357.3</v>
      </c>
      <c r="D56" s="24">
        <v>0</v>
      </c>
      <c r="E56" s="18">
        <f t="shared" si="13"/>
        <v>1142211.2</v>
      </c>
      <c r="F56" s="18">
        <f t="shared" si="14"/>
        <v>567815.9</v>
      </c>
      <c r="G56" s="19">
        <f t="shared" si="39"/>
        <v>386796.52179999999</v>
      </c>
      <c r="H56" s="19">
        <f t="shared" si="15"/>
        <v>68.120058244230208</v>
      </c>
      <c r="I56" s="19">
        <f t="shared" si="16"/>
        <v>33.863835497323088</v>
      </c>
      <c r="J56" s="19">
        <f t="shared" si="33"/>
        <v>164427.29999999999</v>
      </c>
      <c r="K56" s="19">
        <f t="shared" si="34"/>
        <v>78506.5</v>
      </c>
      <c r="L56" s="19">
        <f t="shared" si="35"/>
        <v>65640.401800000007</v>
      </c>
      <c r="M56" s="19">
        <f t="shared" si="17"/>
        <v>83.611423003190836</v>
      </c>
      <c r="N56" s="19">
        <f t="shared" si="18"/>
        <v>39.920622548688698</v>
      </c>
      <c r="O56" s="19">
        <f t="shared" si="40"/>
        <v>54397.399999999994</v>
      </c>
      <c r="P56" s="19">
        <f t="shared" si="40"/>
        <v>23824.799999999999</v>
      </c>
      <c r="Q56" s="19">
        <f t="shared" si="41"/>
        <v>22809.942200000001</v>
      </c>
      <c r="R56" s="19">
        <f t="shared" si="19"/>
        <v>95.740330244115384</v>
      </c>
      <c r="S56" s="16">
        <f t="shared" si="20"/>
        <v>41.932044913911334</v>
      </c>
      <c r="T56" s="20">
        <v>10147.700000000001</v>
      </c>
      <c r="U56" s="20">
        <v>4824.8</v>
      </c>
      <c r="V56" s="19">
        <v>2797.3092000000001</v>
      </c>
      <c r="W56" s="19">
        <f t="shared" si="21"/>
        <v>57.977723428950426</v>
      </c>
      <c r="X56" s="16">
        <f t="shared" si="22"/>
        <v>27.565943021571389</v>
      </c>
      <c r="Y56" s="20">
        <v>9869.2999999999993</v>
      </c>
      <c r="Z56" s="20">
        <v>4048</v>
      </c>
      <c r="AA56" s="27">
        <v>896.70360000000005</v>
      </c>
      <c r="AB56" s="19">
        <f t="shared" si="23"/>
        <v>22.151768774703559</v>
      </c>
      <c r="AC56" s="16">
        <f t="shared" si="24"/>
        <v>9.0857872392165611</v>
      </c>
      <c r="AD56" s="20">
        <v>44249.7</v>
      </c>
      <c r="AE56" s="20">
        <v>19000</v>
      </c>
      <c r="AF56" s="19">
        <v>20012.633000000002</v>
      </c>
      <c r="AG56" s="19">
        <f t="shared" si="25"/>
        <v>105.32964736842105</v>
      </c>
      <c r="AH56" s="16">
        <f t="shared" si="26"/>
        <v>45.226595886525786</v>
      </c>
      <c r="AI56" s="20">
        <v>13804.1</v>
      </c>
      <c r="AJ56" s="20">
        <v>8499.1</v>
      </c>
      <c r="AK56" s="19">
        <v>6334.48</v>
      </c>
      <c r="AL56" s="19">
        <f t="shared" si="27"/>
        <v>74.531185654951699</v>
      </c>
      <c r="AM56" s="16">
        <f t="shared" si="28"/>
        <v>45.888395476706187</v>
      </c>
      <c r="AN56" s="21">
        <v>8000</v>
      </c>
      <c r="AO56" s="21">
        <v>3550</v>
      </c>
      <c r="AP56" s="19">
        <v>3059.6</v>
      </c>
      <c r="AQ56" s="19">
        <f t="shared" si="29"/>
        <v>86.185915492957747</v>
      </c>
      <c r="AR56" s="16">
        <f t="shared" si="30"/>
        <v>38.245000000000005</v>
      </c>
      <c r="AS56" s="21">
        <v>0</v>
      </c>
      <c r="AT56" s="21">
        <v>0</v>
      </c>
      <c r="AU56" s="16"/>
      <c r="AV56" s="16"/>
      <c r="AW56" s="16"/>
      <c r="AX56" s="16"/>
      <c r="AY56" s="16">
        <v>595301.1</v>
      </c>
      <c r="AZ56" s="16">
        <v>297650.5</v>
      </c>
      <c r="BA56" s="16">
        <v>248042.3</v>
      </c>
      <c r="BB56" s="22"/>
      <c r="BC56" s="22"/>
      <c r="BD56" s="22"/>
      <c r="BE56" s="22">
        <v>45711.5</v>
      </c>
      <c r="BF56" s="22">
        <v>22937.5</v>
      </c>
      <c r="BG56" s="22">
        <v>7469.76</v>
      </c>
      <c r="BH56" s="16"/>
      <c r="BI56" s="16"/>
      <c r="BJ56" s="16"/>
      <c r="BK56" s="16"/>
      <c r="BL56" s="16"/>
      <c r="BM56" s="16"/>
      <c r="BN56" s="19">
        <f t="shared" si="42"/>
        <v>6900</v>
      </c>
      <c r="BO56" s="19">
        <f t="shared" si="42"/>
        <v>2500</v>
      </c>
      <c r="BP56" s="19">
        <f t="shared" si="43"/>
        <v>2869.2290000000003</v>
      </c>
      <c r="BQ56" s="19">
        <f t="shared" si="31"/>
        <v>114.76916000000001</v>
      </c>
      <c r="BR56" s="16">
        <f t="shared" si="32"/>
        <v>41.583028985507248</v>
      </c>
      <c r="BS56" s="20">
        <v>4250</v>
      </c>
      <c r="BT56" s="20">
        <v>1900</v>
      </c>
      <c r="BU56" s="19">
        <v>1984.4290000000001</v>
      </c>
      <c r="BV56" s="16">
        <v>0</v>
      </c>
      <c r="BW56" s="16">
        <v>0</v>
      </c>
      <c r="BX56" s="19">
        <v>0</v>
      </c>
      <c r="BY56" s="16">
        <v>0</v>
      </c>
      <c r="BZ56" s="16">
        <v>0</v>
      </c>
      <c r="CA56" s="16">
        <v>0</v>
      </c>
      <c r="CB56" s="20">
        <v>2650</v>
      </c>
      <c r="CC56" s="20">
        <v>600</v>
      </c>
      <c r="CD56" s="16">
        <v>884.8</v>
      </c>
      <c r="CE56" s="16">
        <v>0</v>
      </c>
      <c r="CF56" s="16">
        <v>0</v>
      </c>
      <c r="CG56" s="16">
        <v>0</v>
      </c>
      <c r="CH56" s="16">
        <v>5474.3</v>
      </c>
      <c r="CI56" s="16">
        <v>2463.4</v>
      </c>
      <c r="CJ56" s="16">
        <v>2007.06</v>
      </c>
      <c r="CK56" s="24">
        <v>0</v>
      </c>
      <c r="CL56" s="24">
        <v>0</v>
      </c>
      <c r="CM56" s="26">
        <v>2</v>
      </c>
      <c r="CN56" s="20">
        <v>66656.5</v>
      </c>
      <c r="CO56" s="20">
        <v>33904.6</v>
      </c>
      <c r="CP56" s="26">
        <v>23864.432000000001</v>
      </c>
      <c r="CQ56" s="16">
        <v>18600</v>
      </c>
      <c r="CR56" s="16">
        <v>4500</v>
      </c>
      <c r="CS56" s="16">
        <v>6370.3119999999999</v>
      </c>
      <c r="CT56" s="20">
        <v>2000</v>
      </c>
      <c r="CU56" s="20">
        <v>1000</v>
      </c>
      <c r="CV56" s="16">
        <v>3487.8420000000001</v>
      </c>
      <c r="CW56" s="16">
        <v>200</v>
      </c>
      <c r="CX56" s="16">
        <v>80</v>
      </c>
      <c r="CY56" s="16">
        <v>120</v>
      </c>
      <c r="CZ56" s="16">
        <v>1219</v>
      </c>
      <c r="DA56" s="16">
        <v>1219</v>
      </c>
      <c r="DB56" s="16">
        <v>1219</v>
      </c>
      <c r="DC56" s="16">
        <v>2600</v>
      </c>
      <c r="DD56" s="16">
        <v>1100</v>
      </c>
      <c r="DE56" s="16">
        <v>766.63</v>
      </c>
      <c r="DF56" s="16">
        <v>0</v>
      </c>
      <c r="DG56" s="19">
        <f t="shared" si="36"/>
        <v>812133.20000000007</v>
      </c>
      <c r="DH56" s="19">
        <f t="shared" si="37"/>
        <v>402776.9</v>
      </c>
      <c r="DI56" s="19">
        <f t="shared" si="38"/>
        <v>324378.52179999999</v>
      </c>
      <c r="DJ56" s="16">
        <v>0</v>
      </c>
      <c r="DK56" s="16">
        <v>0</v>
      </c>
      <c r="DL56" s="16">
        <v>0</v>
      </c>
      <c r="DM56" s="16">
        <v>330078</v>
      </c>
      <c r="DN56" s="16">
        <v>165039</v>
      </c>
      <c r="DO56" s="16">
        <v>36618</v>
      </c>
      <c r="DP56" s="16">
        <v>0</v>
      </c>
      <c r="DQ56" s="16">
        <v>0</v>
      </c>
      <c r="DR56" s="16">
        <v>0</v>
      </c>
      <c r="DS56" s="16">
        <v>0</v>
      </c>
      <c r="DT56" s="16">
        <v>0</v>
      </c>
      <c r="DU56" s="16">
        <v>25800</v>
      </c>
      <c r="DV56" s="16">
        <v>0</v>
      </c>
      <c r="DW56" s="16">
        <v>0</v>
      </c>
      <c r="DX56" s="16">
        <v>0</v>
      </c>
      <c r="DY56" s="16">
        <v>77465.100000000006</v>
      </c>
      <c r="DZ56" s="16">
        <v>28118</v>
      </c>
      <c r="EA56" s="16">
        <v>590.31600000000003</v>
      </c>
      <c r="EB56" s="16">
        <v>0</v>
      </c>
      <c r="EC56" s="19">
        <f t="shared" si="44"/>
        <v>407543.1</v>
      </c>
      <c r="ED56" s="19">
        <f t="shared" si="44"/>
        <v>193157</v>
      </c>
      <c r="EE56" s="19">
        <f t="shared" si="12"/>
        <v>63008.315999999999</v>
      </c>
      <c r="EF56" s="19">
        <v>0</v>
      </c>
      <c r="EG56" s="19"/>
      <c r="EH56" s="48">
        <v>1429.5430000000051</v>
      </c>
      <c r="EI56" s="23"/>
      <c r="EJ56" s="23"/>
    </row>
    <row r="57" spans="1:140" s="25" customFormat="1" ht="20.25" customHeight="1">
      <c r="A57" s="39">
        <v>48</v>
      </c>
      <c r="B57" s="53" t="s">
        <v>95</v>
      </c>
      <c r="C57" s="16">
        <v>182150.39999999997</v>
      </c>
      <c r="D57" s="24">
        <v>0</v>
      </c>
      <c r="E57" s="18">
        <f t="shared" si="13"/>
        <v>402803.8</v>
      </c>
      <c r="F57" s="18">
        <f t="shared" si="14"/>
        <v>228199</v>
      </c>
      <c r="G57" s="19">
        <f t="shared" si="39"/>
        <v>200640.65600000002</v>
      </c>
      <c r="H57" s="19">
        <f t="shared" si="15"/>
        <v>87.923547430093919</v>
      </c>
      <c r="I57" s="19">
        <f t="shared" si="16"/>
        <v>49.811013699473541</v>
      </c>
      <c r="J57" s="19">
        <f t="shared" si="33"/>
        <v>150900.9</v>
      </c>
      <c r="K57" s="19">
        <f t="shared" si="34"/>
        <v>75616.7</v>
      </c>
      <c r="L57" s="19">
        <f t="shared" si="35"/>
        <v>48074.455999999984</v>
      </c>
      <c r="M57" s="19">
        <f t="shared" si="17"/>
        <v>63.576506247958434</v>
      </c>
      <c r="N57" s="19">
        <f t="shared" si="18"/>
        <v>31.858296405124147</v>
      </c>
      <c r="O57" s="19">
        <f t="shared" si="40"/>
        <v>26332</v>
      </c>
      <c r="P57" s="19">
        <f t="shared" si="40"/>
        <v>4685.8999999999996</v>
      </c>
      <c r="Q57" s="19">
        <f t="shared" si="41"/>
        <v>6399.9359999999997</v>
      </c>
      <c r="R57" s="19">
        <f t="shared" si="19"/>
        <v>136.5785868243027</v>
      </c>
      <c r="S57" s="16">
        <f t="shared" si="20"/>
        <v>24.304785052407716</v>
      </c>
      <c r="T57" s="20">
        <v>1288</v>
      </c>
      <c r="U57" s="20">
        <v>635</v>
      </c>
      <c r="V57" s="19">
        <v>269.84199999999998</v>
      </c>
      <c r="W57" s="19">
        <f t="shared" si="21"/>
        <v>42.494803149606298</v>
      </c>
      <c r="X57" s="16">
        <f t="shared" si="22"/>
        <v>20.950465838509317</v>
      </c>
      <c r="Y57" s="20">
        <v>12190</v>
      </c>
      <c r="Z57" s="20">
        <v>5900.1</v>
      </c>
      <c r="AA57" s="27">
        <v>2068.5929999999998</v>
      </c>
      <c r="AB57" s="19">
        <f t="shared" si="23"/>
        <v>35.060304062642999</v>
      </c>
      <c r="AC57" s="16">
        <f t="shared" si="24"/>
        <v>16.969589827727642</v>
      </c>
      <c r="AD57" s="20">
        <v>25044</v>
      </c>
      <c r="AE57" s="20">
        <v>4050.9</v>
      </c>
      <c r="AF57" s="19">
        <v>6130.0940000000001</v>
      </c>
      <c r="AG57" s="19">
        <f t="shared" si="25"/>
        <v>151.32671751956354</v>
      </c>
      <c r="AH57" s="16">
        <f t="shared" si="26"/>
        <v>24.477295959111963</v>
      </c>
      <c r="AI57" s="20">
        <v>1564.4</v>
      </c>
      <c r="AJ57" s="20">
        <v>897.2</v>
      </c>
      <c r="AK57" s="19">
        <v>599.20000000000005</v>
      </c>
      <c r="AL57" s="19">
        <f t="shared" si="27"/>
        <v>66.785555060187249</v>
      </c>
      <c r="AM57" s="16">
        <f t="shared" si="28"/>
        <v>38.302224495014066</v>
      </c>
      <c r="AN57" s="21">
        <v>0</v>
      </c>
      <c r="AO57" s="21">
        <v>0</v>
      </c>
      <c r="AP57" s="19">
        <v>0</v>
      </c>
      <c r="AQ57" s="19" t="e">
        <f t="shared" si="29"/>
        <v>#DIV/0!</v>
      </c>
      <c r="AR57" s="16" t="e">
        <f t="shared" si="30"/>
        <v>#DIV/0!</v>
      </c>
      <c r="AS57" s="21">
        <v>0</v>
      </c>
      <c r="AT57" s="21">
        <v>0</v>
      </c>
      <c r="AU57" s="16"/>
      <c r="AV57" s="16"/>
      <c r="AW57" s="16"/>
      <c r="AX57" s="16"/>
      <c r="AY57" s="16">
        <v>198641.2</v>
      </c>
      <c r="AZ57" s="16">
        <v>99320.6</v>
      </c>
      <c r="BA57" s="16">
        <v>82767.100000000006</v>
      </c>
      <c r="BB57" s="22"/>
      <c r="BC57" s="22"/>
      <c r="BD57" s="22"/>
      <c r="BE57" s="22">
        <v>0</v>
      </c>
      <c r="BF57" s="22">
        <v>0</v>
      </c>
      <c r="BG57" s="22">
        <v>0</v>
      </c>
      <c r="BH57" s="16"/>
      <c r="BI57" s="16"/>
      <c r="BJ57" s="16"/>
      <c r="BK57" s="16"/>
      <c r="BL57" s="16"/>
      <c r="BM57" s="16"/>
      <c r="BN57" s="19">
        <f t="shared" si="42"/>
        <v>18551</v>
      </c>
      <c r="BO57" s="19">
        <f t="shared" si="42"/>
        <v>3995</v>
      </c>
      <c r="BP57" s="19">
        <f t="shared" si="43"/>
        <v>5950.5609999999997</v>
      </c>
      <c r="BQ57" s="19">
        <f t="shared" si="31"/>
        <v>148.95021276595745</v>
      </c>
      <c r="BR57" s="16">
        <f t="shared" si="32"/>
        <v>32.076766751118534</v>
      </c>
      <c r="BS57" s="20">
        <v>13506</v>
      </c>
      <c r="BT57" s="20">
        <v>2795</v>
      </c>
      <c r="BU57" s="19">
        <v>4111.6109999999999</v>
      </c>
      <c r="BV57" s="16">
        <v>0</v>
      </c>
      <c r="BW57" s="16">
        <v>0</v>
      </c>
      <c r="BX57" s="19">
        <v>0</v>
      </c>
      <c r="BY57" s="16">
        <v>0</v>
      </c>
      <c r="BZ57" s="16">
        <v>0</v>
      </c>
      <c r="CA57" s="16">
        <v>0</v>
      </c>
      <c r="CB57" s="20">
        <v>5045</v>
      </c>
      <c r="CC57" s="20">
        <v>1200</v>
      </c>
      <c r="CD57" s="16">
        <v>1838.95</v>
      </c>
      <c r="CE57" s="16">
        <v>0</v>
      </c>
      <c r="CF57" s="16">
        <v>0</v>
      </c>
      <c r="CG57" s="16">
        <v>0</v>
      </c>
      <c r="CH57" s="16">
        <v>0</v>
      </c>
      <c r="CI57" s="16">
        <v>0</v>
      </c>
      <c r="CJ57" s="16">
        <v>0</v>
      </c>
      <c r="CK57" s="24">
        <v>0</v>
      </c>
      <c r="CL57" s="24">
        <v>0</v>
      </c>
      <c r="CM57" s="16">
        <v>0</v>
      </c>
      <c r="CN57" s="20">
        <v>25913.5</v>
      </c>
      <c r="CO57" s="20">
        <v>4925.5</v>
      </c>
      <c r="CP57" s="16">
        <v>6879.576</v>
      </c>
      <c r="CQ57" s="16">
        <v>3840</v>
      </c>
      <c r="CR57" s="16">
        <v>960</v>
      </c>
      <c r="CS57" s="16">
        <v>1516.47</v>
      </c>
      <c r="CT57" s="20">
        <v>300</v>
      </c>
      <c r="CU57" s="20">
        <v>100</v>
      </c>
      <c r="CV57" s="16">
        <v>536.13499999999999</v>
      </c>
      <c r="CW57" s="16">
        <v>50</v>
      </c>
      <c r="CX57" s="16">
        <v>20</v>
      </c>
      <c r="CY57" s="16">
        <v>0</v>
      </c>
      <c r="CZ57" s="16">
        <v>0</v>
      </c>
      <c r="DA57" s="16">
        <v>0</v>
      </c>
      <c r="DB57" s="16">
        <v>0</v>
      </c>
      <c r="DC57" s="16">
        <v>66000</v>
      </c>
      <c r="DD57" s="16">
        <v>55093</v>
      </c>
      <c r="DE57" s="16">
        <v>25529.94</v>
      </c>
      <c r="DF57" s="16">
        <v>0</v>
      </c>
      <c r="DG57" s="19">
        <f t="shared" si="36"/>
        <v>349542.1</v>
      </c>
      <c r="DH57" s="19">
        <f t="shared" si="37"/>
        <v>174937.3</v>
      </c>
      <c r="DI57" s="19">
        <f t="shared" si="38"/>
        <v>130841.556</v>
      </c>
      <c r="DJ57" s="16">
        <v>0</v>
      </c>
      <c r="DK57" s="16">
        <v>0</v>
      </c>
      <c r="DL57" s="16">
        <v>0</v>
      </c>
      <c r="DM57" s="16">
        <v>53261.7</v>
      </c>
      <c r="DN57" s="16">
        <v>53261.7</v>
      </c>
      <c r="DO57" s="16">
        <v>49799.1</v>
      </c>
      <c r="DP57" s="16">
        <v>0</v>
      </c>
      <c r="DQ57" s="16">
        <v>0</v>
      </c>
      <c r="DR57" s="16">
        <v>0</v>
      </c>
      <c r="DS57" s="16">
        <v>0</v>
      </c>
      <c r="DT57" s="16">
        <v>0</v>
      </c>
      <c r="DU57" s="16">
        <v>20000</v>
      </c>
      <c r="DV57" s="16">
        <v>0</v>
      </c>
      <c r="DW57" s="16">
        <v>0</v>
      </c>
      <c r="DX57" s="16">
        <v>0</v>
      </c>
      <c r="DY57" s="16">
        <v>69400</v>
      </c>
      <c r="DZ57" s="16">
        <v>22093</v>
      </c>
      <c r="EA57" s="16">
        <v>0</v>
      </c>
      <c r="EB57" s="16">
        <v>0</v>
      </c>
      <c r="EC57" s="19">
        <f t="shared" si="44"/>
        <v>122661.7</v>
      </c>
      <c r="ED57" s="19">
        <f t="shared" si="44"/>
        <v>75354.7</v>
      </c>
      <c r="EE57" s="19">
        <f t="shared" si="12"/>
        <v>69799.100000000006</v>
      </c>
      <c r="EF57" s="19">
        <v>0</v>
      </c>
      <c r="EG57" s="19"/>
      <c r="EH57" s="48">
        <v>110.51499999998487</v>
      </c>
      <c r="EI57" s="23"/>
      <c r="EJ57" s="23"/>
    </row>
    <row r="58" spans="1:140" s="25" customFormat="1" ht="20.25" customHeight="1">
      <c r="A58" s="38">
        <v>49</v>
      </c>
      <c r="B58" s="53" t="s">
        <v>96</v>
      </c>
      <c r="C58" s="16">
        <v>54930.163</v>
      </c>
      <c r="D58" s="24">
        <v>0</v>
      </c>
      <c r="E58" s="18">
        <f t="shared" si="13"/>
        <v>176834.8</v>
      </c>
      <c r="F58" s="18">
        <f t="shared" si="14"/>
        <v>91673.623999999996</v>
      </c>
      <c r="G58" s="19">
        <f t="shared" si="39"/>
        <v>67101.050900000002</v>
      </c>
      <c r="H58" s="19">
        <f t="shared" si="15"/>
        <v>73.195591024087804</v>
      </c>
      <c r="I58" s="19">
        <f t="shared" si="16"/>
        <v>37.945614155132361</v>
      </c>
      <c r="J58" s="19">
        <f t="shared" si="33"/>
        <v>36963.19999999999</v>
      </c>
      <c r="K58" s="19">
        <f t="shared" si="34"/>
        <v>21737.824000000001</v>
      </c>
      <c r="L58" s="19">
        <f t="shared" si="35"/>
        <v>8821.1508999999987</v>
      </c>
      <c r="M58" s="19">
        <f t="shared" si="17"/>
        <v>40.579732819623523</v>
      </c>
      <c r="N58" s="19">
        <f t="shared" si="18"/>
        <v>23.864684064150293</v>
      </c>
      <c r="O58" s="19">
        <f t="shared" si="40"/>
        <v>14900.8</v>
      </c>
      <c r="P58" s="19">
        <f t="shared" si="40"/>
        <v>9706.9240000000009</v>
      </c>
      <c r="Q58" s="19">
        <f t="shared" si="41"/>
        <v>3438.0430000000001</v>
      </c>
      <c r="R58" s="19">
        <f t="shared" si="19"/>
        <v>35.418460060056098</v>
      </c>
      <c r="S58" s="16">
        <f t="shared" si="20"/>
        <v>23.072875281864064</v>
      </c>
      <c r="T58" s="20">
        <v>0</v>
      </c>
      <c r="U58" s="20">
        <v>0</v>
      </c>
      <c r="V58" s="19">
        <v>285.976</v>
      </c>
      <c r="W58" s="19" t="e">
        <f t="shared" si="21"/>
        <v>#DIV/0!</v>
      </c>
      <c r="X58" s="16" t="e">
        <f t="shared" si="22"/>
        <v>#DIV/0!</v>
      </c>
      <c r="Y58" s="20">
        <v>100.3</v>
      </c>
      <c r="Z58" s="20">
        <v>100.3</v>
      </c>
      <c r="AA58" s="19">
        <v>731.10599999999999</v>
      </c>
      <c r="AB58" s="19">
        <f t="shared" si="23"/>
        <v>728.91924227318054</v>
      </c>
      <c r="AC58" s="16">
        <f t="shared" si="24"/>
        <v>728.91924227318054</v>
      </c>
      <c r="AD58" s="20">
        <v>14900.8</v>
      </c>
      <c r="AE58" s="20">
        <v>9706.9240000000009</v>
      </c>
      <c r="AF58" s="19">
        <v>3152.067</v>
      </c>
      <c r="AG58" s="19">
        <f t="shared" si="25"/>
        <v>32.472356845484725</v>
      </c>
      <c r="AH58" s="16">
        <f t="shared" si="26"/>
        <v>21.153676312681199</v>
      </c>
      <c r="AI58" s="20">
        <v>856.8</v>
      </c>
      <c r="AJ58" s="20">
        <v>428.4</v>
      </c>
      <c r="AK58" s="19">
        <v>425.3</v>
      </c>
      <c r="AL58" s="19">
        <f t="shared" si="27"/>
        <v>99.276377217553687</v>
      </c>
      <c r="AM58" s="16">
        <f t="shared" si="28"/>
        <v>49.638188608776844</v>
      </c>
      <c r="AN58" s="21">
        <v>0</v>
      </c>
      <c r="AO58" s="21">
        <v>0</v>
      </c>
      <c r="AP58" s="19">
        <v>0</v>
      </c>
      <c r="AQ58" s="19" t="e">
        <f t="shared" si="29"/>
        <v>#DIV/0!</v>
      </c>
      <c r="AR58" s="16" t="e">
        <f t="shared" si="30"/>
        <v>#DIV/0!</v>
      </c>
      <c r="AS58" s="21">
        <v>0</v>
      </c>
      <c r="AT58" s="21">
        <v>0</v>
      </c>
      <c r="AU58" s="16"/>
      <c r="AV58" s="16"/>
      <c r="AW58" s="16"/>
      <c r="AX58" s="16"/>
      <c r="AY58" s="16">
        <v>139871.6</v>
      </c>
      <c r="AZ58" s="16">
        <v>69935.8</v>
      </c>
      <c r="BA58" s="16">
        <v>58279.9</v>
      </c>
      <c r="BB58" s="22"/>
      <c r="BC58" s="22"/>
      <c r="BD58" s="22"/>
      <c r="BE58" s="22">
        <v>0</v>
      </c>
      <c r="BF58" s="22">
        <v>0</v>
      </c>
      <c r="BG58" s="22">
        <v>0</v>
      </c>
      <c r="BH58" s="16"/>
      <c r="BI58" s="16"/>
      <c r="BJ58" s="16"/>
      <c r="BK58" s="16"/>
      <c r="BL58" s="16"/>
      <c r="BM58" s="16"/>
      <c r="BN58" s="19">
        <f t="shared" si="42"/>
        <v>2583.9</v>
      </c>
      <c r="BO58" s="19">
        <f t="shared" si="42"/>
        <v>1625</v>
      </c>
      <c r="BP58" s="19">
        <f t="shared" si="43"/>
        <v>1383.6669999999999</v>
      </c>
      <c r="BQ58" s="19">
        <f t="shared" si="31"/>
        <v>85.148738461538457</v>
      </c>
      <c r="BR58" s="16">
        <f t="shared" si="32"/>
        <v>53.549556871395943</v>
      </c>
      <c r="BS58" s="20">
        <v>2547.9</v>
      </c>
      <c r="BT58" s="20">
        <v>1610</v>
      </c>
      <c r="BU58" s="19">
        <v>1283.6669999999999</v>
      </c>
      <c r="BV58" s="16">
        <v>0</v>
      </c>
      <c r="BW58" s="16">
        <v>0</v>
      </c>
      <c r="BX58" s="19">
        <v>0</v>
      </c>
      <c r="BY58" s="16">
        <v>0</v>
      </c>
      <c r="BZ58" s="16">
        <v>0</v>
      </c>
      <c r="CA58" s="16">
        <v>0</v>
      </c>
      <c r="CB58" s="20">
        <v>36</v>
      </c>
      <c r="CC58" s="20">
        <v>15</v>
      </c>
      <c r="CD58" s="16">
        <v>100</v>
      </c>
      <c r="CE58" s="16">
        <v>0</v>
      </c>
      <c r="CF58" s="16">
        <v>0</v>
      </c>
      <c r="CG58" s="16">
        <v>0</v>
      </c>
      <c r="CH58" s="16">
        <v>0</v>
      </c>
      <c r="CI58" s="16">
        <v>0</v>
      </c>
      <c r="CJ58" s="16">
        <v>0</v>
      </c>
      <c r="CK58" s="24">
        <v>0</v>
      </c>
      <c r="CL58" s="24">
        <v>0</v>
      </c>
      <c r="CM58" s="16">
        <v>0</v>
      </c>
      <c r="CN58" s="20">
        <v>6630.6</v>
      </c>
      <c r="CO58" s="20">
        <v>3350</v>
      </c>
      <c r="CP58" s="16">
        <v>1855.07</v>
      </c>
      <c r="CQ58" s="16">
        <v>3850.6</v>
      </c>
      <c r="CR58" s="16">
        <v>1925</v>
      </c>
      <c r="CS58" s="16">
        <v>1118.06</v>
      </c>
      <c r="CT58" s="20">
        <v>100</v>
      </c>
      <c r="CU58" s="20">
        <v>50</v>
      </c>
      <c r="CV58" s="16">
        <v>80.314499999999995</v>
      </c>
      <c r="CW58" s="16">
        <v>0</v>
      </c>
      <c r="CX58" s="16">
        <v>0</v>
      </c>
      <c r="CY58" s="16">
        <v>0</v>
      </c>
      <c r="CZ58" s="16">
        <v>0</v>
      </c>
      <c r="DA58" s="16">
        <v>0</v>
      </c>
      <c r="DB58" s="16">
        <v>0</v>
      </c>
      <c r="DC58" s="16">
        <v>1100</v>
      </c>
      <c r="DD58" s="16">
        <v>300</v>
      </c>
      <c r="DE58" s="16">
        <v>483.07139999999998</v>
      </c>
      <c r="DF58" s="16">
        <v>0</v>
      </c>
      <c r="DG58" s="19">
        <f t="shared" si="36"/>
        <v>176834.8</v>
      </c>
      <c r="DH58" s="19">
        <f t="shared" si="37"/>
        <v>91673.623999999996</v>
      </c>
      <c r="DI58" s="19">
        <f t="shared" si="38"/>
        <v>67101.050900000002</v>
      </c>
      <c r="DJ58" s="16">
        <v>0</v>
      </c>
      <c r="DK58" s="16">
        <v>0</v>
      </c>
      <c r="DL58" s="16">
        <v>0</v>
      </c>
      <c r="DM58" s="16">
        <v>0</v>
      </c>
      <c r="DN58" s="16">
        <v>0</v>
      </c>
      <c r="DO58" s="16">
        <v>0</v>
      </c>
      <c r="DP58" s="16">
        <v>0</v>
      </c>
      <c r="DQ58" s="16">
        <v>0</v>
      </c>
      <c r="DR58" s="16">
        <v>0</v>
      </c>
      <c r="DS58" s="16">
        <v>0</v>
      </c>
      <c r="DT58" s="16">
        <v>0</v>
      </c>
      <c r="DU58" s="16">
        <v>0</v>
      </c>
      <c r="DV58" s="16">
        <v>0</v>
      </c>
      <c r="DW58" s="16">
        <v>0</v>
      </c>
      <c r="DX58" s="16">
        <v>0</v>
      </c>
      <c r="DY58" s="26">
        <v>0</v>
      </c>
      <c r="DZ58" s="26">
        <v>0</v>
      </c>
      <c r="EA58" s="16">
        <v>0</v>
      </c>
      <c r="EB58" s="16">
        <v>0</v>
      </c>
      <c r="EC58" s="19">
        <f t="shared" si="44"/>
        <v>0</v>
      </c>
      <c r="ED58" s="19">
        <f t="shared" si="44"/>
        <v>0</v>
      </c>
      <c r="EE58" s="19">
        <f t="shared" si="12"/>
        <v>0</v>
      </c>
      <c r="EF58" s="19">
        <v>10690.799999999988</v>
      </c>
      <c r="EG58" s="19">
        <v>6177.2</v>
      </c>
      <c r="EH58" s="48">
        <v>424.5789999999979</v>
      </c>
      <c r="EI58" s="23"/>
      <c r="EJ58" s="23"/>
    </row>
    <row r="59" spans="1:140" s="25" customFormat="1" ht="20.25" customHeight="1">
      <c r="A59" s="39">
        <v>50</v>
      </c>
      <c r="B59" s="54" t="s">
        <v>97</v>
      </c>
      <c r="C59" s="16">
        <v>25884.718000000001</v>
      </c>
      <c r="D59" s="24">
        <v>0</v>
      </c>
      <c r="E59" s="18">
        <f t="shared" si="13"/>
        <v>68926.700000000012</v>
      </c>
      <c r="F59" s="18">
        <f t="shared" si="14"/>
        <v>29240</v>
      </c>
      <c r="G59" s="19">
        <f t="shared" si="39"/>
        <v>26005.248</v>
      </c>
      <c r="H59" s="19">
        <f t="shared" si="15"/>
        <v>88.937236662106699</v>
      </c>
      <c r="I59" s="19">
        <f t="shared" si="16"/>
        <v>37.728845280566162</v>
      </c>
      <c r="J59" s="19">
        <f t="shared" si="33"/>
        <v>21187.700000000004</v>
      </c>
      <c r="K59" s="19">
        <f t="shared" si="34"/>
        <v>5370.5</v>
      </c>
      <c r="L59" s="19">
        <f t="shared" si="35"/>
        <v>6113.847999999999</v>
      </c>
      <c r="M59" s="19">
        <f t="shared" si="17"/>
        <v>113.84131831300621</v>
      </c>
      <c r="N59" s="19">
        <f t="shared" si="18"/>
        <v>28.855647380319706</v>
      </c>
      <c r="O59" s="19">
        <f t="shared" si="40"/>
        <v>9891.2000000000007</v>
      </c>
      <c r="P59" s="19">
        <f t="shared" si="40"/>
        <v>2068.5</v>
      </c>
      <c r="Q59" s="19">
        <f t="shared" si="41"/>
        <v>2455.1589999999997</v>
      </c>
      <c r="R59" s="19">
        <f t="shared" si="19"/>
        <v>118.69272419627748</v>
      </c>
      <c r="S59" s="16">
        <f t="shared" si="20"/>
        <v>24.821649547072138</v>
      </c>
      <c r="T59" s="20">
        <v>30.2</v>
      </c>
      <c r="U59" s="20">
        <v>30.2</v>
      </c>
      <c r="V59" s="19">
        <v>42.691000000000003</v>
      </c>
      <c r="W59" s="19">
        <f t="shared" si="21"/>
        <v>141.36092715231788</v>
      </c>
      <c r="X59" s="16">
        <f t="shared" si="22"/>
        <v>141.36092715231788</v>
      </c>
      <c r="Y59" s="20">
        <v>1814.9</v>
      </c>
      <c r="Z59" s="20">
        <v>1814.9</v>
      </c>
      <c r="AA59" s="19">
        <v>2581.5909999999999</v>
      </c>
      <c r="AB59" s="19">
        <f t="shared" si="23"/>
        <v>142.24425588186676</v>
      </c>
      <c r="AC59" s="16">
        <f t="shared" si="24"/>
        <v>142.24425588186676</v>
      </c>
      <c r="AD59" s="20">
        <v>9861</v>
      </c>
      <c r="AE59" s="20">
        <v>2038.3</v>
      </c>
      <c r="AF59" s="19">
        <v>2412.4679999999998</v>
      </c>
      <c r="AG59" s="19">
        <f t="shared" si="25"/>
        <v>118.35686601579746</v>
      </c>
      <c r="AH59" s="16">
        <f t="shared" si="26"/>
        <v>24.464739884393062</v>
      </c>
      <c r="AI59" s="20">
        <v>307.3</v>
      </c>
      <c r="AJ59" s="20">
        <v>132.19999999999999</v>
      </c>
      <c r="AK59" s="19">
        <v>115.5</v>
      </c>
      <c r="AL59" s="19">
        <f t="shared" si="27"/>
        <v>87.367624810892593</v>
      </c>
      <c r="AM59" s="16">
        <f t="shared" si="28"/>
        <v>37.585421412300683</v>
      </c>
      <c r="AN59" s="21">
        <v>0</v>
      </c>
      <c r="AO59" s="21">
        <v>0</v>
      </c>
      <c r="AP59" s="19">
        <v>0</v>
      </c>
      <c r="AQ59" s="19" t="e">
        <f t="shared" si="29"/>
        <v>#DIV/0!</v>
      </c>
      <c r="AR59" s="16" t="e">
        <f t="shared" si="30"/>
        <v>#DIV/0!</v>
      </c>
      <c r="AS59" s="21">
        <v>0</v>
      </c>
      <c r="AT59" s="21">
        <v>0</v>
      </c>
      <c r="AU59" s="16"/>
      <c r="AV59" s="16"/>
      <c r="AW59" s="16"/>
      <c r="AX59" s="16"/>
      <c r="AY59" s="16">
        <v>47739</v>
      </c>
      <c r="AZ59" s="16">
        <v>23869.5</v>
      </c>
      <c r="BA59" s="16">
        <v>19891.400000000001</v>
      </c>
      <c r="BB59" s="22"/>
      <c r="BC59" s="22"/>
      <c r="BD59" s="22"/>
      <c r="BE59" s="22">
        <v>0</v>
      </c>
      <c r="BF59" s="22">
        <v>0</v>
      </c>
      <c r="BG59" s="22">
        <v>0</v>
      </c>
      <c r="BH59" s="16"/>
      <c r="BI59" s="16"/>
      <c r="BJ59" s="16"/>
      <c r="BK59" s="16"/>
      <c r="BL59" s="16"/>
      <c r="BM59" s="16"/>
      <c r="BN59" s="19">
        <f t="shared" si="42"/>
        <v>1416</v>
      </c>
      <c r="BO59" s="19">
        <f t="shared" si="42"/>
        <v>400</v>
      </c>
      <c r="BP59" s="19">
        <f t="shared" si="43"/>
        <v>286.5</v>
      </c>
      <c r="BQ59" s="19">
        <f t="shared" si="31"/>
        <v>71.625</v>
      </c>
      <c r="BR59" s="16">
        <f t="shared" si="32"/>
        <v>20.233050847457626</v>
      </c>
      <c r="BS59" s="20">
        <v>1400</v>
      </c>
      <c r="BT59" s="20">
        <v>400</v>
      </c>
      <c r="BU59" s="27">
        <v>286.5</v>
      </c>
      <c r="BV59" s="16">
        <v>0</v>
      </c>
      <c r="BW59" s="16">
        <v>0</v>
      </c>
      <c r="BX59" s="19">
        <v>0</v>
      </c>
      <c r="BY59" s="16">
        <v>0</v>
      </c>
      <c r="BZ59" s="16">
        <v>0</v>
      </c>
      <c r="CA59" s="26">
        <v>0</v>
      </c>
      <c r="CB59" s="20">
        <v>16</v>
      </c>
      <c r="CC59" s="20">
        <v>0</v>
      </c>
      <c r="CD59" s="16">
        <v>0</v>
      </c>
      <c r="CE59" s="16">
        <v>0</v>
      </c>
      <c r="CF59" s="16">
        <v>0</v>
      </c>
      <c r="CG59" s="16">
        <v>0</v>
      </c>
      <c r="CH59" s="16">
        <v>0</v>
      </c>
      <c r="CI59" s="16">
        <v>0</v>
      </c>
      <c r="CJ59" s="16">
        <v>0</v>
      </c>
      <c r="CK59" s="29">
        <v>50</v>
      </c>
      <c r="CL59" s="29">
        <v>0</v>
      </c>
      <c r="CM59" s="16">
        <v>15</v>
      </c>
      <c r="CN59" s="20">
        <v>670</v>
      </c>
      <c r="CO59" s="20">
        <v>250</v>
      </c>
      <c r="CP59" s="16">
        <v>224</v>
      </c>
      <c r="CQ59" s="16">
        <v>620</v>
      </c>
      <c r="CR59" s="16">
        <v>100</v>
      </c>
      <c r="CS59" s="16">
        <v>172</v>
      </c>
      <c r="CT59" s="20">
        <v>0</v>
      </c>
      <c r="CU59" s="20">
        <v>0</v>
      </c>
      <c r="CV59" s="16">
        <v>370.31599999999997</v>
      </c>
      <c r="CW59" s="16">
        <v>0</v>
      </c>
      <c r="CX59" s="16">
        <v>0</v>
      </c>
      <c r="CY59" s="16">
        <v>0</v>
      </c>
      <c r="CZ59" s="16">
        <v>0</v>
      </c>
      <c r="DA59" s="16">
        <v>0</v>
      </c>
      <c r="DB59" s="16">
        <v>0</v>
      </c>
      <c r="DC59" s="16">
        <v>0</v>
      </c>
      <c r="DD59" s="16">
        <v>0</v>
      </c>
      <c r="DE59" s="16">
        <v>0</v>
      </c>
      <c r="DF59" s="16">
        <v>0</v>
      </c>
      <c r="DG59" s="19">
        <f t="shared" si="36"/>
        <v>68926.700000000012</v>
      </c>
      <c r="DH59" s="19">
        <f t="shared" si="37"/>
        <v>29240</v>
      </c>
      <c r="DI59" s="19">
        <f t="shared" si="38"/>
        <v>26005.248</v>
      </c>
      <c r="DJ59" s="16">
        <v>0</v>
      </c>
      <c r="DK59" s="16">
        <v>0</v>
      </c>
      <c r="DL59" s="16">
        <v>0</v>
      </c>
      <c r="DM59" s="16">
        <v>0</v>
      </c>
      <c r="DN59" s="16">
        <v>0</v>
      </c>
      <c r="DO59" s="16">
        <v>0</v>
      </c>
      <c r="DP59" s="16">
        <v>0</v>
      </c>
      <c r="DQ59" s="16">
        <v>0</v>
      </c>
      <c r="DR59" s="16">
        <v>0</v>
      </c>
      <c r="DS59" s="16">
        <v>0</v>
      </c>
      <c r="DT59" s="16">
        <v>0</v>
      </c>
      <c r="DU59" s="16">
        <v>0</v>
      </c>
      <c r="DV59" s="16">
        <v>0</v>
      </c>
      <c r="DW59" s="16">
        <v>0</v>
      </c>
      <c r="DX59" s="16">
        <v>0</v>
      </c>
      <c r="DY59" s="16">
        <v>10617.5</v>
      </c>
      <c r="DZ59" s="16">
        <v>0</v>
      </c>
      <c r="EA59" s="16">
        <v>0</v>
      </c>
      <c r="EB59" s="16">
        <v>0</v>
      </c>
      <c r="EC59" s="19">
        <f t="shared" si="44"/>
        <v>10617.5</v>
      </c>
      <c r="ED59" s="19">
        <f t="shared" si="44"/>
        <v>0</v>
      </c>
      <c r="EE59" s="19">
        <f t="shared" si="12"/>
        <v>0</v>
      </c>
      <c r="EF59" s="19">
        <v>7038.3000000000029</v>
      </c>
      <c r="EG59" s="19">
        <v>704.9</v>
      </c>
      <c r="EH59" s="48">
        <v>65.781999999999243</v>
      </c>
      <c r="EI59" s="23"/>
      <c r="EJ59" s="23"/>
    </row>
    <row r="60" spans="1:140" s="25" customFormat="1" ht="20.25" customHeight="1">
      <c r="A60" s="38">
        <v>51</v>
      </c>
      <c r="B60" s="53" t="s">
        <v>98</v>
      </c>
      <c r="C60" s="16">
        <v>38766.237000000023</v>
      </c>
      <c r="D60" s="24">
        <v>0</v>
      </c>
      <c r="E60" s="18">
        <f t="shared" si="13"/>
        <v>584594.71</v>
      </c>
      <c r="F60" s="18">
        <f t="shared" si="14"/>
        <v>331843.90000000002</v>
      </c>
      <c r="G60" s="19">
        <f t="shared" si="39"/>
        <v>286882.01100000006</v>
      </c>
      <c r="H60" s="19">
        <f t="shared" si="15"/>
        <v>86.450891819918951</v>
      </c>
      <c r="I60" s="19">
        <f t="shared" si="16"/>
        <v>49.073658398311551</v>
      </c>
      <c r="J60" s="19">
        <f t="shared" si="33"/>
        <v>97929.109999999913</v>
      </c>
      <c r="K60" s="19">
        <f t="shared" si="34"/>
        <v>42217.599999999999</v>
      </c>
      <c r="L60" s="19">
        <f t="shared" si="35"/>
        <v>33828.411000000044</v>
      </c>
      <c r="M60" s="19">
        <f t="shared" si="17"/>
        <v>80.128692772682584</v>
      </c>
      <c r="N60" s="19">
        <f t="shared" si="18"/>
        <v>34.543774573260258</v>
      </c>
      <c r="O60" s="19">
        <f t="shared" si="40"/>
        <v>24126.31</v>
      </c>
      <c r="P60" s="19">
        <f t="shared" si="40"/>
        <v>8187.9</v>
      </c>
      <c r="Q60" s="19">
        <f t="shared" si="41"/>
        <v>9183.4470000000001</v>
      </c>
      <c r="R60" s="19">
        <f t="shared" si="19"/>
        <v>112.15875865606566</v>
      </c>
      <c r="S60" s="16">
        <f t="shared" si="20"/>
        <v>38.06403465759994</v>
      </c>
      <c r="T60" s="20">
        <v>60</v>
      </c>
      <c r="U60" s="20">
        <v>45</v>
      </c>
      <c r="V60" s="19">
        <v>32.765000000000001</v>
      </c>
      <c r="W60" s="19">
        <f t="shared" si="21"/>
        <v>72.811111111111117</v>
      </c>
      <c r="X60" s="16">
        <f t="shared" si="22"/>
        <v>54.608333333333334</v>
      </c>
      <c r="Y60" s="20">
        <v>2500</v>
      </c>
      <c r="Z60" s="20">
        <v>2500</v>
      </c>
      <c r="AA60" s="19">
        <v>2750.0309999999999</v>
      </c>
      <c r="AB60" s="19">
        <f t="shared" si="23"/>
        <v>110.00124</v>
      </c>
      <c r="AC60" s="16">
        <f t="shared" si="24"/>
        <v>110.00124</v>
      </c>
      <c r="AD60" s="20">
        <v>24066.31</v>
      </c>
      <c r="AE60" s="20">
        <v>8142.9</v>
      </c>
      <c r="AF60" s="19">
        <v>9150.6820000000007</v>
      </c>
      <c r="AG60" s="19">
        <f t="shared" si="25"/>
        <v>112.37620503751735</v>
      </c>
      <c r="AH60" s="16">
        <f t="shared" si="26"/>
        <v>38.022787872341048</v>
      </c>
      <c r="AI60" s="20">
        <v>766</v>
      </c>
      <c r="AJ60" s="20">
        <v>458</v>
      </c>
      <c r="AK60" s="19">
        <v>453.8</v>
      </c>
      <c r="AL60" s="19">
        <f t="shared" si="27"/>
        <v>99.082969432314414</v>
      </c>
      <c r="AM60" s="16">
        <f t="shared" si="28"/>
        <v>59.242819843342041</v>
      </c>
      <c r="AN60" s="21">
        <v>0</v>
      </c>
      <c r="AO60" s="21">
        <v>0</v>
      </c>
      <c r="AP60" s="19">
        <v>0</v>
      </c>
      <c r="AQ60" s="19" t="e">
        <f t="shared" si="29"/>
        <v>#DIV/0!</v>
      </c>
      <c r="AR60" s="16" t="e">
        <f t="shared" si="30"/>
        <v>#DIV/0!</v>
      </c>
      <c r="AS60" s="21">
        <v>0</v>
      </c>
      <c r="AT60" s="21">
        <v>0</v>
      </c>
      <c r="AU60" s="16"/>
      <c r="AV60" s="16"/>
      <c r="AW60" s="16"/>
      <c r="AX60" s="16"/>
      <c r="AY60" s="16">
        <v>111838.1</v>
      </c>
      <c r="AZ60" s="16">
        <v>55919.1</v>
      </c>
      <c r="BA60" s="16">
        <v>46599.199999999997</v>
      </c>
      <c r="BB60" s="28"/>
      <c r="BC60" s="28"/>
      <c r="BD60" s="28"/>
      <c r="BE60" s="28">
        <v>1743.8</v>
      </c>
      <c r="BF60" s="28">
        <v>933.5</v>
      </c>
      <c r="BG60" s="28">
        <v>348.8</v>
      </c>
      <c r="BH60" s="16"/>
      <c r="BI60" s="16"/>
      <c r="BJ60" s="16"/>
      <c r="BK60" s="16"/>
      <c r="BL60" s="16"/>
      <c r="BM60" s="16"/>
      <c r="BN60" s="19">
        <f t="shared" si="42"/>
        <v>55216</v>
      </c>
      <c r="BO60" s="19">
        <f t="shared" si="42"/>
        <v>21770</v>
      </c>
      <c r="BP60" s="19">
        <f t="shared" si="43"/>
        <v>19399.990000000002</v>
      </c>
      <c r="BQ60" s="19">
        <f t="shared" si="31"/>
        <v>89.113412953605888</v>
      </c>
      <c r="BR60" s="16">
        <f t="shared" si="32"/>
        <v>35.134725441900898</v>
      </c>
      <c r="BS60" s="20">
        <v>46216</v>
      </c>
      <c r="BT60" s="20">
        <v>21770</v>
      </c>
      <c r="BU60" s="19">
        <v>18139.09</v>
      </c>
      <c r="BV60" s="16">
        <v>0</v>
      </c>
      <c r="BW60" s="16">
        <v>0</v>
      </c>
      <c r="BX60" s="19">
        <v>0</v>
      </c>
      <c r="BY60" s="16">
        <v>0</v>
      </c>
      <c r="BZ60" s="16">
        <v>0</v>
      </c>
      <c r="CA60" s="16">
        <v>0</v>
      </c>
      <c r="CB60" s="20">
        <v>9000</v>
      </c>
      <c r="CC60" s="20">
        <v>0</v>
      </c>
      <c r="CD60" s="16">
        <v>1260.9000000000001</v>
      </c>
      <c r="CE60" s="16">
        <v>0</v>
      </c>
      <c r="CF60" s="16">
        <v>0</v>
      </c>
      <c r="CG60" s="16">
        <v>0</v>
      </c>
      <c r="CH60" s="16">
        <v>0</v>
      </c>
      <c r="CI60" s="16">
        <v>0</v>
      </c>
      <c r="CJ60" s="16">
        <v>0</v>
      </c>
      <c r="CK60" s="20">
        <v>0</v>
      </c>
      <c r="CL60" s="20">
        <v>3500</v>
      </c>
      <c r="CM60" s="16">
        <v>0</v>
      </c>
      <c r="CN60" s="20">
        <v>4355</v>
      </c>
      <c r="CO60" s="20">
        <v>1597.5</v>
      </c>
      <c r="CP60" s="26">
        <v>1615.8320000000001</v>
      </c>
      <c r="CQ60" s="16">
        <v>1710</v>
      </c>
      <c r="CR60" s="16">
        <v>807.5</v>
      </c>
      <c r="CS60" s="16">
        <v>489.03199999999998</v>
      </c>
      <c r="CT60" s="20">
        <v>100</v>
      </c>
      <c r="CU60" s="20">
        <v>0</v>
      </c>
      <c r="CV60" s="16">
        <v>270.63499999999999</v>
      </c>
      <c r="CW60" s="16">
        <v>100</v>
      </c>
      <c r="CX60" s="16">
        <v>0</v>
      </c>
      <c r="CY60" s="16">
        <v>0</v>
      </c>
      <c r="CZ60" s="16">
        <v>0</v>
      </c>
      <c r="DA60" s="16">
        <v>0</v>
      </c>
      <c r="DB60" s="16">
        <v>0</v>
      </c>
      <c r="DC60" s="16">
        <v>1506.39</v>
      </c>
      <c r="DD60" s="16">
        <v>0</v>
      </c>
      <c r="DE60" s="16">
        <v>0</v>
      </c>
      <c r="DF60" s="16">
        <v>0</v>
      </c>
      <c r="DG60" s="19">
        <f t="shared" si="36"/>
        <v>211511.00999999992</v>
      </c>
      <c r="DH60" s="19">
        <f t="shared" si="37"/>
        <v>99070.2</v>
      </c>
      <c r="DI60" s="19">
        <f t="shared" si="38"/>
        <v>80776.411000000022</v>
      </c>
      <c r="DJ60" s="16">
        <v>0</v>
      </c>
      <c r="DK60" s="16">
        <v>0</v>
      </c>
      <c r="DL60" s="16">
        <v>0</v>
      </c>
      <c r="DM60" s="16">
        <v>150423.70000000001</v>
      </c>
      <c r="DN60" s="16">
        <v>150423.70000000001</v>
      </c>
      <c r="DO60" s="16">
        <v>151105.60000000001</v>
      </c>
      <c r="DP60" s="16">
        <v>0</v>
      </c>
      <c r="DQ60" s="16">
        <v>0</v>
      </c>
      <c r="DR60" s="16">
        <v>0</v>
      </c>
      <c r="DS60" s="16">
        <v>222660</v>
      </c>
      <c r="DT60" s="16">
        <v>0</v>
      </c>
      <c r="DU60" s="26">
        <v>55000</v>
      </c>
      <c r="DV60" s="26">
        <v>0</v>
      </c>
      <c r="DW60" s="26">
        <v>82350</v>
      </c>
      <c r="DX60" s="26">
        <v>0</v>
      </c>
      <c r="DY60" s="16">
        <v>0</v>
      </c>
      <c r="DZ60" s="16">
        <v>0</v>
      </c>
      <c r="EA60" s="16">
        <v>0</v>
      </c>
      <c r="EB60" s="16">
        <v>0</v>
      </c>
      <c r="EC60" s="19">
        <f t="shared" si="44"/>
        <v>373083.7</v>
      </c>
      <c r="ED60" s="19">
        <f t="shared" si="44"/>
        <v>232773.7</v>
      </c>
      <c r="EE60" s="19">
        <f t="shared" si="12"/>
        <v>206105.60000000001</v>
      </c>
      <c r="EF60" s="19">
        <v>9259.4099999999162</v>
      </c>
      <c r="EG60" s="19">
        <v>4204.2</v>
      </c>
      <c r="EH60" s="48">
        <v>154.67600000003586</v>
      </c>
      <c r="EI60" s="23"/>
      <c r="EJ60" s="23"/>
    </row>
    <row r="61" spans="1:140" s="25" customFormat="1" ht="20.25" customHeight="1">
      <c r="A61" s="39">
        <v>52</v>
      </c>
      <c r="B61" s="54" t="s">
        <v>99</v>
      </c>
      <c r="C61" s="16">
        <v>13925.5</v>
      </c>
      <c r="D61" s="24">
        <v>0</v>
      </c>
      <c r="E61" s="18">
        <f t="shared" si="13"/>
        <v>6266.2</v>
      </c>
      <c r="F61" s="18">
        <f t="shared" si="14"/>
        <v>3122.95</v>
      </c>
      <c r="G61" s="19">
        <f t="shared" si="39"/>
        <v>2047.6289999999999</v>
      </c>
      <c r="H61" s="19">
        <f t="shared" si="15"/>
        <v>65.567140043868775</v>
      </c>
      <c r="I61" s="19">
        <f t="shared" si="16"/>
        <v>32.677364271807477</v>
      </c>
      <c r="J61" s="19">
        <f t="shared" si="33"/>
        <v>2000.1999999999998</v>
      </c>
      <c r="K61" s="19">
        <f t="shared" si="34"/>
        <v>989.94999999999993</v>
      </c>
      <c r="L61" s="19">
        <f t="shared" si="35"/>
        <v>270.12899999999979</v>
      </c>
      <c r="M61" s="19">
        <f t="shared" si="17"/>
        <v>27.287135713924926</v>
      </c>
      <c r="N61" s="19">
        <f t="shared" si="18"/>
        <v>13.505099490050988</v>
      </c>
      <c r="O61" s="19">
        <f t="shared" si="40"/>
        <v>384.6</v>
      </c>
      <c r="P61" s="19">
        <f t="shared" si="40"/>
        <v>205.8</v>
      </c>
      <c r="Q61" s="19">
        <f t="shared" si="41"/>
        <v>161.47899999999998</v>
      </c>
      <c r="R61" s="19">
        <f t="shared" si="19"/>
        <v>78.464042759961117</v>
      </c>
      <c r="S61" s="16">
        <f t="shared" si="20"/>
        <v>41.986219448777945</v>
      </c>
      <c r="T61" s="20">
        <v>5.8</v>
      </c>
      <c r="U61" s="20">
        <v>5.8</v>
      </c>
      <c r="V61" s="19">
        <v>3.0219999999999998</v>
      </c>
      <c r="W61" s="19">
        <f t="shared" si="21"/>
        <v>52.103448275862064</v>
      </c>
      <c r="X61" s="16">
        <f t="shared" si="22"/>
        <v>52.103448275862064</v>
      </c>
      <c r="Y61" s="20">
        <v>1343.6</v>
      </c>
      <c r="Z61" s="20">
        <v>584.15</v>
      </c>
      <c r="AA61" s="19">
        <v>5.093</v>
      </c>
      <c r="AB61" s="19">
        <f t="shared" si="23"/>
        <v>0.87186510314131649</v>
      </c>
      <c r="AC61" s="16">
        <f t="shared" si="24"/>
        <v>0.37905626674605536</v>
      </c>
      <c r="AD61" s="20">
        <v>378.8</v>
      </c>
      <c r="AE61" s="20">
        <v>200</v>
      </c>
      <c r="AF61" s="19">
        <v>158.45699999999999</v>
      </c>
      <c r="AG61" s="19">
        <f t="shared" si="25"/>
        <v>79.228499999999997</v>
      </c>
      <c r="AH61" s="16">
        <f t="shared" si="26"/>
        <v>41.831309398099258</v>
      </c>
      <c r="AI61" s="20">
        <v>12</v>
      </c>
      <c r="AJ61" s="20">
        <v>0</v>
      </c>
      <c r="AK61" s="19">
        <v>8</v>
      </c>
      <c r="AL61" s="19" t="e">
        <f t="shared" si="27"/>
        <v>#DIV/0!</v>
      </c>
      <c r="AM61" s="16">
        <f t="shared" si="28"/>
        <v>66.666666666666657</v>
      </c>
      <c r="AN61" s="21">
        <v>0</v>
      </c>
      <c r="AO61" s="21">
        <v>0</v>
      </c>
      <c r="AP61" s="19">
        <v>0</v>
      </c>
      <c r="AQ61" s="19" t="e">
        <f t="shared" si="29"/>
        <v>#DIV/0!</v>
      </c>
      <c r="AR61" s="16" t="e">
        <f t="shared" si="30"/>
        <v>#DIV/0!</v>
      </c>
      <c r="AS61" s="21">
        <v>0</v>
      </c>
      <c r="AT61" s="21">
        <v>0</v>
      </c>
      <c r="AU61" s="16"/>
      <c r="AV61" s="16"/>
      <c r="AW61" s="16"/>
      <c r="AX61" s="16"/>
      <c r="AY61" s="16">
        <v>4266</v>
      </c>
      <c r="AZ61" s="16">
        <v>2133</v>
      </c>
      <c r="BA61" s="16">
        <v>1777.5</v>
      </c>
      <c r="BB61" s="22"/>
      <c r="BC61" s="22"/>
      <c r="BD61" s="22"/>
      <c r="BE61" s="22">
        <v>0</v>
      </c>
      <c r="BF61" s="22">
        <v>0</v>
      </c>
      <c r="BG61" s="22">
        <v>0</v>
      </c>
      <c r="BH61" s="16"/>
      <c r="BI61" s="16"/>
      <c r="BJ61" s="16"/>
      <c r="BK61" s="16"/>
      <c r="BL61" s="16"/>
      <c r="BM61" s="16"/>
      <c r="BN61" s="19">
        <f t="shared" si="42"/>
        <v>260</v>
      </c>
      <c r="BO61" s="19">
        <f t="shared" si="42"/>
        <v>200</v>
      </c>
      <c r="BP61" s="19">
        <f t="shared" si="43"/>
        <v>16</v>
      </c>
      <c r="BQ61" s="19">
        <f t="shared" si="31"/>
        <v>8</v>
      </c>
      <c r="BR61" s="16">
        <f t="shared" si="32"/>
        <v>6.1538461538461542</v>
      </c>
      <c r="BS61" s="20">
        <v>260</v>
      </c>
      <c r="BT61" s="20">
        <v>200</v>
      </c>
      <c r="BU61" s="19">
        <v>16</v>
      </c>
      <c r="BV61" s="16">
        <v>0</v>
      </c>
      <c r="BW61" s="16">
        <v>0</v>
      </c>
      <c r="BX61" s="19">
        <v>0</v>
      </c>
      <c r="BY61" s="16">
        <v>0</v>
      </c>
      <c r="BZ61" s="16">
        <v>0</v>
      </c>
      <c r="CA61" s="16">
        <v>0</v>
      </c>
      <c r="CB61" s="20">
        <v>0</v>
      </c>
      <c r="CC61" s="20">
        <v>0</v>
      </c>
      <c r="CD61" s="16">
        <v>0</v>
      </c>
      <c r="CE61" s="16">
        <v>0</v>
      </c>
      <c r="CF61" s="16">
        <v>0</v>
      </c>
      <c r="CG61" s="16">
        <v>0</v>
      </c>
      <c r="CH61" s="16">
        <v>0</v>
      </c>
      <c r="CI61" s="16">
        <v>0</v>
      </c>
      <c r="CJ61" s="16">
        <v>0</v>
      </c>
      <c r="CK61" s="24">
        <v>0</v>
      </c>
      <c r="CL61" s="24">
        <v>0</v>
      </c>
      <c r="CM61" s="16">
        <v>0</v>
      </c>
      <c r="CN61" s="20">
        <v>0</v>
      </c>
      <c r="CO61" s="20">
        <v>0</v>
      </c>
      <c r="CP61" s="16">
        <v>0</v>
      </c>
      <c r="CQ61" s="16">
        <v>0</v>
      </c>
      <c r="CR61" s="16">
        <v>0</v>
      </c>
      <c r="CS61" s="16">
        <v>0</v>
      </c>
      <c r="CT61" s="20">
        <v>0</v>
      </c>
      <c r="CU61" s="20">
        <v>0</v>
      </c>
      <c r="CV61" s="16">
        <v>0</v>
      </c>
      <c r="CW61" s="16">
        <v>0</v>
      </c>
      <c r="CX61" s="16">
        <v>0</v>
      </c>
      <c r="CY61" s="16">
        <v>0</v>
      </c>
      <c r="CZ61" s="16">
        <v>0</v>
      </c>
      <c r="DA61" s="16">
        <v>0</v>
      </c>
      <c r="DB61" s="16">
        <v>0</v>
      </c>
      <c r="DC61" s="16">
        <v>0</v>
      </c>
      <c r="DD61" s="16">
        <v>0</v>
      </c>
      <c r="DE61" s="16">
        <v>0</v>
      </c>
      <c r="DF61" s="16">
        <v>0</v>
      </c>
      <c r="DG61" s="19">
        <f t="shared" si="36"/>
        <v>6266.2</v>
      </c>
      <c r="DH61" s="19">
        <f t="shared" si="37"/>
        <v>3122.95</v>
      </c>
      <c r="DI61" s="19">
        <f t="shared" si="38"/>
        <v>2047.6289999999999</v>
      </c>
      <c r="DJ61" s="16">
        <v>0</v>
      </c>
      <c r="DK61" s="16">
        <v>0</v>
      </c>
      <c r="DL61" s="16">
        <v>0</v>
      </c>
      <c r="DM61" s="16">
        <v>0</v>
      </c>
      <c r="DN61" s="16">
        <v>0</v>
      </c>
      <c r="DO61" s="16">
        <v>0</v>
      </c>
      <c r="DP61" s="16">
        <v>0</v>
      </c>
      <c r="DQ61" s="16">
        <v>0</v>
      </c>
      <c r="DR61" s="16">
        <v>0</v>
      </c>
      <c r="DS61" s="16">
        <v>0</v>
      </c>
      <c r="DT61" s="16">
        <v>0</v>
      </c>
      <c r="DU61" s="16">
        <v>0</v>
      </c>
      <c r="DV61" s="16">
        <v>0</v>
      </c>
      <c r="DW61" s="16">
        <v>0</v>
      </c>
      <c r="DX61" s="16">
        <v>0</v>
      </c>
      <c r="DY61" s="16">
        <v>400</v>
      </c>
      <c r="DZ61" s="16">
        <v>0</v>
      </c>
      <c r="EA61" s="16">
        <v>0</v>
      </c>
      <c r="EB61" s="16">
        <v>0</v>
      </c>
      <c r="EC61" s="19">
        <f t="shared" si="44"/>
        <v>400</v>
      </c>
      <c r="ED61" s="19">
        <f t="shared" si="44"/>
        <v>0</v>
      </c>
      <c r="EE61" s="19">
        <f t="shared" si="12"/>
        <v>0</v>
      </c>
      <c r="EF61" s="19">
        <v>0</v>
      </c>
      <c r="EG61" s="19"/>
      <c r="EH61" s="48">
        <v>79.556999999999789</v>
      </c>
      <c r="EI61" s="23"/>
      <c r="EJ61" s="23"/>
    </row>
    <row r="62" spans="1:140" s="25" customFormat="1" ht="20.25" customHeight="1">
      <c r="A62" s="38">
        <v>53</v>
      </c>
      <c r="B62" s="53" t="s">
        <v>100</v>
      </c>
      <c r="C62" s="16">
        <v>66346.787000000011</v>
      </c>
      <c r="D62" s="24">
        <v>-2.5000000023283064E-3</v>
      </c>
      <c r="E62" s="18">
        <f t="shared" si="13"/>
        <v>371173.39999999997</v>
      </c>
      <c r="F62" s="18">
        <f t="shared" si="14"/>
        <v>159104.88050000003</v>
      </c>
      <c r="G62" s="19">
        <f t="shared" si="39"/>
        <v>120132.227</v>
      </c>
      <c r="H62" s="19">
        <f t="shared" si="15"/>
        <v>75.505054667383362</v>
      </c>
      <c r="I62" s="19">
        <f t="shared" si="16"/>
        <v>32.365527001665534</v>
      </c>
      <c r="J62" s="19">
        <f t="shared" si="33"/>
        <v>76332.100000000006</v>
      </c>
      <c r="K62" s="19">
        <f t="shared" si="34"/>
        <v>31134.970499999999</v>
      </c>
      <c r="L62" s="19">
        <f t="shared" si="35"/>
        <v>18647.627000000022</v>
      </c>
      <c r="M62" s="19">
        <f t="shared" si="17"/>
        <v>59.892868695668177</v>
      </c>
      <c r="N62" s="19">
        <f t="shared" si="18"/>
        <v>24.429600390923373</v>
      </c>
      <c r="O62" s="19">
        <f t="shared" si="40"/>
        <v>29805.1</v>
      </c>
      <c r="P62" s="19">
        <f t="shared" si="40"/>
        <v>16200</v>
      </c>
      <c r="Q62" s="19">
        <f t="shared" si="41"/>
        <v>6921.0749999999998</v>
      </c>
      <c r="R62" s="19">
        <f t="shared" si="19"/>
        <v>42.722685185185185</v>
      </c>
      <c r="S62" s="16">
        <f t="shared" si="20"/>
        <v>23.221109810066061</v>
      </c>
      <c r="T62" s="20">
        <v>718.1</v>
      </c>
      <c r="U62" s="20">
        <v>200</v>
      </c>
      <c r="V62" s="19">
        <v>47.234999999999999</v>
      </c>
      <c r="W62" s="19">
        <f t="shared" si="21"/>
        <v>23.6175</v>
      </c>
      <c r="X62" s="16">
        <f t="shared" si="22"/>
        <v>6.5777746831917563</v>
      </c>
      <c r="Y62" s="20">
        <v>29487</v>
      </c>
      <c r="Z62" s="20">
        <v>10124.970499999999</v>
      </c>
      <c r="AA62" s="19">
        <v>3748.1819999999998</v>
      </c>
      <c r="AB62" s="19">
        <f t="shared" si="23"/>
        <v>37.019189339860297</v>
      </c>
      <c r="AC62" s="16">
        <f t="shared" si="24"/>
        <v>12.711303286193914</v>
      </c>
      <c r="AD62" s="20">
        <v>29087</v>
      </c>
      <c r="AE62" s="20">
        <v>16000</v>
      </c>
      <c r="AF62" s="19">
        <v>6873.84</v>
      </c>
      <c r="AG62" s="19">
        <f t="shared" si="25"/>
        <v>42.961500000000001</v>
      </c>
      <c r="AH62" s="16">
        <f t="shared" si="26"/>
        <v>23.632000550073919</v>
      </c>
      <c r="AI62" s="20">
        <v>1040</v>
      </c>
      <c r="AJ62" s="20">
        <v>610</v>
      </c>
      <c r="AK62" s="19">
        <v>239</v>
      </c>
      <c r="AL62" s="19">
        <f t="shared" si="27"/>
        <v>39.180327868852459</v>
      </c>
      <c r="AM62" s="16">
        <f t="shared" si="28"/>
        <v>22.98076923076923</v>
      </c>
      <c r="AN62" s="21">
        <v>0</v>
      </c>
      <c r="AO62" s="21">
        <v>0</v>
      </c>
      <c r="AP62" s="19">
        <v>0</v>
      </c>
      <c r="AQ62" s="19" t="e">
        <f t="shared" si="29"/>
        <v>#DIV/0!</v>
      </c>
      <c r="AR62" s="16" t="e">
        <f t="shared" si="30"/>
        <v>#DIV/0!</v>
      </c>
      <c r="AS62" s="21">
        <v>0</v>
      </c>
      <c r="AT62" s="21">
        <v>0</v>
      </c>
      <c r="AU62" s="16"/>
      <c r="AV62" s="16"/>
      <c r="AW62" s="16"/>
      <c r="AX62" s="16"/>
      <c r="AY62" s="16">
        <v>215781.1</v>
      </c>
      <c r="AZ62" s="16">
        <v>107890.55</v>
      </c>
      <c r="BA62" s="16">
        <v>89908.9</v>
      </c>
      <c r="BB62" s="22"/>
      <c r="BC62" s="22"/>
      <c r="BD62" s="22"/>
      <c r="BE62" s="22">
        <v>0</v>
      </c>
      <c r="BF62" s="22">
        <v>0</v>
      </c>
      <c r="BG62" s="22">
        <v>305.2</v>
      </c>
      <c r="BH62" s="16"/>
      <c r="BI62" s="16"/>
      <c r="BJ62" s="16"/>
      <c r="BK62" s="16"/>
      <c r="BL62" s="16"/>
      <c r="BM62" s="16"/>
      <c r="BN62" s="19">
        <f t="shared" si="42"/>
        <v>11500</v>
      </c>
      <c r="BO62" s="19">
        <f t="shared" si="42"/>
        <v>3000</v>
      </c>
      <c r="BP62" s="19">
        <f t="shared" si="43"/>
        <v>2820.4609999999998</v>
      </c>
      <c r="BQ62" s="19">
        <f t="shared" si="31"/>
        <v>94.015366666666651</v>
      </c>
      <c r="BR62" s="16">
        <f t="shared" si="32"/>
        <v>24.525747826086956</v>
      </c>
      <c r="BS62" s="20">
        <v>7500</v>
      </c>
      <c r="BT62" s="20">
        <v>3000</v>
      </c>
      <c r="BU62" s="19">
        <v>2793.4609999999998</v>
      </c>
      <c r="BV62" s="16">
        <v>0</v>
      </c>
      <c r="BW62" s="16">
        <v>0</v>
      </c>
      <c r="BX62" s="19">
        <v>0</v>
      </c>
      <c r="BY62" s="16">
        <v>0</v>
      </c>
      <c r="BZ62" s="16">
        <v>0</v>
      </c>
      <c r="CA62" s="16">
        <v>0</v>
      </c>
      <c r="CB62" s="20">
        <v>4000</v>
      </c>
      <c r="CC62" s="20">
        <v>0</v>
      </c>
      <c r="CD62" s="16">
        <v>27</v>
      </c>
      <c r="CE62" s="16">
        <v>0</v>
      </c>
      <c r="CF62" s="16">
        <v>0</v>
      </c>
      <c r="CG62" s="16">
        <v>0</v>
      </c>
      <c r="CH62" s="16">
        <v>0</v>
      </c>
      <c r="CI62" s="16">
        <v>0</v>
      </c>
      <c r="CJ62" s="26">
        <v>0</v>
      </c>
      <c r="CK62" s="29">
        <v>0</v>
      </c>
      <c r="CL62" s="29">
        <v>0</v>
      </c>
      <c r="CM62" s="26">
        <v>0</v>
      </c>
      <c r="CN62" s="20">
        <v>4500</v>
      </c>
      <c r="CO62" s="20">
        <v>1200</v>
      </c>
      <c r="CP62" s="26">
        <v>559.70000000000005</v>
      </c>
      <c r="CQ62" s="16">
        <v>4500</v>
      </c>
      <c r="CR62" s="16">
        <v>1000</v>
      </c>
      <c r="CS62" s="16">
        <v>460.2</v>
      </c>
      <c r="CT62" s="20">
        <v>0</v>
      </c>
      <c r="CU62" s="20">
        <v>0</v>
      </c>
      <c r="CV62" s="26">
        <v>1814.59</v>
      </c>
      <c r="CW62" s="26">
        <v>0</v>
      </c>
      <c r="CX62" s="26">
        <v>0</v>
      </c>
      <c r="CY62" s="26">
        <v>0</v>
      </c>
      <c r="CZ62" s="16">
        <v>0</v>
      </c>
      <c r="DA62" s="16">
        <v>0</v>
      </c>
      <c r="DB62" s="16">
        <v>0</v>
      </c>
      <c r="DC62" s="16">
        <v>0</v>
      </c>
      <c r="DD62" s="16">
        <v>0</v>
      </c>
      <c r="DE62" s="16">
        <v>340</v>
      </c>
      <c r="DF62" s="16">
        <v>0</v>
      </c>
      <c r="DG62" s="19">
        <f t="shared" si="36"/>
        <v>292113.2</v>
      </c>
      <c r="DH62" s="19">
        <f t="shared" si="37"/>
        <v>139025.52050000001</v>
      </c>
      <c r="DI62" s="19">
        <f t="shared" si="38"/>
        <v>108861.727</v>
      </c>
      <c r="DJ62" s="16">
        <v>0</v>
      </c>
      <c r="DK62" s="16">
        <v>0</v>
      </c>
      <c r="DL62" s="16">
        <v>0</v>
      </c>
      <c r="DM62" s="16">
        <v>79060.2</v>
      </c>
      <c r="DN62" s="16">
        <v>20079.36</v>
      </c>
      <c r="DO62" s="16">
        <v>11270.5</v>
      </c>
      <c r="DP62" s="16">
        <v>0</v>
      </c>
      <c r="DQ62" s="16">
        <v>0</v>
      </c>
      <c r="DR62" s="16">
        <v>0</v>
      </c>
      <c r="DS62" s="16">
        <v>0</v>
      </c>
      <c r="DT62" s="16">
        <v>0</v>
      </c>
      <c r="DU62" s="16">
        <v>0</v>
      </c>
      <c r="DV62" s="16">
        <v>0</v>
      </c>
      <c r="DW62" s="16">
        <v>0</v>
      </c>
      <c r="DX62" s="16">
        <v>0</v>
      </c>
      <c r="DY62" s="16">
        <v>14079.4</v>
      </c>
      <c r="DZ62" s="16">
        <v>0</v>
      </c>
      <c r="EA62" s="16">
        <v>6000</v>
      </c>
      <c r="EB62" s="16">
        <v>0</v>
      </c>
      <c r="EC62" s="19">
        <f t="shared" si="44"/>
        <v>93139.599999999991</v>
      </c>
      <c r="ED62" s="19">
        <f t="shared" si="44"/>
        <v>20079.36</v>
      </c>
      <c r="EE62" s="19">
        <f t="shared" si="12"/>
        <v>17270.5</v>
      </c>
      <c r="EF62" s="19">
        <v>0</v>
      </c>
      <c r="EG62" s="19"/>
      <c r="EH62" s="48">
        <v>2204.6190000000206</v>
      </c>
      <c r="EI62" s="23"/>
      <c r="EJ62" s="23"/>
    </row>
    <row r="63" spans="1:140" s="25" customFormat="1" ht="20.25" customHeight="1">
      <c r="A63" s="39">
        <v>54</v>
      </c>
      <c r="B63" s="53" t="s">
        <v>101</v>
      </c>
      <c r="C63" s="16">
        <v>82985.522200000007</v>
      </c>
      <c r="D63" s="24">
        <v>5172.8065000000061</v>
      </c>
      <c r="E63" s="18">
        <f t="shared" si="13"/>
        <v>571282.86679999996</v>
      </c>
      <c r="F63" s="18">
        <f t="shared" si="14"/>
        <v>275368.89679999999</v>
      </c>
      <c r="G63" s="19">
        <f t="shared" si="39"/>
        <v>241975.9791</v>
      </c>
      <c r="H63" s="19">
        <f t="shared" si="15"/>
        <v>87.873387994050319</v>
      </c>
      <c r="I63" s="19">
        <f t="shared" si="16"/>
        <v>42.356596558796014</v>
      </c>
      <c r="J63" s="19">
        <f t="shared" si="33"/>
        <v>136799.59999999998</v>
      </c>
      <c r="K63" s="19">
        <f t="shared" si="34"/>
        <v>51606.224999999999</v>
      </c>
      <c r="L63" s="19">
        <f t="shared" si="35"/>
        <v>59758.520199999948</v>
      </c>
      <c r="M63" s="19">
        <f t="shared" si="17"/>
        <v>115.7971159487057</v>
      </c>
      <c r="N63" s="19">
        <f t="shared" si="18"/>
        <v>43.683256529989819</v>
      </c>
      <c r="O63" s="19">
        <f t="shared" si="40"/>
        <v>55335.600000000006</v>
      </c>
      <c r="P63" s="19">
        <f t="shared" si="40"/>
        <v>15300.174999999999</v>
      </c>
      <c r="Q63" s="19">
        <f t="shared" si="41"/>
        <v>22470.496600000002</v>
      </c>
      <c r="R63" s="19">
        <f t="shared" si="19"/>
        <v>146.86431102912223</v>
      </c>
      <c r="S63" s="16">
        <f t="shared" si="20"/>
        <v>40.607667758188221</v>
      </c>
      <c r="T63" s="20">
        <v>6461.8</v>
      </c>
      <c r="U63" s="20">
        <v>3200</v>
      </c>
      <c r="V63" s="19">
        <v>1611.2755999999999</v>
      </c>
      <c r="W63" s="19">
        <f t="shared" si="21"/>
        <v>50.352362500000005</v>
      </c>
      <c r="X63" s="16">
        <f t="shared" si="22"/>
        <v>24.93539880528645</v>
      </c>
      <c r="Y63" s="20">
        <v>16334.3</v>
      </c>
      <c r="Z63" s="20">
        <v>5490</v>
      </c>
      <c r="AA63" s="19">
        <v>2319.6181999999999</v>
      </c>
      <c r="AB63" s="19">
        <f t="shared" si="23"/>
        <v>42.251697632058288</v>
      </c>
      <c r="AC63" s="16">
        <f t="shared" si="24"/>
        <v>14.200903619989838</v>
      </c>
      <c r="AD63" s="20">
        <v>48873.8</v>
      </c>
      <c r="AE63" s="20">
        <v>12100.174999999999</v>
      </c>
      <c r="AF63" s="19">
        <v>20859.221000000001</v>
      </c>
      <c r="AG63" s="19">
        <f t="shared" si="25"/>
        <v>172.38776298689896</v>
      </c>
      <c r="AH63" s="16">
        <f t="shared" si="26"/>
        <v>42.679760935306852</v>
      </c>
      <c r="AI63" s="20">
        <v>6852.2</v>
      </c>
      <c r="AJ63" s="20">
        <v>3270.55</v>
      </c>
      <c r="AK63" s="19">
        <v>3222.53</v>
      </c>
      <c r="AL63" s="19">
        <f t="shared" si="27"/>
        <v>98.531745425081411</v>
      </c>
      <c r="AM63" s="16">
        <f t="shared" si="28"/>
        <v>47.029129330725908</v>
      </c>
      <c r="AN63" s="21">
        <v>6200</v>
      </c>
      <c r="AO63" s="21">
        <v>2700</v>
      </c>
      <c r="AP63" s="19">
        <v>2579</v>
      </c>
      <c r="AQ63" s="19">
        <f t="shared" si="29"/>
        <v>95.518518518518519</v>
      </c>
      <c r="AR63" s="16">
        <f t="shared" si="30"/>
        <v>41.596774193548384</v>
      </c>
      <c r="AS63" s="21">
        <v>0</v>
      </c>
      <c r="AT63" s="21">
        <v>0</v>
      </c>
      <c r="AU63" s="16"/>
      <c r="AV63" s="16"/>
      <c r="AW63" s="16"/>
      <c r="AX63" s="16"/>
      <c r="AY63" s="16">
        <v>359286</v>
      </c>
      <c r="AZ63" s="16">
        <v>178263.95</v>
      </c>
      <c r="BA63" s="16">
        <v>178298.6</v>
      </c>
      <c r="BB63" s="22"/>
      <c r="BC63" s="22"/>
      <c r="BD63" s="22"/>
      <c r="BE63" s="22">
        <v>10268.5</v>
      </c>
      <c r="BF63" s="22">
        <v>4620.8249999999998</v>
      </c>
      <c r="BG63" s="22">
        <v>1918.1</v>
      </c>
      <c r="BH63" s="16"/>
      <c r="BI63" s="16"/>
      <c r="BJ63" s="16"/>
      <c r="BK63" s="16"/>
      <c r="BL63" s="16"/>
      <c r="BM63" s="16"/>
      <c r="BN63" s="19">
        <f t="shared" si="42"/>
        <v>11879</v>
      </c>
      <c r="BO63" s="19">
        <f t="shared" si="42"/>
        <v>5939.5</v>
      </c>
      <c r="BP63" s="19">
        <f t="shared" si="43"/>
        <v>4449.09</v>
      </c>
      <c r="BQ63" s="19">
        <f t="shared" si="31"/>
        <v>74.906810337570505</v>
      </c>
      <c r="BR63" s="16">
        <f t="shared" si="32"/>
        <v>37.453405168785252</v>
      </c>
      <c r="BS63" s="20">
        <v>7063.6</v>
      </c>
      <c r="BT63" s="20">
        <v>3531.8</v>
      </c>
      <c r="BU63" s="19">
        <v>2756.3440000000001</v>
      </c>
      <c r="BV63" s="16">
        <v>0</v>
      </c>
      <c r="BW63" s="16">
        <v>0</v>
      </c>
      <c r="BX63" s="19">
        <v>0</v>
      </c>
      <c r="BY63" s="16">
        <v>1480</v>
      </c>
      <c r="BZ63" s="16">
        <v>740</v>
      </c>
      <c r="CA63" s="16">
        <v>425.73</v>
      </c>
      <c r="CB63" s="20">
        <v>3335.4</v>
      </c>
      <c r="CC63" s="20">
        <v>1667.7</v>
      </c>
      <c r="CD63" s="16">
        <v>1267.0160000000001</v>
      </c>
      <c r="CE63" s="16">
        <v>0</v>
      </c>
      <c r="CF63" s="16">
        <v>0</v>
      </c>
      <c r="CG63" s="16">
        <v>0</v>
      </c>
      <c r="CH63" s="16">
        <v>5468.7668000000003</v>
      </c>
      <c r="CI63" s="16">
        <v>2457.8968</v>
      </c>
      <c r="CJ63" s="16">
        <v>2000.7589</v>
      </c>
      <c r="CK63" s="24">
        <v>865</v>
      </c>
      <c r="CL63" s="24">
        <v>415</v>
      </c>
      <c r="CM63" s="16">
        <v>0</v>
      </c>
      <c r="CN63" s="20">
        <v>38234.5</v>
      </c>
      <c r="CO63" s="20">
        <v>18072</v>
      </c>
      <c r="CP63" s="16">
        <v>16258.232400000001</v>
      </c>
      <c r="CQ63" s="16">
        <v>26000</v>
      </c>
      <c r="CR63" s="16">
        <v>6300</v>
      </c>
      <c r="CS63" s="16">
        <v>9675.4583999999995</v>
      </c>
      <c r="CT63" s="20">
        <v>1000</v>
      </c>
      <c r="CU63" s="20">
        <v>360</v>
      </c>
      <c r="CV63" s="16">
        <v>161.63999999999999</v>
      </c>
      <c r="CW63" s="16">
        <v>50</v>
      </c>
      <c r="CX63" s="16">
        <v>10</v>
      </c>
      <c r="CY63" s="16">
        <v>0</v>
      </c>
      <c r="CZ63" s="16">
        <v>0</v>
      </c>
      <c r="DA63" s="16">
        <v>0</v>
      </c>
      <c r="DB63" s="16">
        <v>0</v>
      </c>
      <c r="DC63" s="16">
        <v>49</v>
      </c>
      <c r="DD63" s="16">
        <v>49</v>
      </c>
      <c r="DE63" s="16">
        <v>6470</v>
      </c>
      <c r="DF63" s="16">
        <v>0</v>
      </c>
      <c r="DG63" s="19">
        <f t="shared" si="36"/>
        <v>511822.86679999996</v>
      </c>
      <c r="DH63" s="19">
        <f t="shared" si="37"/>
        <v>236948.89680000002</v>
      </c>
      <c r="DI63" s="19">
        <f t="shared" si="38"/>
        <v>241975.9791</v>
      </c>
      <c r="DJ63" s="16">
        <v>56460</v>
      </c>
      <c r="DK63" s="16">
        <v>35420</v>
      </c>
      <c r="DL63" s="16">
        <v>0</v>
      </c>
      <c r="DM63" s="16">
        <v>0</v>
      </c>
      <c r="DN63" s="16">
        <v>0</v>
      </c>
      <c r="DO63" s="16">
        <v>0</v>
      </c>
      <c r="DP63" s="16">
        <v>0</v>
      </c>
      <c r="DQ63" s="16">
        <v>0</v>
      </c>
      <c r="DR63" s="16">
        <v>0</v>
      </c>
      <c r="DS63" s="16">
        <v>3000</v>
      </c>
      <c r="DT63" s="16">
        <v>3000</v>
      </c>
      <c r="DU63" s="16">
        <v>0</v>
      </c>
      <c r="DV63" s="16">
        <v>0</v>
      </c>
      <c r="DW63" s="16">
        <v>0</v>
      </c>
      <c r="DX63" s="16">
        <v>0</v>
      </c>
      <c r="DY63" s="16">
        <v>0</v>
      </c>
      <c r="DZ63" s="16">
        <v>0</v>
      </c>
      <c r="EA63" s="16">
        <v>0</v>
      </c>
      <c r="EB63" s="16">
        <v>0</v>
      </c>
      <c r="EC63" s="19">
        <f t="shared" si="44"/>
        <v>59460</v>
      </c>
      <c r="ED63" s="19">
        <f t="shared" si="44"/>
        <v>38420</v>
      </c>
      <c r="EE63" s="19">
        <f t="shared" si="12"/>
        <v>0</v>
      </c>
      <c r="EF63" s="19">
        <v>0</v>
      </c>
      <c r="EG63" s="19"/>
      <c r="EH63" s="48">
        <v>1827.9129999999423</v>
      </c>
      <c r="EI63" s="23"/>
      <c r="EJ63" s="23"/>
    </row>
    <row r="64" spans="1:140" s="25" customFormat="1" ht="20.25" customHeight="1">
      <c r="A64" s="38">
        <v>55</v>
      </c>
      <c r="B64" s="53" t="s">
        <v>102</v>
      </c>
      <c r="C64" s="16">
        <v>65534.762400000007</v>
      </c>
      <c r="D64" s="24">
        <v>0</v>
      </c>
      <c r="E64" s="18">
        <f t="shared" si="13"/>
        <v>322306.80000000005</v>
      </c>
      <c r="F64" s="18">
        <f t="shared" si="14"/>
        <v>138832.92359999998</v>
      </c>
      <c r="G64" s="19">
        <f t="shared" si="39"/>
        <v>121721.8726</v>
      </c>
      <c r="H64" s="19">
        <f t="shared" si="15"/>
        <v>87.675076951271535</v>
      </c>
      <c r="I64" s="19">
        <f t="shared" si="16"/>
        <v>37.765840683473009</v>
      </c>
      <c r="J64" s="19">
        <f t="shared" si="33"/>
        <v>88694.3</v>
      </c>
      <c r="K64" s="19">
        <f t="shared" si="34"/>
        <v>19776.723599999998</v>
      </c>
      <c r="L64" s="19">
        <f t="shared" si="35"/>
        <v>20125.516600000006</v>
      </c>
      <c r="M64" s="19">
        <f t="shared" si="17"/>
        <v>101.76365411710566</v>
      </c>
      <c r="N64" s="19">
        <f t="shared" si="18"/>
        <v>22.690879346248863</v>
      </c>
      <c r="O64" s="19">
        <f t="shared" si="40"/>
        <v>31636.3</v>
      </c>
      <c r="P64" s="19">
        <f t="shared" si="40"/>
        <v>7150</v>
      </c>
      <c r="Q64" s="19">
        <f t="shared" si="41"/>
        <v>6982.2875999999997</v>
      </c>
      <c r="R64" s="19">
        <f t="shared" si="19"/>
        <v>97.65437202797203</v>
      </c>
      <c r="S64" s="16">
        <f t="shared" si="20"/>
        <v>22.070493705016073</v>
      </c>
      <c r="T64" s="20">
        <v>496</v>
      </c>
      <c r="U64" s="20">
        <v>150</v>
      </c>
      <c r="V64" s="19">
        <v>158.4256</v>
      </c>
      <c r="W64" s="19">
        <f t="shared" si="21"/>
        <v>105.61706666666666</v>
      </c>
      <c r="X64" s="16">
        <f t="shared" si="22"/>
        <v>31.94064516129032</v>
      </c>
      <c r="Y64" s="20">
        <v>32776.300000000003</v>
      </c>
      <c r="Z64" s="20">
        <v>1888.3235999999999</v>
      </c>
      <c r="AA64" s="19">
        <v>5435.491</v>
      </c>
      <c r="AB64" s="19">
        <f t="shared" si="23"/>
        <v>287.84743250574212</v>
      </c>
      <c r="AC64" s="16">
        <f t="shared" si="24"/>
        <v>16.583601565765509</v>
      </c>
      <c r="AD64" s="20">
        <v>31140.3</v>
      </c>
      <c r="AE64" s="20">
        <v>7000</v>
      </c>
      <c r="AF64" s="19">
        <v>6823.8620000000001</v>
      </c>
      <c r="AG64" s="19">
        <f t="shared" si="25"/>
        <v>97.483742857142857</v>
      </c>
      <c r="AH64" s="16">
        <f t="shared" si="26"/>
        <v>21.913282787898641</v>
      </c>
      <c r="AI64" s="20">
        <v>2015.3</v>
      </c>
      <c r="AJ64" s="20">
        <v>1468.4</v>
      </c>
      <c r="AK64" s="27">
        <v>1160.9000000000001</v>
      </c>
      <c r="AL64" s="19">
        <f t="shared" si="27"/>
        <v>79.05883955325524</v>
      </c>
      <c r="AM64" s="16">
        <f t="shared" si="28"/>
        <v>57.604326899220972</v>
      </c>
      <c r="AN64" s="21">
        <v>0</v>
      </c>
      <c r="AO64" s="21">
        <v>0</v>
      </c>
      <c r="AP64" s="19">
        <v>0</v>
      </c>
      <c r="AQ64" s="19" t="e">
        <f t="shared" si="29"/>
        <v>#DIV/0!</v>
      </c>
      <c r="AR64" s="16" t="e">
        <f t="shared" si="30"/>
        <v>#DIV/0!</v>
      </c>
      <c r="AS64" s="21">
        <v>0</v>
      </c>
      <c r="AT64" s="21">
        <v>0</v>
      </c>
      <c r="AU64" s="16"/>
      <c r="AV64" s="16"/>
      <c r="AW64" s="16"/>
      <c r="AX64" s="16"/>
      <c r="AY64" s="16">
        <v>229112.5</v>
      </c>
      <c r="AZ64" s="16">
        <v>114556.2</v>
      </c>
      <c r="BA64" s="16">
        <v>95463.5</v>
      </c>
      <c r="BB64" s="22"/>
      <c r="BC64" s="22"/>
      <c r="BD64" s="22"/>
      <c r="BE64" s="22">
        <v>0</v>
      </c>
      <c r="BF64" s="22">
        <v>0</v>
      </c>
      <c r="BG64" s="22">
        <v>0</v>
      </c>
      <c r="BH64" s="16"/>
      <c r="BI64" s="16"/>
      <c r="BJ64" s="16"/>
      <c r="BK64" s="16"/>
      <c r="BL64" s="16"/>
      <c r="BM64" s="16"/>
      <c r="BN64" s="19">
        <f t="shared" si="42"/>
        <v>7851.4</v>
      </c>
      <c r="BO64" s="19">
        <f t="shared" si="42"/>
        <v>4070</v>
      </c>
      <c r="BP64" s="19">
        <f t="shared" si="43"/>
        <v>1918.078</v>
      </c>
      <c r="BQ64" s="19">
        <f t="shared" si="31"/>
        <v>47.12722358722359</v>
      </c>
      <c r="BR64" s="16">
        <f t="shared" si="32"/>
        <v>24.429757750210154</v>
      </c>
      <c r="BS64" s="20">
        <v>7713.4</v>
      </c>
      <c r="BT64" s="20">
        <v>4000</v>
      </c>
      <c r="BU64" s="27">
        <v>1905.578</v>
      </c>
      <c r="BV64" s="26">
        <v>68</v>
      </c>
      <c r="BW64" s="26">
        <v>30</v>
      </c>
      <c r="BX64" s="19">
        <v>0</v>
      </c>
      <c r="BY64" s="16">
        <v>0</v>
      </c>
      <c r="BZ64" s="16">
        <v>0</v>
      </c>
      <c r="CA64" s="16">
        <v>0</v>
      </c>
      <c r="CB64" s="20">
        <v>70</v>
      </c>
      <c r="CC64" s="20">
        <v>40</v>
      </c>
      <c r="CD64" s="16">
        <v>12.5</v>
      </c>
      <c r="CE64" s="16">
        <v>0</v>
      </c>
      <c r="CF64" s="16">
        <v>0</v>
      </c>
      <c r="CG64" s="16">
        <v>0</v>
      </c>
      <c r="CH64" s="16">
        <v>0</v>
      </c>
      <c r="CI64" s="16">
        <v>0</v>
      </c>
      <c r="CJ64" s="16">
        <v>0</v>
      </c>
      <c r="CK64" s="24">
        <v>4000</v>
      </c>
      <c r="CL64" s="24">
        <v>2000</v>
      </c>
      <c r="CM64" s="16">
        <v>546.5</v>
      </c>
      <c r="CN64" s="20">
        <v>8815</v>
      </c>
      <c r="CO64" s="20">
        <v>2500</v>
      </c>
      <c r="CP64" s="16">
        <v>2565.5880000000002</v>
      </c>
      <c r="CQ64" s="16">
        <v>4229.3999999999996</v>
      </c>
      <c r="CR64" s="16">
        <v>600</v>
      </c>
      <c r="CS64" s="16">
        <v>1131.498</v>
      </c>
      <c r="CT64" s="20">
        <v>500</v>
      </c>
      <c r="CU64" s="20">
        <v>200</v>
      </c>
      <c r="CV64" s="16">
        <v>565.39</v>
      </c>
      <c r="CW64" s="16">
        <v>500</v>
      </c>
      <c r="CX64" s="16">
        <v>200</v>
      </c>
      <c r="CY64" s="16">
        <v>0</v>
      </c>
      <c r="CZ64" s="16">
        <v>0</v>
      </c>
      <c r="DA64" s="16">
        <v>0</v>
      </c>
      <c r="DB64" s="16">
        <v>0</v>
      </c>
      <c r="DC64" s="16">
        <v>600</v>
      </c>
      <c r="DD64" s="16">
        <v>300</v>
      </c>
      <c r="DE64" s="16">
        <v>0</v>
      </c>
      <c r="DF64" s="16">
        <v>0</v>
      </c>
      <c r="DG64" s="19">
        <f t="shared" si="36"/>
        <v>317806.80000000005</v>
      </c>
      <c r="DH64" s="19">
        <f t="shared" si="37"/>
        <v>134332.92359999998</v>
      </c>
      <c r="DI64" s="19">
        <f t="shared" si="38"/>
        <v>115589.0166</v>
      </c>
      <c r="DJ64" s="16">
        <v>4500</v>
      </c>
      <c r="DK64" s="16">
        <v>4500</v>
      </c>
      <c r="DL64" s="16">
        <v>6132.8559999999998</v>
      </c>
      <c r="DM64" s="16">
        <v>0</v>
      </c>
      <c r="DN64" s="16">
        <v>0</v>
      </c>
      <c r="DO64" s="16">
        <v>0</v>
      </c>
      <c r="DP64" s="16">
        <v>0</v>
      </c>
      <c r="DQ64" s="16">
        <v>0</v>
      </c>
      <c r="DR64" s="16">
        <v>0</v>
      </c>
      <c r="DS64" s="16">
        <v>0</v>
      </c>
      <c r="DT64" s="16">
        <v>0</v>
      </c>
      <c r="DU64" s="16">
        <v>0</v>
      </c>
      <c r="DV64" s="16">
        <v>0</v>
      </c>
      <c r="DW64" s="16">
        <v>0</v>
      </c>
      <c r="DX64" s="16">
        <v>0</v>
      </c>
      <c r="DY64" s="16">
        <v>18709.6976</v>
      </c>
      <c r="DZ64" s="16">
        <v>1899.9806000000001</v>
      </c>
      <c r="EA64" s="16">
        <v>0</v>
      </c>
      <c r="EB64" s="16">
        <v>0</v>
      </c>
      <c r="EC64" s="19">
        <f t="shared" si="44"/>
        <v>23209.6976</v>
      </c>
      <c r="ED64" s="19">
        <f t="shared" si="44"/>
        <v>6399.9805999999999</v>
      </c>
      <c r="EE64" s="19">
        <f t="shared" si="12"/>
        <v>6132.8559999999998</v>
      </c>
      <c r="EF64" s="19">
        <v>0</v>
      </c>
      <c r="EG64" s="19"/>
      <c r="EH64" s="48">
        <v>951.28200000000652</v>
      </c>
      <c r="EI64" s="23"/>
      <c r="EJ64" s="23"/>
    </row>
    <row r="65" spans="1:140" s="25" customFormat="1" ht="20.25" customHeight="1">
      <c r="A65" s="39">
        <v>56</v>
      </c>
      <c r="B65" s="53" t="s">
        <v>103</v>
      </c>
      <c r="C65" s="16">
        <v>49102.249199999991</v>
      </c>
      <c r="D65" s="24">
        <v>0</v>
      </c>
      <c r="E65" s="18">
        <f t="shared" si="13"/>
        <v>215027.28</v>
      </c>
      <c r="F65" s="18">
        <f t="shared" si="14"/>
        <v>84145.7</v>
      </c>
      <c r="G65" s="19">
        <f t="shared" si="39"/>
        <v>83955.59</v>
      </c>
      <c r="H65" s="19">
        <f t="shared" si="15"/>
        <v>99.774070451609532</v>
      </c>
      <c r="I65" s="19">
        <f t="shared" si="16"/>
        <v>39.044157559915185</v>
      </c>
      <c r="J65" s="19">
        <f t="shared" si="33"/>
        <v>78899.679999999993</v>
      </c>
      <c r="K65" s="19">
        <f t="shared" si="34"/>
        <v>16081.9</v>
      </c>
      <c r="L65" s="19">
        <f t="shared" si="35"/>
        <v>27235.689999999984</v>
      </c>
      <c r="M65" s="19">
        <f t="shared" si="17"/>
        <v>169.35617060173229</v>
      </c>
      <c r="N65" s="19">
        <f t="shared" si="18"/>
        <v>34.51939222060215</v>
      </c>
      <c r="O65" s="19">
        <f t="shared" si="40"/>
        <v>21215.279999999999</v>
      </c>
      <c r="P65" s="19">
        <f t="shared" si="40"/>
        <v>4000</v>
      </c>
      <c r="Q65" s="19">
        <f t="shared" si="41"/>
        <v>4803.857</v>
      </c>
      <c r="R65" s="19">
        <f t="shared" si="19"/>
        <v>120.096425</v>
      </c>
      <c r="S65" s="16">
        <f t="shared" si="20"/>
        <v>22.643382505439476</v>
      </c>
      <c r="T65" s="20">
        <v>407.68</v>
      </c>
      <c r="U65" s="20">
        <v>0</v>
      </c>
      <c r="V65" s="19">
        <v>92.959000000000003</v>
      </c>
      <c r="W65" s="19" t="e">
        <f t="shared" si="21"/>
        <v>#DIV/0!</v>
      </c>
      <c r="X65" s="16">
        <f t="shared" si="22"/>
        <v>22.801952511773941</v>
      </c>
      <c r="Y65" s="20">
        <v>32974.400000000001</v>
      </c>
      <c r="Z65" s="20">
        <v>5533.9</v>
      </c>
      <c r="AA65" s="19">
        <v>5572.6090000000004</v>
      </c>
      <c r="AB65" s="19">
        <f t="shared" si="23"/>
        <v>100.6994886065885</v>
      </c>
      <c r="AC65" s="16">
        <f t="shared" si="24"/>
        <v>16.899804090445922</v>
      </c>
      <c r="AD65" s="20">
        <v>20807.599999999999</v>
      </c>
      <c r="AE65" s="20">
        <v>4000</v>
      </c>
      <c r="AF65" s="19">
        <v>4710.8980000000001</v>
      </c>
      <c r="AG65" s="19">
        <f t="shared" si="25"/>
        <v>117.77245000000001</v>
      </c>
      <c r="AH65" s="16">
        <f t="shared" si="26"/>
        <v>22.64027566850574</v>
      </c>
      <c r="AI65" s="20">
        <v>310</v>
      </c>
      <c r="AJ65" s="20">
        <v>213</v>
      </c>
      <c r="AK65" s="27">
        <v>299</v>
      </c>
      <c r="AL65" s="19">
        <f t="shared" si="27"/>
        <v>140.3755868544601</v>
      </c>
      <c r="AM65" s="16">
        <f t="shared" si="28"/>
        <v>96.451612903225808</v>
      </c>
      <c r="AN65" s="21">
        <v>0</v>
      </c>
      <c r="AO65" s="21">
        <v>0</v>
      </c>
      <c r="AP65" s="19">
        <v>0</v>
      </c>
      <c r="AQ65" s="19" t="e">
        <f t="shared" si="29"/>
        <v>#DIV/0!</v>
      </c>
      <c r="AR65" s="16" t="e">
        <f t="shared" si="30"/>
        <v>#DIV/0!</v>
      </c>
      <c r="AS65" s="21">
        <v>0</v>
      </c>
      <c r="AT65" s="21">
        <v>0</v>
      </c>
      <c r="AU65" s="16"/>
      <c r="AV65" s="16"/>
      <c r="AW65" s="16"/>
      <c r="AX65" s="16"/>
      <c r="AY65" s="16">
        <v>136127.6</v>
      </c>
      <c r="AZ65" s="16">
        <v>68063.8</v>
      </c>
      <c r="BA65" s="16">
        <v>56719.9</v>
      </c>
      <c r="BB65" s="22"/>
      <c r="BC65" s="22"/>
      <c r="BD65" s="22"/>
      <c r="BE65" s="22">
        <v>0</v>
      </c>
      <c r="BF65" s="22">
        <v>0</v>
      </c>
      <c r="BG65" s="22">
        <v>0</v>
      </c>
      <c r="BH65" s="16"/>
      <c r="BI65" s="16"/>
      <c r="BJ65" s="16"/>
      <c r="BK65" s="16"/>
      <c r="BL65" s="16"/>
      <c r="BM65" s="16"/>
      <c r="BN65" s="19">
        <f t="shared" si="42"/>
        <v>9840</v>
      </c>
      <c r="BO65" s="19">
        <f t="shared" si="42"/>
        <v>2420</v>
      </c>
      <c r="BP65" s="19">
        <f t="shared" si="43"/>
        <v>4514.75</v>
      </c>
      <c r="BQ65" s="19">
        <f t="shared" si="31"/>
        <v>186.55991735537191</v>
      </c>
      <c r="BR65" s="16">
        <f t="shared" si="32"/>
        <v>45.881605691056912</v>
      </c>
      <c r="BS65" s="20">
        <v>9000</v>
      </c>
      <c r="BT65" s="20">
        <v>2000</v>
      </c>
      <c r="BU65" s="27">
        <v>4264.75</v>
      </c>
      <c r="BV65" s="26">
        <v>0</v>
      </c>
      <c r="BW65" s="26">
        <v>0</v>
      </c>
      <c r="BX65" s="19">
        <v>0</v>
      </c>
      <c r="BY65" s="16">
        <v>0</v>
      </c>
      <c r="BZ65" s="16">
        <v>0</v>
      </c>
      <c r="CA65" s="26">
        <v>0</v>
      </c>
      <c r="CB65" s="20">
        <v>840</v>
      </c>
      <c r="CC65" s="20">
        <v>420</v>
      </c>
      <c r="CD65" s="26">
        <v>250</v>
      </c>
      <c r="CE65" s="16">
        <v>0</v>
      </c>
      <c r="CF65" s="16">
        <v>0</v>
      </c>
      <c r="CG65" s="16">
        <v>0</v>
      </c>
      <c r="CH65" s="16">
        <v>0</v>
      </c>
      <c r="CI65" s="16">
        <v>0</v>
      </c>
      <c r="CJ65" s="16">
        <v>0</v>
      </c>
      <c r="CK65" s="24">
        <v>0</v>
      </c>
      <c r="CL65" s="24">
        <v>0</v>
      </c>
      <c r="CM65" s="16">
        <v>0</v>
      </c>
      <c r="CN65" s="20">
        <v>2560</v>
      </c>
      <c r="CO65" s="20">
        <v>990</v>
      </c>
      <c r="CP65" s="16">
        <v>1411.36</v>
      </c>
      <c r="CQ65" s="16">
        <v>2190</v>
      </c>
      <c r="CR65" s="16">
        <v>430</v>
      </c>
      <c r="CS65" s="16">
        <v>1131.3599999999999</v>
      </c>
      <c r="CT65" s="20">
        <v>0</v>
      </c>
      <c r="CU65" s="20">
        <v>0</v>
      </c>
      <c r="CV65" s="16">
        <v>0</v>
      </c>
      <c r="CW65" s="16">
        <v>0</v>
      </c>
      <c r="CX65" s="16">
        <v>0</v>
      </c>
      <c r="CY65" s="16">
        <v>0</v>
      </c>
      <c r="CZ65" s="16">
        <v>0</v>
      </c>
      <c r="DA65" s="16">
        <v>0</v>
      </c>
      <c r="DB65" s="16">
        <v>0</v>
      </c>
      <c r="DC65" s="16">
        <v>12000</v>
      </c>
      <c r="DD65" s="16">
        <v>2925</v>
      </c>
      <c r="DE65" s="16">
        <v>7900.3</v>
      </c>
      <c r="DF65" s="16">
        <v>0</v>
      </c>
      <c r="DG65" s="19">
        <f t="shared" si="36"/>
        <v>215027.28</v>
      </c>
      <c r="DH65" s="19">
        <f t="shared" si="37"/>
        <v>84145.7</v>
      </c>
      <c r="DI65" s="19">
        <f t="shared" si="38"/>
        <v>83955.59</v>
      </c>
      <c r="DJ65" s="16">
        <v>0</v>
      </c>
      <c r="DK65" s="16">
        <v>0</v>
      </c>
      <c r="DL65" s="16">
        <v>0</v>
      </c>
      <c r="DM65" s="16">
        <v>0</v>
      </c>
      <c r="DN65" s="16">
        <v>0</v>
      </c>
      <c r="DO65" s="16">
        <v>0</v>
      </c>
      <c r="DP65" s="16">
        <v>0</v>
      </c>
      <c r="DQ65" s="16">
        <v>0</v>
      </c>
      <c r="DR65" s="16">
        <v>0</v>
      </c>
      <c r="DS65" s="16">
        <v>0</v>
      </c>
      <c r="DT65" s="16">
        <v>0</v>
      </c>
      <c r="DU65" s="16">
        <v>0</v>
      </c>
      <c r="DV65" s="16">
        <v>0</v>
      </c>
      <c r="DW65" s="16">
        <v>0</v>
      </c>
      <c r="DX65" s="16">
        <v>0</v>
      </c>
      <c r="DY65" s="16">
        <v>35590.770799999998</v>
      </c>
      <c r="DZ65" s="16">
        <v>1645</v>
      </c>
      <c r="EA65" s="16">
        <v>0</v>
      </c>
      <c r="EB65" s="16">
        <v>0</v>
      </c>
      <c r="EC65" s="19">
        <f t="shared" si="44"/>
        <v>35590.770799999998</v>
      </c>
      <c r="ED65" s="19">
        <f t="shared" si="44"/>
        <v>1645</v>
      </c>
      <c r="EE65" s="19">
        <f t="shared" si="12"/>
        <v>0</v>
      </c>
      <c r="EF65" s="19">
        <v>0</v>
      </c>
      <c r="EG65" s="19"/>
      <c r="EH65" s="48">
        <v>2733.8139999999839</v>
      </c>
      <c r="EI65" s="23"/>
      <c r="EJ65" s="23"/>
    </row>
    <row r="66" spans="1:140" s="31" customFormat="1" ht="18.75" customHeight="1">
      <c r="A66" s="15"/>
      <c r="B66" s="30" t="s">
        <v>44</v>
      </c>
      <c r="C66" s="19">
        <f>SUM(C10:C65)</f>
        <v>2321457.9684000001</v>
      </c>
      <c r="D66" s="19">
        <f>SUM(D10:D65)</f>
        <v>37223.454700000002</v>
      </c>
      <c r="E66" s="18">
        <f>DG66+EC66-DY66</f>
        <v>10439178.194800003</v>
      </c>
      <c r="F66" s="18">
        <f>DH66+ED66-DZ66</f>
        <v>5154769.8776000002</v>
      </c>
      <c r="G66" s="19">
        <f>SUM(G10:G65)</f>
        <v>4072034.5237000007</v>
      </c>
      <c r="H66" s="19">
        <f>G66/F66*100</f>
        <v>78.995466730629133</v>
      </c>
      <c r="I66" s="19">
        <f>G66/E66*100</f>
        <v>39.007232635691338</v>
      </c>
      <c r="J66" s="19">
        <f>SUM(J10:J65)</f>
        <v>2725177.9580000006</v>
      </c>
      <c r="K66" s="19">
        <f>SUM(K10:K65)</f>
        <v>1185411.4358000001</v>
      </c>
      <c r="L66" s="19">
        <f>SUM(L10:L65)</f>
        <v>921933.61170000001</v>
      </c>
      <c r="M66" s="19">
        <f>L66/K66*100</f>
        <v>77.773301645079329</v>
      </c>
      <c r="N66" s="19">
        <f>L66/J66*100</f>
        <v>33.830216811844615</v>
      </c>
      <c r="O66" s="27">
        <f>SUM(O10:O65)</f>
        <v>1103067.75</v>
      </c>
      <c r="P66" s="27">
        <f>SUM(P10:P65)</f>
        <v>468210.913</v>
      </c>
      <c r="Q66" s="27">
        <f>SUM(Q10:Q65)</f>
        <v>367868.94549999997</v>
      </c>
      <c r="R66" s="19">
        <f>Q66/P66*100</f>
        <v>78.569066906819401</v>
      </c>
      <c r="S66" s="16">
        <f>Q66/O66*100</f>
        <v>33.349623855832967</v>
      </c>
      <c r="T66" s="27">
        <f>SUM(T10:T65)</f>
        <v>134461.79699999999</v>
      </c>
      <c r="U66" s="27">
        <f>SUM(U10:U65)</f>
        <v>62538.799999999996</v>
      </c>
      <c r="V66" s="27">
        <f>SUM(V10:V65)</f>
        <v>35716.460399999996</v>
      </c>
      <c r="W66" s="19">
        <f>V66/U66*100</f>
        <v>57.110882204327552</v>
      </c>
      <c r="X66" s="16">
        <f>V66/T66*100</f>
        <v>26.562533892061545</v>
      </c>
      <c r="Y66" s="27">
        <f>SUM(Y10:Y65)</f>
        <v>310225.75200000004</v>
      </c>
      <c r="Z66" s="27">
        <f>SUM(Z10:Z65)</f>
        <v>111707.9621</v>
      </c>
      <c r="AA66" s="27">
        <f>SUM(AA10:AA65)</f>
        <v>55287.532800000015</v>
      </c>
      <c r="AB66" s="19">
        <f>AA66/Z66*100</f>
        <v>49.492920433466594</v>
      </c>
      <c r="AC66" s="16">
        <f>AA66/Y66*100</f>
        <v>17.821709656134548</v>
      </c>
      <c r="AD66" s="27">
        <f>SUM(AD10:AD65)</f>
        <v>968605.95300000033</v>
      </c>
      <c r="AE66" s="27">
        <f>SUM(AE10:AE65)</f>
        <v>405672.11300000001</v>
      </c>
      <c r="AF66" s="27">
        <f>SUM(AF10:AF65)</f>
        <v>332152.48510000005</v>
      </c>
      <c r="AG66" s="19">
        <f>AF66/AE66*100</f>
        <v>81.877081134241052</v>
      </c>
      <c r="AH66" s="16">
        <f>AF66/AD66*100</f>
        <v>34.29180711426001</v>
      </c>
      <c r="AI66" s="27">
        <f>SUM(AI10:AI65)</f>
        <v>118109.7</v>
      </c>
      <c r="AJ66" s="27">
        <f>SUM(AJ10:AJ65)</f>
        <v>61605.649999999994</v>
      </c>
      <c r="AK66" s="27">
        <f>SUM(AK10:AK65)</f>
        <v>55558.830999999998</v>
      </c>
      <c r="AL66" s="19">
        <f>AK66/AJ66*100</f>
        <v>90.18463566247577</v>
      </c>
      <c r="AM66" s="16">
        <f>AK66/AI66*100</f>
        <v>47.040023808374762</v>
      </c>
      <c r="AN66" s="27">
        <f>SUM(AN10:AN65)</f>
        <v>53700</v>
      </c>
      <c r="AO66" s="27">
        <f>SUM(AO10:AO65)</f>
        <v>25550</v>
      </c>
      <c r="AP66" s="27">
        <f>SUM(AP10:AP65)</f>
        <v>26474.3</v>
      </c>
      <c r="AQ66" s="19">
        <f>AP66/AO66*100</f>
        <v>103.61761252446185</v>
      </c>
      <c r="AR66" s="16">
        <f>AP66/AN66*100</f>
        <v>49.300372439478586</v>
      </c>
      <c r="AS66" s="27">
        <f>SUM(AS10:AS65)</f>
        <v>0</v>
      </c>
      <c r="AT66" s="27">
        <f>SUM(AT10:AT65)</f>
        <v>0</v>
      </c>
      <c r="AU66" s="26">
        <v>0</v>
      </c>
      <c r="AV66" s="27">
        <f t="shared" ref="AV66:BP66" si="45">SUM(AV10:AV65)</f>
        <v>0</v>
      </c>
      <c r="AW66" s="27">
        <f t="shared" si="45"/>
        <v>0</v>
      </c>
      <c r="AX66" s="27">
        <f t="shared" si="45"/>
        <v>0</v>
      </c>
      <c r="AY66" s="27">
        <f t="shared" si="45"/>
        <v>6521718.299999998</v>
      </c>
      <c r="AZ66" s="27">
        <f t="shared" si="45"/>
        <v>3259391.15</v>
      </c>
      <c r="BA66" s="27">
        <f t="shared" si="45"/>
        <v>2746376.9670000002</v>
      </c>
      <c r="BB66" s="27">
        <f t="shared" si="45"/>
        <v>0</v>
      </c>
      <c r="BC66" s="27">
        <f t="shared" si="45"/>
        <v>0</v>
      </c>
      <c r="BD66" s="27">
        <f t="shared" si="45"/>
        <v>0</v>
      </c>
      <c r="BE66" s="27">
        <f t="shared" si="45"/>
        <v>77173.3</v>
      </c>
      <c r="BF66" s="27">
        <f t="shared" si="45"/>
        <v>39950.985000000001</v>
      </c>
      <c r="BG66" s="27">
        <f t="shared" si="45"/>
        <v>12962.660000000002</v>
      </c>
      <c r="BH66" s="27">
        <f t="shared" si="45"/>
        <v>0</v>
      </c>
      <c r="BI66" s="27">
        <f t="shared" si="45"/>
        <v>0</v>
      </c>
      <c r="BJ66" s="27">
        <f t="shared" si="45"/>
        <v>0</v>
      </c>
      <c r="BK66" s="27">
        <f t="shared" si="45"/>
        <v>0</v>
      </c>
      <c r="BL66" s="27">
        <f t="shared" si="45"/>
        <v>0</v>
      </c>
      <c r="BM66" s="27">
        <f t="shared" si="45"/>
        <v>0</v>
      </c>
      <c r="BN66" s="27">
        <f t="shared" si="45"/>
        <v>283738.02799999999</v>
      </c>
      <c r="BO66" s="27">
        <f t="shared" si="45"/>
        <v>118391.174</v>
      </c>
      <c r="BP66" s="27">
        <f t="shared" si="45"/>
        <v>92400.755699999994</v>
      </c>
      <c r="BQ66" s="19">
        <f>BP66/BO66*100</f>
        <v>78.046996729671761</v>
      </c>
      <c r="BR66" s="16">
        <f>BP66/BN66*100</f>
        <v>32.565516984561548</v>
      </c>
      <c r="BS66" s="27">
        <f>SUM(BS10:BS65)</f>
        <v>235531.54799999998</v>
      </c>
      <c r="BT66" s="27">
        <f t="shared" ref="BT66:DF66" si="46">SUM(BT10:BT65)</f>
        <v>104870.63400000001</v>
      </c>
      <c r="BU66" s="27">
        <f t="shared" si="46"/>
        <v>78035.062699999995</v>
      </c>
      <c r="BV66" s="27">
        <f t="shared" si="46"/>
        <v>68</v>
      </c>
      <c r="BW66" s="27">
        <f t="shared" si="46"/>
        <v>30</v>
      </c>
      <c r="BX66" s="27">
        <f t="shared" si="46"/>
        <v>0</v>
      </c>
      <c r="BY66" s="27">
        <f t="shared" si="46"/>
        <v>1480</v>
      </c>
      <c r="BZ66" s="27">
        <f t="shared" si="46"/>
        <v>740</v>
      </c>
      <c r="CA66" s="27">
        <f t="shared" si="46"/>
        <v>425.73</v>
      </c>
      <c r="CB66" s="27">
        <f t="shared" si="46"/>
        <v>46658.48</v>
      </c>
      <c r="CC66" s="27">
        <f t="shared" si="46"/>
        <v>12750.54</v>
      </c>
      <c r="CD66" s="27">
        <f t="shared" si="46"/>
        <v>13939.963</v>
      </c>
      <c r="CE66" s="27">
        <f t="shared" si="46"/>
        <v>0</v>
      </c>
      <c r="CF66" s="27">
        <f t="shared" si="46"/>
        <v>0</v>
      </c>
      <c r="CG66" s="27">
        <f t="shared" si="46"/>
        <v>0</v>
      </c>
      <c r="CH66" s="27">
        <f t="shared" si="46"/>
        <v>79861.636800000007</v>
      </c>
      <c r="CI66" s="27">
        <f t="shared" si="46"/>
        <v>36253.896800000002</v>
      </c>
      <c r="CJ66" s="27">
        <f t="shared" si="46"/>
        <v>25845.588900000002</v>
      </c>
      <c r="CK66" s="27">
        <f t="shared" si="46"/>
        <v>9815</v>
      </c>
      <c r="CL66" s="27">
        <f t="shared" si="46"/>
        <v>8555</v>
      </c>
      <c r="CM66" s="27">
        <f t="shared" si="46"/>
        <v>1595.4099999999999</v>
      </c>
      <c r="CN66" s="27">
        <f t="shared" si="46"/>
        <v>650823.85</v>
      </c>
      <c r="CO66" s="27">
        <f t="shared" si="46"/>
        <v>301313.2</v>
      </c>
      <c r="CP66" s="27">
        <f t="shared" si="46"/>
        <v>221738.02409999995</v>
      </c>
      <c r="CQ66" s="27">
        <f t="shared" si="46"/>
        <v>327373.8</v>
      </c>
      <c r="CR66" s="27">
        <f t="shared" si="46"/>
        <v>80179.5</v>
      </c>
      <c r="CS66" s="27">
        <f t="shared" si="46"/>
        <v>105831.37900000002</v>
      </c>
      <c r="CT66" s="27">
        <f t="shared" si="46"/>
        <v>4709</v>
      </c>
      <c r="CU66" s="27">
        <f t="shared" si="46"/>
        <v>2869</v>
      </c>
      <c r="CV66" s="27">
        <f t="shared" si="46"/>
        <v>9144.2964999999986</v>
      </c>
      <c r="CW66" s="27">
        <f t="shared" si="46"/>
        <v>4500</v>
      </c>
      <c r="CX66" s="27">
        <f t="shared" si="46"/>
        <v>2410</v>
      </c>
      <c r="CY66" s="27">
        <f t="shared" si="46"/>
        <v>3791.415</v>
      </c>
      <c r="CZ66" s="27">
        <f t="shared" si="46"/>
        <v>2619</v>
      </c>
      <c r="DA66" s="27">
        <f t="shared" si="46"/>
        <v>2619</v>
      </c>
      <c r="DB66" s="27">
        <f t="shared" si="46"/>
        <v>2619</v>
      </c>
      <c r="DC66" s="27">
        <f t="shared" si="46"/>
        <v>131105.39000000001</v>
      </c>
      <c r="DD66" s="27">
        <f t="shared" si="46"/>
        <v>68182</v>
      </c>
      <c r="DE66" s="27">
        <f t="shared" si="46"/>
        <v>62295.214599999999</v>
      </c>
      <c r="DF66" s="27">
        <f t="shared" si="46"/>
        <v>465.75299999999999</v>
      </c>
      <c r="DG66" s="27">
        <f>SUM(DG10:DG65)</f>
        <v>9406550.1948000025</v>
      </c>
      <c r="DH66" s="27">
        <f>SUM(DH10:DH65)</f>
        <v>4523626.4676000001</v>
      </c>
      <c r="DI66" s="19">
        <f>V66+AA66+AF66+AK66+AP66+AU66+AX66+BA66+BD66+BG66+BJ66+BM66+BU66+BX66+CA66+CD66+CG66+CJ66+CM66+CP66+CV66+CY66+DB66+DE66+DF66+EH66</f>
        <v>3710203.5806000009</v>
      </c>
      <c r="DJ66" s="27">
        <f>SUM(DJ10:DJ65)</f>
        <v>60960</v>
      </c>
      <c r="DK66" s="27">
        <f t="shared" ref="DK66:EA66" si="47">SUM(DK10:DK65)</f>
        <v>39920</v>
      </c>
      <c r="DL66" s="27">
        <f t="shared" si="47"/>
        <v>7378.4560000000001</v>
      </c>
      <c r="DM66" s="27">
        <f t="shared" si="47"/>
        <v>695358</v>
      </c>
      <c r="DN66" s="27">
        <f t="shared" si="47"/>
        <v>471323.41</v>
      </c>
      <c r="DO66" s="27">
        <f t="shared" si="47"/>
        <v>254093.24</v>
      </c>
      <c r="DP66" s="27">
        <f t="shared" si="47"/>
        <v>0</v>
      </c>
      <c r="DQ66" s="27">
        <f t="shared" si="47"/>
        <v>0</v>
      </c>
      <c r="DR66" s="27">
        <f t="shared" si="47"/>
        <v>0</v>
      </c>
      <c r="DS66" s="27">
        <f t="shared" si="47"/>
        <v>276310</v>
      </c>
      <c r="DT66" s="27">
        <f t="shared" si="47"/>
        <v>37550</v>
      </c>
      <c r="DU66" s="27">
        <f t="shared" si="47"/>
        <v>100825.0001</v>
      </c>
      <c r="DV66" s="27">
        <f t="shared" si="47"/>
        <v>0</v>
      </c>
      <c r="DW66" s="27">
        <f t="shared" si="47"/>
        <v>82350</v>
      </c>
      <c r="DX66" s="27">
        <f t="shared" si="47"/>
        <v>0</v>
      </c>
      <c r="DY66" s="27">
        <f t="shared" si="47"/>
        <v>656260.51339999982</v>
      </c>
      <c r="DZ66" s="27">
        <f t="shared" si="47"/>
        <v>184714.7856</v>
      </c>
      <c r="EA66" s="27">
        <f t="shared" si="47"/>
        <v>93156.005300000004</v>
      </c>
      <c r="EB66" s="27">
        <f t="shared" ref="EB66:EH66" si="48">SUM(EB10:EB65)</f>
        <v>0</v>
      </c>
      <c r="EC66" s="27">
        <f t="shared" si="48"/>
        <v>1688888.5134000001</v>
      </c>
      <c r="ED66" s="27">
        <f t="shared" si="48"/>
        <v>815858.19559999998</v>
      </c>
      <c r="EE66" s="27">
        <f t="shared" si="48"/>
        <v>455452.70140000002</v>
      </c>
      <c r="EF66" s="27">
        <f t="shared" si="48"/>
        <v>55383.487999999918</v>
      </c>
      <c r="EG66" s="27">
        <f t="shared" si="48"/>
        <v>16616.536700000001</v>
      </c>
      <c r="EH66" s="27">
        <f t="shared" si="48"/>
        <v>25778.886500000001</v>
      </c>
      <c r="EJ66" s="23"/>
    </row>
    <row r="67" spans="1:140">
      <c r="C67" s="34"/>
      <c r="E67" s="32"/>
      <c r="F67" s="33"/>
    </row>
    <row r="68" spans="1:140" s="34" customFormat="1">
      <c r="B68" s="35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</row>
    <row r="69" spans="1:140"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36"/>
    </row>
    <row r="70" spans="1:140">
      <c r="E70" s="34"/>
      <c r="G70" s="41"/>
    </row>
  </sheetData>
  <protectedRanges>
    <protectedRange sqref="AA53:AA65" name="Range4_1_1_1_2_1_1_2_1_1_1_2_1_1_1"/>
    <protectedRange sqref="AF53:AF65" name="Range4_2_1_1_2_1_1_2_1_1_1_2_1_1_1"/>
    <protectedRange sqref="AK53:AK65" name="Range4_3_1_1_2_1_1_2_1_1_1_2_1_1_1"/>
    <protectedRange sqref="AP53:AP65" name="Range4_4_1_1_2_1_1_2_1_1_1_2_1_1_1"/>
    <protectedRange sqref="BU53:BU65" name="Range5_1_1_1_2_1_1_2_1_1_1_2_1_1_1"/>
    <protectedRange sqref="V45:V48 V12:V23 V25:V26 V28:V36 V38:V40 V42:V43 V51:V52" name="Range4_5_1_2_1_1_2_1_1_1_1_1_1"/>
    <protectedRange sqref="AA45:AA48 AA12:AA23 AA25:AA26 AA28:AA36 AA38:AA40 AA42:AA43 AA51:AA52" name="Range4_1_1_1_2_1_1_2_1_1_1_1_1_1"/>
    <protectedRange sqref="AF45:AF48 AF12:AF23 AF25:AF26 AF28:AF36 AF38:AF40 AF42:AF43 AF51:AF52" name="Range4_2_1_1_2_1_1_2_1_1_1_1_1_1"/>
    <protectedRange sqref="AK45:AK48 AK12:AK23 AK25:AK26 AK28:AK36 AK38:AK40 AK42:AK43 AK51:AK52" name="Range4_3_1_1_2_1_1_2_1_1_1_1_1_1"/>
    <protectedRange sqref="AP45:AP48 AP12:AP23 AP25:AP26 AP28:AP36 AP38:AP40 AP42:AP43 AP51:AP52" name="Range4_4_1_1_2_1_1_2_1_1_1_1_1_1"/>
    <protectedRange sqref="BU18:BU21 BU23 BU28:BU32 BU34:BU36 BU45:BU48 BU12:BU15 BU25:BU26 BU38:BU40 BU42 BU51:BU52" name="Range5_1_1_1_2_1_1_2_1_1_1_1_1_1"/>
    <protectedRange sqref="BU43 BU16:BU17 BU22 BU33" name="Range5_2_1_1_2_1_1_2_1_1_1_1_1_1"/>
    <protectedRange sqref="V41" name="Range4_5_1_1_1_1_1_1_1_1_1_1_1_1"/>
    <protectedRange sqref="AA41" name="Range4_1_1_1_1_1_1_1_1_1_1_1_1_1_1"/>
    <protectedRange sqref="AF41" name="Range4_2_1_1_1_1_1_1_1_1_1_1_1_1_1"/>
    <protectedRange sqref="AK41" name="Range4_3_1_1_1_1_1_1_1_1_1_1_1_1_1"/>
    <protectedRange sqref="AP41" name="Range4_4_1_1_1_1_1_1_1_1_1_1_1_1_1"/>
    <protectedRange sqref="BU41" name="Range5_1_1_1_1_1_1_1_1_1_1_1_1_1_1"/>
    <protectedRange sqref="V10:W10 W11:W66" name="Range4_5_1_2_1_1_1_1_1_1_1_1_1"/>
    <protectedRange sqref="AA10:AB10 AB11:AB66" name="Range4_1_1_1_2_1_1_1_1_1_1_1_1_1"/>
    <protectedRange sqref="AF10:AG10 AG11:AG66" name="Range4_2_1_1_2_1_1_1_1_1_1_1_1_1"/>
    <protectedRange sqref="AK10:AL10 AL11:AL66" name="Range4_3_1_1_2_1_1_1_1_1_1_1_1_1"/>
    <protectedRange sqref="AP10:AQ10 AQ11:AQ66" name="Range4_4_1_1_2_1_1_1_1_1_1_1_1_1"/>
    <protectedRange sqref="BU10" name="Range5_1_1_1_2_1_1_1_1_1_1_1_1_1"/>
  </protectedRanges>
  <mergeCells count="135">
    <mergeCell ref="EF4:EH6"/>
    <mergeCell ref="EF7:EF8"/>
    <mergeCell ref="EG7:EH7"/>
    <mergeCell ref="DG7:DG8"/>
    <mergeCell ref="DW7:DX7"/>
    <mergeCell ref="DZ7:EA7"/>
    <mergeCell ref="DK7:DL7"/>
    <mergeCell ref="DN7:DO7"/>
    <mergeCell ref="DY7:DY8"/>
    <mergeCell ref="DJ7:DJ8"/>
    <mergeCell ref="CL7:CM7"/>
    <mergeCell ref="CW7:CW8"/>
    <mergeCell ref="CT7:CT8"/>
    <mergeCell ref="DF7:DF8"/>
    <mergeCell ref="DQ7:DR7"/>
    <mergeCell ref="DT7:DU7"/>
    <mergeCell ref="CZ7:CZ8"/>
    <mergeCell ref="DP7:DP8"/>
    <mergeCell ref="DC7:DC8"/>
    <mergeCell ref="DM7:DM8"/>
    <mergeCell ref="DY6:EA6"/>
    <mergeCell ref="DP5:DR6"/>
    <mergeCell ref="DS5:EA5"/>
    <mergeCell ref="BV7:BV8"/>
    <mergeCell ref="BS7:BS8"/>
    <mergeCell ref="DJ5:DO5"/>
    <mergeCell ref="CI7:CJ7"/>
    <mergeCell ref="CN7:CN8"/>
    <mergeCell ref="CB7:CB8"/>
    <mergeCell ref="CE7:CE8"/>
    <mergeCell ref="BI7:BJ7"/>
    <mergeCell ref="BN7:BN8"/>
    <mergeCell ref="DS6:DU6"/>
    <mergeCell ref="CH7:CH8"/>
    <mergeCell ref="AV7:AV8"/>
    <mergeCell ref="BH7:BH8"/>
    <mergeCell ref="BY7:BY8"/>
    <mergeCell ref="BK7:BK8"/>
    <mergeCell ref="BL7:BM7"/>
    <mergeCell ref="DS7:DS8"/>
    <mergeCell ref="Y6:AC6"/>
    <mergeCell ref="AZ7:BA7"/>
    <mergeCell ref="BC7:BD7"/>
    <mergeCell ref="T7:T8"/>
    <mergeCell ref="Y7:Y8"/>
    <mergeCell ref="AD7:AD8"/>
    <mergeCell ref="AY7:AY8"/>
    <mergeCell ref="BB7:BB8"/>
    <mergeCell ref="AS7:AS8"/>
    <mergeCell ref="AJ7:AM7"/>
    <mergeCell ref="BY6:CA6"/>
    <mergeCell ref="BS6:BU6"/>
    <mergeCell ref="CB6:CD6"/>
    <mergeCell ref="AW7:AX7"/>
    <mergeCell ref="O7:O8"/>
    <mergeCell ref="BV6:BX6"/>
    <mergeCell ref="AY6:BA6"/>
    <mergeCell ref="BB6:BD6"/>
    <mergeCell ref="AV6:AX6"/>
    <mergeCell ref="BN6:BR6"/>
    <mergeCell ref="AD6:AH6"/>
    <mergeCell ref="AI6:AM6"/>
    <mergeCell ref="AN6:AR6"/>
    <mergeCell ref="AS6:AU6"/>
    <mergeCell ref="BE6:BG6"/>
    <mergeCell ref="CN6:CP6"/>
    <mergeCell ref="CE6:CG6"/>
    <mergeCell ref="CH6:CJ6"/>
    <mergeCell ref="CK6:CM6"/>
    <mergeCell ref="BH6:BJ6"/>
    <mergeCell ref="CQ6:CS6"/>
    <mergeCell ref="CT6:CV6"/>
    <mergeCell ref="DJ6:DL6"/>
    <mergeCell ref="DM6:DO6"/>
    <mergeCell ref="DF4:DF6"/>
    <mergeCell ref="DG4:DI6"/>
    <mergeCell ref="DJ4:EA4"/>
    <mergeCell ref="DC5:DE6"/>
    <mergeCell ref="CZ5:DB6"/>
    <mergeCell ref="DV6:DX6"/>
    <mergeCell ref="EC4:EE6"/>
    <mergeCell ref="O5:AU5"/>
    <mergeCell ref="AV5:BJ5"/>
    <mergeCell ref="BK5:BM6"/>
    <mergeCell ref="BN5:CD5"/>
    <mergeCell ref="O4:DE4"/>
    <mergeCell ref="CE5:CM5"/>
    <mergeCell ref="CN5:CV5"/>
    <mergeCell ref="CW5:CY6"/>
    <mergeCell ref="EB4:EB6"/>
    <mergeCell ref="O6:S6"/>
    <mergeCell ref="T6:X6"/>
    <mergeCell ref="C1:N1"/>
    <mergeCell ref="C2:N2"/>
    <mergeCell ref="T2:V2"/>
    <mergeCell ref="L3:O3"/>
    <mergeCell ref="J7:J8"/>
    <mergeCell ref="A4:A8"/>
    <mergeCell ref="B4:B8"/>
    <mergeCell ref="C4:C8"/>
    <mergeCell ref="D4:D8"/>
    <mergeCell ref="E7:E8"/>
    <mergeCell ref="E4:I6"/>
    <mergeCell ref="F7:I7"/>
    <mergeCell ref="J4:N6"/>
    <mergeCell ref="K7:N7"/>
    <mergeCell ref="P7:S7"/>
    <mergeCell ref="U7:X7"/>
    <mergeCell ref="Z7:AC7"/>
    <mergeCell ref="AE7:AH7"/>
    <mergeCell ref="AN7:AN8"/>
    <mergeCell ref="BF7:BG7"/>
    <mergeCell ref="BE7:BE8"/>
    <mergeCell ref="AI7:AI8"/>
    <mergeCell ref="AT7:AU7"/>
    <mergeCell ref="BO7:BR7"/>
    <mergeCell ref="AO7:AR7"/>
    <mergeCell ref="ED7:EE7"/>
    <mergeCell ref="CX7:CY7"/>
    <mergeCell ref="DA7:DB7"/>
    <mergeCell ref="DD7:DE7"/>
    <mergeCell ref="DH7:DI7"/>
    <mergeCell ref="BT7:BU7"/>
    <mergeCell ref="BW7:BX7"/>
    <mergeCell ref="BZ7:CA7"/>
    <mergeCell ref="CC7:CD7"/>
    <mergeCell ref="CF7:CG7"/>
    <mergeCell ref="EB7:EB8"/>
    <mergeCell ref="EC7:EC8"/>
    <mergeCell ref="DV7:DV8"/>
    <mergeCell ref="CO7:CP7"/>
    <mergeCell ref="CR7:CS7"/>
    <mergeCell ref="CU7:CV7"/>
    <mergeCell ref="CK7:CK8"/>
    <mergeCell ref="CQ7:CQ8"/>
  </mergeCells>
  <phoneticPr fontId="0" type="noConversion"/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Ekamut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admin</cp:lastModifiedBy>
  <cp:lastPrinted>2021-01-12T12:25:30Z</cp:lastPrinted>
  <dcterms:created xsi:type="dcterms:W3CDTF">2002-03-15T09:46:46Z</dcterms:created>
  <dcterms:modified xsi:type="dcterms:W3CDTF">2021-06-02T07:41:05Z</dcterms:modified>
</cp:coreProperties>
</file>