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2120" windowHeight="8280" tabRatio="594"/>
  </bookViews>
  <sheets>
    <sheet name="titxosatert" sheetId="33" r:id="rId1"/>
    <sheet name="ekamut" sheetId="2" r:id="rId2"/>
    <sheet name="gortcarn" sheetId="3" r:id="rId3"/>
    <sheet name="tnt" sheetId="4" r:id="rId4"/>
    <sheet name="mnac" sheetId="5" r:id="rId5"/>
    <sheet name="ekamut eramsjak" sheetId="30" r:id="rId6"/>
    <sheet name="caxser eramsjak" sheetId="31" r:id="rId7"/>
  </sheets>
  <externalReferences>
    <externalReference r:id="rId8"/>
  </externalReferences>
  <definedNames>
    <definedName name="_xlnm.Print_Area" localSheetId="1">ekamut!$A$1:$F$138</definedName>
    <definedName name="_xlnm.Print_Area" localSheetId="4">mnac!$A$1:$F$97</definedName>
    <definedName name="_xlnm.Print_Area" localSheetId="3">tnt!$A$1:$F$229</definedName>
    <definedName name="_xlnm.Print_Titles" localSheetId="1">ekamut!$4:$7</definedName>
    <definedName name="_xlnm.Print_Titles" localSheetId="2">gortcarn!$5:$7</definedName>
    <definedName name="_xlnm.Print_Titles" localSheetId="3">tnt!$5:$7</definedName>
  </definedNames>
  <calcPr calcId="125725" fullCalcOnLoad="1"/>
</workbook>
</file>

<file path=xl/calcChain.xml><?xml version="1.0" encoding="utf-8"?>
<calcChain xmlns="http://schemas.openxmlformats.org/spreadsheetml/2006/main">
  <c r="L293" i="31"/>
  <c r="K293"/>
  <c r="J293"/>
  <c r="M107"/>
  <c r="I107" s="1"/>
  <c r="J11"/>
  <c r="Q149"/>
  <c r="Q166"/>
  <c r="Q104"/>
  <c r="I104"/>
  <c r="M67"/>
  <c r="M52"/>
  <c r="M276"/>
  <c r="Q181"/>
  <c r="M149"/>
  <c r="Q67"/>
  <c r="Q107"/>
  <c r="M221"/>
  <c r="N114"/>
  <c r="N216"/>
  <c r="O216"/>
  <c r="M33"/>
  <c r="J216"/>
  <c r="F216"/>
  <c r="K216"/>
  <c r="L216"/>
  <c r="Q221"/>
  <c r="I221"/>
  <c r="I113" i="30"/>
  <c r="J113"/>
  <c r="F113"/>
  <c r="Q261" i="31"/>
  <c r="J259"/>
  <c r="K259"/>
  <c r="L259"/>
  <c r="K11"/>
  <c r="L11"/>
  <c r="K80" i="30"/>
  <c r="G80" s="1"/>
  <c r="K213" i="31"/>
  <c r="M250"/>
  <c r="M166"/>
  <c r="Q245"/>
  <c r="Q308"/>
  <c r="Q306" s="1"/>
  <c r="M308"/>
  <c r="M295"/>
  <c r="I295"/>
  <c r="M280"/>
  <c r="M261"/>
  <c r="M259" s="1"/>
  <c r="M245"/>
  <c r="M243"/>
  <c r="M222"/>
  <c r="Q220"/>
  <c r="M220"/>
  <c r="M218"/>
  <c r="I218" s="1"/>
  <c r="M215"/>
  <c r="M181"/>
  <c r="Q175"/>
  <c r="M175"/>
  <c r="Q161"/>
  <c r="M161"/>
  <c r="M146"/>
  <c r="I146" s="1"/>
  <c r="Q116"/>
  <c r="M116"/>
  <c r="M97"/>
  <c r="Q33"/>
  <c r="M24"/>
  <c r="M20" s="1"/>
  <c r="Q13"/>
  <c r="M13"/>
  <c r="H76" i="30"/>
  <c r="D76"/>
  <c r="I76"/>
  <c r="F80"/>
  <c r="I13"/>
  <c r="I17"/>
  <c r="I25"/>
  <c r="I22"/>
  <c r="I47"/>
  <c r="I45"/>
  <c r="E45"/>
  <c r="I100"/>
  <c r="I107"/>
  <c r="E107"/>
  <c r="I133"/>
  <c r="M128"/>
  <c r="K47"/>
  <c r="G47"/>
  <c r="K113"/>
  <c r="G113"/>
  <c r="J13"/>
  <c r="F13"/>
  <c r="J17"/>
  <c r="J25"/>
  <c r="J22"/>
  <c r="J47"/>
  <c r="J45"/>
  <c r="J100"/>
  <c r="F100"/>
  <c r="J107"/>
  <c r="J133"/>
  <c r="N128"/>
  <c r="H13"/>
  <c r="H17"/>
  <c r="D17"/>
  <c r="H25"/>
  <c r="H22"/>
  <c r="H47"/>
  <c r="H45"/>
  <c r="D45"/>
  <c r="H100"/>
  <c r="D100"/>
  <c r="H107"/>
  <c r="H133"/>
  <c r="H113"/>
  <c r="D113"/>
  <c r="L128"/>
  <c r="G308" i="31"/>
  <c r="H308"/>
  <c r="F308"/>
  <c r="K306"/>
  <c r="K304"/>
  <c r="O306"/>
  <c r="O304"/>
  <c r="L306"/>
  <c r="L304"/>
  <c r="P306"/>
  <c r="P304"/>
  <c r="J306"/>
  <c r="J304"/>
  <c r="F304"/>
  <c r="N306"/>
  <c r="N304"/>
  <c r="O11" i="30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2"/>
  <c r="O63"/>
  <c r="O64"/>
  <c r="O65"/>
  <c r="O66"/>
  <c r="O68"/>
  <c r="O69"/>
  <c r="G69" s="1"/>
  <c r="O70"/>
  <c r="O71"/>
  <c r="O72"/>
  <c r="O74"/>
  <c r="O75"/>
  <c r="O76"/>
  <c r="O77"/>
  <c r="O78"/>
  <c r="O79"/>
  <c r="O80"/>
  <c r="O82"/>
  <c r="O83"/>
  <c r="O84"/>
  <c r="O85"/>
  <c r="O87"/>
  <c r="O88"/>
  <c r="O89"/>
  <c r="O90"/>
  <c r="G90"/>
  <c r="O92"/>
  <c r="O93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9"/>
  <c r="O130"/>
  <c r="O131"/>
  <c r="O132"/>
  <c r="G132"/>
  <c r="O134"/>
  <c r="O135"/>
  <c r="O136"/>
  <c r="G136"/>
  <c r="O137"/>
  <c r="I308" i="31"/>
  <c r="G137" i="30"/>
  <c r="O138"/>
  <c r="O10"/>
  <c r="K11"/>
  <c r="K12"/>
  <c r="K14"/>
  <c r="K15"/>
  <c r="G15"/>
  <c r="K16"/>
  <c r="G16"/>
  <c r="K17"/>
  <c r="G17"/>
  <c r="K18"/>
  <c r="K19"/>
  <c r="G19" s="1"/>
  <c r="K21"/>
  <c r="K23"/>
  <c r="K24"/>
  <c r="K25"/>
  <c r="G25"/>
  <c r="K26"/>
  <c r="K27"/>
  <c r="G27" s="1"/>
  <c r="K28"/>
  <c r="G28" s="1"/>
  <c r="K29"/>
  <c r="K30"/>
  <c r="K31"/>
  <c r="G31"/>
  <c r="K32"/>
  <c r="G32"/>
  <c r="K33"/>
  <c r="G33"/>
  <c r="K34"/>
  <c r="G34"/>
  <c r="K35"/>
  <c r="G35"/>
  <c r="K36"/>
  <c r="G36"/>
  <c r="K37"/>
  <c r="K38"/>
  <c r="G38" s="1"/>
  <c r="K39"/>
  <c r="G39"/>
  <c r="K40"/>
  <c r="G40"/>
  <c r="K41"/>
  <c r="G41"/>
  <c r="K42"/>
  <c r="K43"/>
  <c r="G43" s="1"/>
  <c r="K44"/>
  <c r="G44" s="1"/>
  <c r="K46"/>
  <c r="K48"/>
  <c r="K49"/>
  <c r="K50"/>
  <c r="K51"/>
  <c r="G51" s="1"/>
  <c r="K53"/>
  <c r="K54"/>
  <c r="K56"/>
  <c r="K57"/>
  <c r="K58"/>
  <c r="G58"/>
  <c r="K59"/>
  <c r="G59"/>
  <c r="K60"/>
  <c r="K62"/>
  <c r="K63"/>
  <c r="K65"/>
  <c r="K66"/>
  <c r="K67"/>
  <c r="K68"/>
  <c r="K69"/>
  <c r="K71"/>
  <c r="K72"/>
  <c r="G72" s="1"/>
  <c r="K73"/>
  <c r="K74"/>
  <c r="K75"/>
  <c r="K77"/>
  <c r="K78"/>
  <c r="K79"/>
  <c r="K82"/>
  <c r="G82" s="1"/>
  <c r="K83"/>
  <c r="G83" s="1"/>
  <c r="K84"/>
  <c r="K85"/>
  <c r="G85"/>
  <c r="K86"/>
  <c r="K87"/>
  <c r="K88"/>
  <c r="K89"/>
  <c r="K90"/>
  <c r="K92"/>
  <c r="K93"/>
  <c r="K94"/>
  <c r="K95"/>
  <c r="K96"/>
  <c r="K98"/>
  <c r="K99"/>
  <c r="G99" s="1"/>
  <c r="K100"/>
  <c r="G100"/>
  <c r="K101"/>
  <c r="K102"/>
  <c r="K103"/>
  <c r="K104"/>
  <c r="G104" s="1"/>
  <c r="K105"/>
  <c r="G105"/>
  <c r="K106"/>
  <c r="G106"/>
  <c r="K107"/>
  <c r="K108"/>
  <c r="K109"/>
  <c r="K110"/>
  <c r="K111"/>
  <c r="K112"/>
  <c r="G112" s="1"/>
  <c r="K114"/>
  <c r="K116"/>
  <c r="G116"/>
  <c r="K117"/>
  <c r="G117"/>
  <c r="K119"/>
  <c r="K120"/>
  <c r="K121"/>
  <c r="G121"/>
  <c r="K122"/>
  <c r="G122"/>
  <c r="K124"/>
  <c r="K125"/>
  <c r="K126"/>
  <c r="K127"/>
  <c r="K128"/>
  <c r="K129"/>
  <c r="K130"/>
  <c r="K131"/>
  <c r="K132"/>
  <c r="K133"/>
  <c r="K134"/>
  <c r="K135"/>
  <c r="K136"/>
  <c r="K137"/>
  <c r="K138"/>
  <c r="N67"/>
  <c r="F67"/>
  <c r="N73"/>
  <c r="N86"/>
  <c r="F86"/>
  <c r="N94"/>
  <c r="N91"/>
  <c r="N133"/>
  <c r="F133"/>
  <c r="M67"/>
  <c r="M61"/>
  <c r="M73"/>
  <c r="E73"/>
  <c r="M86"/>
  <c r="M94"/>
  <c r="E94"/>
  <c r="M133"/>
  <c r="E133"/>
  <c r="L67"/>
  <c r="L61"/>
  <c r="L73"/>
  <c r="L86"/>
  <c r="L94"/>
  <c r="L91"/>
  <c r="L133"/>
  <c r="J55"/>
  <c r="J52"/>
  <c r="F52"/>
  <c r="J64"/>
  <c r="J70"/>
  <c r="F70"/>
  <c r="J97"/>
  <c r="J118"/>
  <c r="J123"/>
  <c r="I55"/>
  <c r="I52"/>
  <c r="E52"/>
  <c r="I64"/>
  <c r="I70"/>
  <c r="I97"/>
  <c r="I91"/>
  <c r="I118"/>
  <c r="E118"/>
  <c r="I123"/>
  <c r="E123"/>
  <c r="H55"/>
  <c r="H52"/>
  <c r="D52"/>
  <c r="H64"/>
  <c r="H70"/>
  <c r="D70"/>
  <c r="H97"/>
  <c r="H91"/>
  <c r="D91"/>
  <c r="D97"/>
  <c r="H118"/>
  <c r="H123"/>
  <c r="D123"/>
  <c r="F137"/>
  <c r="E137"/>
  <c r="D137"/>
  <c r="G138"/>
  <c r="F138"/>
  <c r="E138"/>
  <c r="D138"/>
  <c r="F136"/>
  <c r="E136"/>
  <c r="D136"/>
  <c r="F132"/>
  <c r="E132"/>
  <c r="D132"/>
  <c r="G131"/>
  <c r="F131"/>
  <c r="E131"/>
  <c r="D131"/>
  <c r="F128"/>
  <c r="E128"/>
  <c r="D128"/>
  <c r="G127"/>
  <c r="F127"/>
  <c r="E127"/>
  <c r="D127"/>
  <c r="G126"/>
  <c r="F126"/>
  <c r="E126"/>
  <c r="D126"/>
  <c r="F123"/>
  <c r="F122"/>
  <c r="E122"/>
  <c r="D122"/>
  <c r="F121"/>
  <c r="E121"/>
  <c r="D121"/>
  <c r="F117"/>
  <c r="E117"/>
  <c r="D117"/>
  <c r="F116"/>
  <c r="E116"/>
  <c r="D116"/>
  <c r="F112"/>
  <c r="E112"/>
  <c r="D112"/>
  <c r="G111"/>
  <c r="F111"/>
  <c r="E111"/>
  <c r="D111"/>
  <c r="G110"/>
  <c r="F110"/>
  <c r="E110"/>
  <c r="D110"/>
  <c r="G107"/>
  <c r="F106"/>
  <c r="E106"/>
  <c r="D106"/>
  <c r="F105"/>
  <c r="E105"/>
  <c r="D105"/>
  <c r="F104"/>
  <c r="E104"/>
  <c r="D104"/>
  <c r="G103"/>
  <c r="F103"/>
  <c r="E103"/>
  <c r="D103"/>
  <c r="F99"/>
  <c r="E99"/>
  <c r="D99"/>
  <c r="F97"/>
  <c r="E97"/>
  <c r="G96"/>
  <c r="F96"/>
  <c r="E96"/>
  <c r="D96"/>
  <c r="F94"/>
  <c r="F90"/>
  <c r="E90"/>
  <c r="D90"/>
  <c r="G89"/>
  <c r="F89"/>
  <c r="E89"/>
  <c r="D89"/>
  <c r="E86"/>
  <c r="D86"/>
  <c r="F85"/>
  <c r="E85"/>
  <c r="D85"/>
  <c r="G84"/>
  <c r="F84"/>
  <c r="E84"/>
  <c r="D84"/>
  <c r="F83"/>
  <c r="E83"/>
  <c r="D83"/>
  <c r="F82"/>
  <c r="E82"/>
  <c r="D82"/>
  <c r="E80"/>
  <c r="G79"/>
  <c r="F79"/>
  <c r="E79"/>
  <c r="D79"/>
  <c r="G75"/>
  <c r="F75"/>
  <c r="E75"/>
  <c r="D75"/>
  <c r="F73"/>
  <c r="D73"/>
  <c r="F72"/>
  <c r="E72"/>
  <c r="D72"/>
  <c r="E70"/>
  <c r="F69"/>
  <c r="E69"/>
  <c r="D69"/>
  <c r="G66"/>
  <c r="F66"/>
  <c r="E66"/>
  <c r="D66"/>
  <c r="F64"/>
  <c r="E64"/>
  <c r="G60"/>
  <c r="F60"/>
  <c r="E60"/>
  <c r="D60"/>
  <c r="F59"/>
  <c r="E59"/>
  <c r="D59"/>
  <c r="F58"/>
  <c r="E58"/>
  <c r="D58"/>
  <c r="G57"/>
  <c r="F57"/>
  <c r="E57"/>
  <c r="D57"/>
  <c r="E55"/>
  <c r="F51"/>
  <c r="E51"/>
  <c r="D51"/>
  <c r="G50"/>
  <c r="F50"/>
  <c r="E50"/>
  <c r="D50"/>
  <c r="F47"/>
  <c r="E47"/>
  <c r="D47"/>
  <c r="F44"/>
  <c r="E44"/>
  <c r="D44"/>
  <c r="F43"/>
  <c r="E43"/>
  <c r="D43"/>
  <c r="G42"/>
  <c r="F42"/>
  <c r="E42"/>
  <c r="D42"/>
  <c r="F41"/>
  <c r="E41"/>
  <c r="D41"/>
  <c r="F40"/>
  <c r="E40"/>
  <c r="D40"/>
  <c r="F39"/>
  <c r="E39"/>
  <c r="D39"/>
  <c r="F38"/>
  <c r="E38"/>
  <c r="D38"/>
  <c r="G37"/>
  <c r="F37"/>
  <c r="E37"/>
  <c r="D37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G30"/>
  <c r="F30"/>
  <c r="E30"/>
  <c r="D30"/>
  <c r="G29"/>
  <c r="F29"/>
  <c r="E29"/>
  <c r="D29"/>
  <c r="F28"/>
  <c r="E28"/>
  <c r="D28"/>
  <c r="F27"/>
  <c r="E27"/>
  <c r="D27"/>
  <c r="G26"/>
  <c r="F26"/>
  <c r="E26"/>
  <c r="D26"/>
  <c r="E25"/>
  <c r="D25"/>
  <c r="F19"/>
  <c r="E19"/>
  <c r="D19"/>
  <c r="F17"/>
  <c r="E17"/>
  <c r="F16"/>
  <c r="E16"/>
  <c r="D16"/>
  <c r="F15"/>
  <c r="E15"/>
  <c r="D15"/>
  <c r="E13"/>
  <c r="D13"/>
  <c r="O9"/>
  <c r="O133"/>
  <c r="G133"/>
  <c r="O128"/>
  <c r="G128"/>
  <c r="K123"/>
  <c r="G123"/>
  <c r="O94"/>
  <c r="G94"/>
  <c r="K70"/>
  <c r="G70"/>
  <c r="K64"/>
  <c r="G64"/>
  <c r="N11" i="31"/>
  <c r="J20"/>
  <c r="F20"/>
  <c r="K20"/>
  <c r="L20"/>
  <c r="O259"/>
  <c r="M195"/>
  <c r="I195"/>
  <c r="L195"/>
  <c r="K195"/>
  <c r="G195"/>
  <c r="J195"/>
  <c r="F195"/>
  <c r="I303"/>
  <c r="H303"/>
  <c r="G303"/>
  <c r="F303"/>
  <c r="I302"/>
  <c r="H302"/>
  <c r="G302"/>
  <c r="F302"/>
  <c r="Q300"/>
  <c r="P300"/>
  <c r="O300"/>
  <c r="N300"/>
  <c r="M300"/>
  <c r="L300"/>
  <c r="K300"/>
  <c r="J300"/>
  <c r="I300"/>
  <c r="H300"/>
  <c r="G300"/>
  <c r="F300"/>
  <c r="I298"/>
  <c r="H298"/>
  <c r="G298"/>
  <c r="F298"/>
  <c r="Q296"/>
  <c r="P296"/>
  <c r="O296"/>
  <c r="N296"/>
  <c r="M296"/>
  <c r="L296"/>
  <c r="K296"/>
  <c r="J296"/>
  <c r="J272"/>
  <c r="I296"/>
  <c r="H296"/>
  <c r="G296"/>
  <c r="F296"/>
  <c r="H295"/>
  <c r="G295"/>
  <c r="F295"/>
  <c r="Q293"/>
  <c r="P293"/>
  <c r="H293"/>
  <c r="O293"/>
  <c r="G293"/>
  <c r="N293"/>
  <c r="F293"/>
  <c r="I292"/>
  <c r="H292"/>
  <c r="G292"/>
  <c r="F292"/>
  <c r="Q290"/>
  <c r="P290"/>
  <c r="O290"/>
  <c r="N290"/>
  <c r="M290"/>
  <c r="L290"/>
  <c r="K290"/>
  <c r="J290"/>
  <c r="I290"/>
  <c r="H290"/>
  <c r="G290"/>
  <c r="F290"/>
  <c r="I289"/>
  <c r="H289"/>
  <c r="G289"/>
  <c r="F289"/>
  <c r="Q287"/>
  <c r="P287"/>
  <c r="O287"/>
  <c r="N287"/>
  <c r="M287"/>
  <c r="L287"/>
  <c r="K287"/>
  <c r="J287"/>
  <c r="I287"/>
  <c r="H287"/>
  <c r="G287"/>
  <c r="F287"/>
  <c r="I286"/>
  <c r="H286"/>
  <c r="G286"/>
  <c r="F286"/>
  <c r="Q284"/>
  <c r="P284"/>
  <c r="O284"/>
  <c r="N284"/>
  <c r="M284"/>
  <c r="L284"/>
  <c r="H284"/>
  <c r="K284"/>
  <c r="J284"/>
  <c r="I284"/>
  <c r="G284"/>
  <c r="F284"/>
  <c r="I283"/>
  <c r="H283"/>
  <c r="G283"/>
  <c r="F283"/>
  <c r="Q281"/>
  <c r="P281"/>
  <c r="O281"/>
  <c r="N281"/>
  <c r="M281"/>
  <c r="L281"/>
  <c r="K281"/>
  <c r="J281"/>
  <c r="I281"/>
  <c r="H281"/>
  <c r="G281"/>
  <c r="F281"/>
  <c r="I280"/>
  <c r="H280"/>
  <c r="G280"/>
  <c r="F280"/>
  <c r="Q278"/>
  <c r="Q272"/>
  <c r="P278"/>
  <c r="H278"/>
  <c r="O278"/>
  <c r="N278"/>
  <c r="N272"/>
  <c r="F278"/>
  <c r="M278"/>
  <c r="I278" s="1"/>
  <c r="L278"/>
  <c r="K278"/>
  <c r="K272"/>
  <c r="G272"/>
  <c r="G278"/>
  <c r="J278"/>
  <c r="I277"/>
  <c r="H277"/>
  <c r="G277"/>
  <c r="F277"/>
  <c r="I276"/>
  <c r="H276"/>
  <c r="G276"/>
  <c r="F276"/>
  <c r="Q274"/>
  <c r="P274"/>
  <c r="H274"/>
  <c r="O274"/>
  <c r="N274"/>
  <c r="M274"/>
  <c r="I274"/>
  <c r="L274"/>
  <c r="L272"/>
  <c r="K274"/>
  <c r="J274"/>
  <c r="G274"/>
  <c r="F274"/>
  <c r="O272"/>
  <c r="I271"/>
  <c r="H271"/>
  <c r="G271"/>
  <c r="F271"/>
  <c r="Q269"/>
  <c r="P269"/>
  <c r="O269"/>
  <c r="N269"/>
  <c r="M269"/>
  <c r="L269"/>
  <c r="K269"/>
  <c r="J269"/>
  <c r="I269"/>
  <c r="H269"/>
  <c r="G269"/>
  <c r="F269"/>
  <c r="I268"/>
  <c r="H268"/>
  <c r="G268"/>
  <c r="F268"/>
  <c r="Q266"/>
  <c r="P266"/>
  <c r="O266"/>
  <c r="N266"/>
  <c r="M266"/>
  <c r="L266"/>
  <c r="K266"/>
  <c r="J266"/>
  <c r="I266"/>
  <c r="H266"/>
  <c r="G266"/>
  <c r="F266"/>
  <c r="I265"/>
  <c r="H265"/>
  <c r="G265"/>
  <c r="F265"/>
  <c r="Q263"/>
  <c r="I263"/>
  <c r="P263"/>
  <c r="H263"/>
  <c r="O263"/>
  <c r="O241"/>
  <c r="N263"/>
  <c r="M263"/>
  <c r="L263"/>
  <c r="K263"/>
  <c r="J263"/>
  <c r="J241"/>
  <c r="G263"/>
  <c r="F263"/>
  <c r="I262"/>
  <c r="H262"/>
  <c r="G262"/>
  <c r="F262"/>
  <c r="I261"/>
  <c r="H261"/>
  <c r="G261"/>
  <c r="F261"/>
  <c r="Q259"/>
  <c r="P259"/>
  <c r="N259"/>
  <c r="F259"/>
  <c r="I258"/>
  <c r="H258"/>
  <c r="G258"/>
  <c r="F258"/>
  <c r="I257"/>
  <c r="H257"/>
  <c r="G257"/>
  <c r="F257"/>
  <c r="Q255"/>
  <c r="P255"/>
  <c r="O255"/>
  <c r="N255"/>
  <c r="M255"/>
  <c r="L255"/>
  <c r="K255"/>
  <c r="J255"/>
  <c r="I255"/>
  <c r="H255"/>
  <c r="G255"/>
  <c r="F255"/>
  <c r="I254"/>
  <c r="H254"/>
  <c r="G254"/>
  <c r="F254"/>
  <c r="I253"/>
  <c r="H253"/>
  <c r="G253"/>
  <c r="F253"/>
  <c r="Q251"/>
  <c r="P251"/>
  <c r="O251"/>
  <c r="N251"/>
  <c r="M251"/>
  <c r="L251"/>
  <c r="H251"/>
  <c r="K251"/>
  <c r="J251"/>
  <c r="I251"/>
  <c r="G251"/>
  <c r="F251"/>
  <c r="I250"/>
  <c r="H250"/>
  <c r="G250"/>
  <c r="F250"/>
  <c r="I249"/>
  <c r="H249"/>
  <c r="G249"/>
  <c r="F249"/>
  <c r="Q247"/>
  <c r="P247"/>
  <c r="P241"/>
  <c r="O247"/>
  <c r="N247"/>
  <c r="M247"/>
  <c r="I247"/>
  <c r="L247"/>
  <c r="K247"/>
  <c r="J247"/>
  <c r="H247"/>
  <c r="G247"/>
  <c r="F247"/>
  <c r="I246"/>
  <c r="H246"/>
  <c r="G246"/>
  <c r="F246"/>
  <c r="I245"/>
  <c r="H245"/>
  <c r="G245"/>
  <c r="F245"/>
  <c r="Q243"/>
  <c r="Q241"/>
  <c r="P243"/>
  <c r="O243"/>
  <c r="N243"/>
  <c r="N241"/>
  <c r="L243"/>
  <c r="H243"/>
  <c r="K243"/>
  <c r="G243"/>
  <c r="J243"/>
  <c r="F243"/>
  <c r="I240"/>
  <c r="H240"/>
  <c r="G240"/>
  <c r="F240"/>
  <c r="Q238"/>
  <c r="P238"/>
  <c r="O238"/>
  <c r="N238"/>
  <c r="M238"/>
  <c r="I238"/>
  <c r="L238"/>
  <c r="H238"/>
  <c r="K238"/>
  <c r="G238"/>
  <c r="J238"/>
  <c r="F238"/>
  <c r="I237"/>
  <c r="H237"/>
  <c r="G237"/>
  <c r="F237"/>
  <c r="Q235"/>
  <c r="P235"/>
  <c r="O235"/>
  <c r="N235"/>
  <c r="M235"/>
  <c r="L235"/>
  <c r="K235"/>
  <c r="J235"/>
  <c r="I235"/>
  <c r="H235"/>
  <c r="G235"/>
  <c r="F235"/>
  <c r="I234"/>
  <c r="H234"/>
  <c r="G234"/>
  <c r="F234"/>
  <c r="I233"/>
  <c r="H233"/>
  <c r="G233"/>
  <c r="F233"/>
  <c r="I232"/>
  <c r="H232"/>
  <c r="G232"/>
  <c r="F232"/>
  <c r="Q230"/>
  <c r="P230"/>
  <c r="O230"/>
  <c r="N230"/>
  <c r="M230"/>
  <c r="L230"/>
  <c r="K230"/>
  <c r="J230"/>
  <c r="I230"/>
  <c r="H230"/>
  <c r="G230"/>
  <c r="F230"/>
  <c r="I229"/>
  <c r="H229"/>
  <c r="G229"/>
  <c r="F229"/>
  <c r="I228"/>
  <c r="H228"/>
  <c r="G228"/>
  <c r="F228"/>
  <c r="I227"/>
  <c r="H227"/>
  <c r="G227"/>
  <c r="F227"/>
  <c r="Q225"/>
  <c r="P225"/>
  <c r="O225"/>
  <c r="N225"/>
  <c r="M225"/>
  <c r="L225"/>
  <c r="K225"/>
  <c r="J225"/>
  <c r="I225"/>
  <c r="H225"/>
  <c r="G225"/>
  <c r="F225"/>
  <c r="I224"/>
  <c r="H224"/>
  <c r="G224"/>
  <c r="F224"/>
  <c r="I223"/>
  <c r="H223"/>
  <c r="G223"/>
  <c r="F223"/>
  <c r="I222"/>
  <c r="H222"/>
  <c r="G222"/>
  <c r="F222"/>
  <c r="H221"/>
  <c r="G221"/>
  <c r="F221"/>
  <c r="H220"/>
  <c r="G220"/>
  <c r="F220"/>
  <c r="I219"/>
  <c r="H219"/>
  <c r="G219"/>
  <c r="F219"/>
  <c r="H218"/>
  <c r="G218"/>
  <c r="F218"/>
  <c r="P216"/>
  <c r="H216"/>
  <c r="G216"/>
  <c r="I215"/>
  <c r="H215"/>
  <c r="G215"/>
  <c r="F215"/>
  <c r="Q213"/>
  <c r="P213"/>
  <c r="O213"/>
  <c r="G213"/>
  <c r="N213"/>
  <c r="M213"/>
  <c r="I213"/>
  <c r="L213"/>
  <c r="L211"/>
  <c r="J213"/>
  <c r="N211"/>
  <c r="I210"/>
  <c r="H210"/>
  <c r="G210"/>
  <c r="F210"/>
  <c r="I209"/>
  <c r="H209"/>
  <c r="G209"/>
  <c r="F209"/>
  <c r="Q207"/>
  <c r="P207"/>
  <c r="O207"/>
  <c r="N207"/>
  <c r="M207"/>
  <c r="L207"/>
  <c r="K207"/>
  <c r="J207"/>
  <c r="I207"/>
  <c r="H207"/>
  <c r="G207"/>
  <c r="F207"/>
  <c r="I206"/>
  <c r="H206"/>
  <c r="G206"/>
  <c r="F206"/>
  <c r="Q204"/>
  <c r="P204"/>
  <c r="O204"/>
  <c r="N204"/>
  <c r="M204"/>
  <c r="L204"/>
  <c r="K204"/>
  <c r="J204"/>
  <c r="I204"/>
  <c r="H204"/>
  <c r="G204"/>
  <c r="F204"/>
  <c r="I203"/>
  <c r="H203"/>
  <c r="G203"/>
  <c r="F203"/>
  <c r="Q201"/>
  <c r="P201"/>
  <c r="O201"/>
  <c r="N201"/>
  <c r="I201"/>
  <c r="H201"/>
  <c r="G201"/>
  <c r="F201"/>
  <c r="I200"/>
  <c r="H200"/>
  <c r="G200"/>
  <c r="F200"/>
  <c r="I199"/>
  <c r="H199"/>
  <c r="G199"/>
  <c r="F199"/>
  <c r="I198"/>
  <c r="H198"/>
  <c r="G198"/>
  <c r="F198"/>
  <c r="I197"/>
  <c r="H197"/>
  <c r="G197"/>
  <c r="F197"/>
  <c r="Q195"/>
  <c r="Q182"/>
  <c r="I182"/>
  <c r="P195"/>
  <c r="O195"/>
  <c r="N195"/>
  <c r="H195"/>
  <c r="I194"/>
  <c r="H194"/>
  <c r="G194"/>
  <c r="F194"/>
  <c r="I193"/>
  <c r="H193"/>
  <c r="G193"/>
  <c r="F193"/>
  <c r="I192"/>
  <c r="H192"/>
  <c r="G192"/>
  <c r="F192"/>
  <c r="I191"/>
  <c r="H191"/>
  <c r="G191"/>
  <c r="F191"/>
  <c r="Q189"/>
  <c r="P189"/>
  <c r="O189"/>
  <c r="N189"/>
  <c r="M189"/>
  <c r="L189"/>
  <c r="K189"/>
  <c r="J189"/>
  <c r="I189"/>
  <c r="H189"/>
  <c r="G189"/>
  <c r="F189"/>
  <c r="I188"/>
  <c r="H188"/>
  <c r="G188"/>
  <c r="F188"/>
  <c r="I187"/>
  <c r="H187"/>
  <c r="G187"/>
  <c r="F187"/>
  <c r="I186"/>
  <c r="H186"/>
  <c r="G186"/>
  <c r="F186"/>
  <c r="Q184"/>
  <c r="P184"/>
  <c r="O184"/>
  <c r="N184"/>
  <c r="M184"/>
  <c r="L184"/>
  <c r="K184"/>
  <c r="J184"/>
  <c r="I184"/>
  <c r="H184"/>
  <c r="G184"/>
  <c r="F184"/>
  <c r="P182"/>
  <c r="O182"/>
  <c r="N182"/>
  <c r="L182"/>
  <c r="H182"/>
  <c r="I181"/>
  <c r="H181"/>
  <c r="G181"/>
  <c r="F181"/>
  <c r="Q179"/>
  <c r="P179"/>
  <c r="O179"/>
  <c r="N179"/>
  <c r="F179"/>
  <c r="M179"/>
  <c r="I179"/>
  <c r="L179"/>
  <c r="K179"/>
  <c r="J179"/>
  <c r="H179"/>
  <c r="G179"/>
  <c r="I178"/>
  <c r="H178"/>
  <c r="G178"/>
  <c r="F178"/>
  <c r="Q176"/>
  <c r="P176"/>
  <c r="O176"/>
  <c r="N176"/>
  <c r="M176"/>
  <c r="L176"/>
  <c r="K176"/>
  <c r="J176"/>
  <c r="I176"/>
  <c r="H176"/>
  <c r="G176"/>
  <c r="F176"/>
  <c r="I175"/>
  <c r="H175"/>
  <c r="G175"/>
  <c r="F175"/>
  <c r="Q173"/>
  <c r="P173"/>
  <c r="P162"/>
  <c r="O173"/>
  <c r="N173"/>
  <c r="M173"/>
  <c r="I173"/>
  <c r="L173"/>
  <c r="K173"/>
  <c r="G173"/>
  <c r="J173"/>
  <c r="I172"/>
  <c r="H172"/>
  <c r="G172"/>
  <c r="F172"/>
  <c r="Q170"/>
  <c r="P170"/>
  <c r="O170"/>
  <c r="N170"/>
  <c r="M170"/>
  <c r="I170"/>
  <c r="L170"/>
  <c r="H170"/>
  <c r="K170"/>
  <c r="G170"/>
  <c r="J170"/>
  <c r="F170"/>
  <c r="I169"/>
  <c r="H169"/>
  <c r="G169"/>
  <c r="F169"/>
  <c r="Q167"/>
  <c r="P167"/>
  <c r="O167"/>
  <c r="N167"/>
  <c r="M167"/>
  <c r="I167"/>
  <c r="L167"/>
  <c r="K167"/>
  <c r="G167"/>
  <c r="J167"/>
  <c r="H167"/>
  <c r="I166"/>
  <c r="H166"/>
  <c r="G166"/>
  <c r="F166"/>
  <c r="Q164"/>
  <c r="P164"/>
  <c r="O164"/>
  <c r="N164"/>
  <c r="N162"/>
  <c r="M164"/>
  <c r="I164" s="1"/>
  <c r="L164"/>
  <c r="H164"/>
  <c r="K164"/>
  <c r="G164"/>
  <c r="J164"/>
  <c r="F164"/>
  <c r="I161"/>
  <c r="H161"/>
  <c r="G161"/>
  <c r="F161"/>
  <c r="Q159"/>
  <c r="P159"/>
  <c r="O159"/>
  <c r="N159"/>
  <c r="F159"/>
  <c r="M159"/>
  <c r="I159"/>
  <c r="L159"/>
  <c r="H159"/>
  <c r="K159"/>
  <c r="G159"/>
  <c r="J159"/>
  <c r="I158"/>
  <c r="H158"/>
  <c r="G158"/>
  <c r="F158"/>
  <c r="Q156"/>
  <c r="P156"/>
  <c r="O156"/>
  <c r="N156"/>
  <c r="M156"/>
  <c r="L156"/>
  <c r="H156"/>
  <c r="K156"/>
  <c r="G156"/>
  <c r="J156"/>
  <c r="F156"/>
  <c r="I156"/>
  <c r="I155"/>
  <c r="H155"/>
  <c r="G155"/>
  <c r="F155"/>
  <c r="Q153"/>
  <c r="P153"/>
  <c r="O153"/>
  <c r="N153"/>
  <c r="M153"/>
  <c r="L153"/>
  <c r="H153"/>
  <c r="K153"/>
  <c r="G153"/>
  <c r="J153"/>
  <c r="F153"/>
  <c r="I153"/>
  <c r="I152"/>
  <c r="H152"/>
  <c r="G152"/>
  <c r="F152"/>
  <c r="Q150"/>
  <c r="P150"/>
  <c r="O150"/>
  <c r="N150"/>
  <c r="M150"/>
  <c r="L150"/>
  <c r="H150"/>
  <c r="K150"/>
  <c r="G150"/>
  <c r="J150"/>
  <c r="F150"/>
  <c r="I150"/>
  <c r="I149"/>
  <c r="H149"/>
  <c r="G149"/>
  <c r="F149"/>
  <c r="Q147"/>
  <c r="P147"/>
  <c r="O147"/>
  <c r="N147"/>
  <c r="N142"/>
  <c r="M147"/>
  <c r="I147" s="1"/>
  <c r="L147"/>
  <c r="K147"/>
  <c r="J147"/>
  <c r="H147"/>
  <c r="G147"/>
  <c r="F147"/>
  <c r="H146"/>
  <c r="G146"/>
  <c r="F146"/>
  <c r="Q144"/>
  <c r="P144"/>
  <c r="P142"/>
  <c r="O144"/>
  <c r="O142"/>
  <c r="N144"/>
  <c r="L144"/>
  <c r="K144"/>
  <c r="J144"/>
  <c r="F144"/>
  <c r="H144"/>
  <c r="H141"/>
  <c r="G141"/>
  <c r="F141"/>
  <c r="P139"/>
  <c r="H139"/>
  <c r="O139"/>
  <c r="N139"/>
  <c r="M139"/>
  <c r="L139"/>
  <c r="K139"/>
  <c r="G139"/>
  <c r="J139"/>
  <c r="I138"/>
  <c r="H138"/>
  <c r="G138"/>
  <c r="F138"/>
  <c r="I137"/>
  <c r="H137"/>
  <c r="G137"/>
  <c r="F137"/>
  <c r="I136"/>
  <c r="H136"/>
  <c r="G136"/>
  <c r="F136"/>
  <c r="I135"/>
  <c r="H135"/>
  <c r="G135"/>
  <c r="F135"/>
  <c r="I134"/>
  <c r="H134"/>
  <c r="G134"/>
  <c r="F134"/>
  <c r="I133"/>
  <c r="H133"/>
  <c r="G133"/>
  <c r="F133"/>
  <c r="I132"/>
  <c r="H132"/>
  <c r="G132"/>
  <c r="F132"/>
  <c r="Q130"/>
  <c r="P130"/>
  <c r="O130"/>
  <c r="N130"/>
  <c r="M130"/>
  <c r="L130"/>
  <c r="H130"/>
  <c r="K130"/>
  <c r="J130"/>
  <c r="I130"/>
  <c r="G130"/>
  <c r="F130"/>
  <c r="I129"/>
  <c r="H129"/>
  <c r="G129"/>
  <c r="F129"/>
  <c r="I128"/>
  <c r="H128"/>
  <c r="G128"/>
  <c r="F128"/>
  <c r="I127"/>
  <c r="H127"/>
  <c r="G127"/>
  <c r="F127"/>
  <c r="I126"/>
  <c r="H126"/>
  <c r="G126"/>
  <c r="F126"/>
  <c r="Q124"/>
  <c r="P124"/>
  <c r="O124"/>
  <c r="N124"/>
  <c r="M124"/>
  <c r="L124"/>
  <c r="K124"/>
  <c r="J124"/>
  <c r="I124"/>
  <c r="H124"/>
  <c r="G124"/>
  <c r="F124"/>
  <c r="I123"/>
  <c r="H123"/>
  <c r="G123"/>
  <c r="F123"/>
  <c r="Q121"/>
  <c r="P121"/>
  <c r="O121"/>
  <c r="N121"/>
  <c r="M121"/>
  <c r="L121"/>
  <c r="K121"/>
  <c r="J121"/>
  <c r="I121"/>
  <c r="H121"/>
  <c r="G121"/>
  <c r="F121"/>
  <c r="I120"/>
  <c r="H120"/>
  <c r="G120"/>
  <c r="F120"/>
  <c r="I119"/>
  <c r="H119"/>
  <c r="G119"/>
  <c r="F119"/>
  <c r="I118"/>
  <c r="H118"/>
  <c r="G118"/>
  <c r="F118"/>
  <c r="I117"/>
  <c r="H117"/>
  <c r="G117"/>
  <c r="F117"/>
  <c r="I116"/>
  <c r="H116"/>
  <c r="G116"/>
  <c r="F116"/>
  <c r="Q114"/>
  <c r="P114"/>
  <c r="O114"/>
  <c r="M114"/>
  <c r="I114"/>
  <c r="L114"/>
  <c r="H114"/>
  <c r="K114"/>
  <c r="J114"/>
  <c r="I113"/>
  <c r="H113"/>
  <c r="G113"/>
  <c r="F113"/>
  <c r="I112"/>
  <c r="H112"/>
  <c r="G112"/>
  <c r="F112"/>
  <c r="I111"/>
  <c r="H111"/>
  <c r="G111"/>
  <c r="F111"/>
  <c r="Q109"/>
  <c r="P109"/>
  <c r="O109"/>
  <c r="N109"/>
  <c r="M109"/>
  <c r="L109"/>
  <c r="K109"/>
  <c r="G109"/>
  <c r="J109"/>
  <c r="F109"/>
  <c r="I109"/>
  <c r="H109"/>
  <c r="I108"/>
  <c r="H108"/>
  <c r="G108"/>
  <c r="F108"/>
  <c r="H107"/>
  <c r="G107"/>
  <c r="F107"/>
  <c r="I106"/>
  <c r="H106"/>
  <c r="G106"/>
  <c r="F106"/>
  <c r="I105"/>
  <c r="H105"/>
  <c r="G105"/>
  <c r="F105"/>
  <c r="H104"/>
  <c r="G104"/>
  <c r="F104"/>
  <c r="I103"/>
  <c r="H103"/>
  <c r="G103"/>
  <c r="F103"/>
  <c r="L101"/>
  <c r="H101"/>
  <c r="K101"/>
  <c r="K89"/>
  <c r="J101"/>
  <c r="F101"/>
  <c r="I100"/>
  <c r="H100"/>
  <c r="G100"/>
  <c r="F100"/>
  <c r="I99"/>
  <c r="H99"/>
  <c r="G99"/>
  <c r="F99"/>
  <c r="I98"/>
  <c r="H98"/>
  <c r="G98"/>
  <c r="F98"/>
  <c r="I97"/>
  <c r="H97"/>
  <c r="G97"/>
  <c r="F97"/>
  <c r="Q95"/>
  <c r="P95"/>
  <c r="H95"/>
  <c r="O95"/>
  <c r="N95"/>
  <c r="M95"/>
  <c r="I95" s="1"/>
  <c r="L95"/>
  <c r="K95"/>
  <c r="G95"/>
  <c r="J95"/>
  <c r="F95"/>
  <c r="I94"/>
  <c r="H94"/>
  <c r="G94"/>
  <c r="F94"/>
  <c r="I93"/>
  <c r="H93"/>
  <c r="G93"/>
  <c r="F93"/>
  <c r="Q91"/>
  <c r="P91"/>
  <c r="H91"/>
  <c r="O91"/>
  <c r="O89"/>
  <c r="N91"/>
  <c r="M91"/>
  <c r="L91"/>
  <c r="K91"/>
  <c r="J91"/>
  <c r="I91"/>
  <c r="I88"/>
  <c r="H88"/>
  <c r="G88"/>
  <c r="F88"/>
  <c r="Q86"/>
  <c r="P86"/>
  <c r="O86"/>
  <c r="N86"/>
  <c r="M86"/>
  <c r="L86"/>
  <c r="K86"/>
  <c r="G86"/>
  <c r="J86"/>
  <c r="I86"/>
  <c r="H86"/>
  <c r="F86"/>
  <c r="I85"/>
  <c r="H85"/>
  <c r="G85"/>
  <c r="F85"/>
  <c r="Q83"/>
  <c r="P83"/>
  <c r="O83"/>
  <c r="N83"/>
  <c r="M83"/>
  <c r="L83"/>
  <c r="K83"/>
  <c r="J83"/>
  <c r="I83"/>
  <c r="H83"/>
  <c r="G83"/>
  <c r="F83"/>
  <c r="I82"/>
  <c r="H82"/>
  <c r="G82"/>
  <c r="F82"/>
  <c r="Q80"/>
  <c r="P80"/>
  <c r="O80"/>
  <c r="N80"/>
  <c r="M80"/>
  <c r="L80"/>
  <c r="K80"/>
  <c r="J80"/>
  <c r="I80"/>
  <c r="H80"/>
  <c r="G80"/>
  <c r="F80"/>
  <c r="I79"/>
  <c r="H79"/>
  <c r="G79"/>
  <c r="F79"/>
  <c r="Q77"/>
  <c r="P77"/>
  <c r="O77"/>
  <c r="N77"/>
  <c r="M77"/>
  <c r="L77"/>
  <c r="K77"/>
  <c r="G77"/>
  <c r="J77"/>
  <c r="I77"/>
  <c r="H77"/>
  <c r="F77"/>
  <c r="I76"/>
  <c r="H76"/>
  <c r="G76"/>
  <c r="F76"/>
  <c r="I75"/>
  <c r="H75"/>
  <c r="G75"/>
  <c r="F75"/>
  <c r="Q73"/>
  <c r="P73"/>
  <c r="O73"/>
  <c r="N73"/>
  <c r="M73"/>
  <c r="L73"/>
  <c r="H73"/>
  <c r="K73"/>
  <c r="J73"/>
  <c r="I73"/>
  <c r="G73"/>
  <c r="F73"/>
  <c r="I72"/>
  <c r="H72"/>
  <c r="G72"/>
  <c r="F72"/>
  <c r="Q70"/>
  <c r="P70"/>
  <c r="O70"/>
  <c r="N70"/>
  <c r="M70"/>
  <c r="L70"/>
  <c r="K70"/>
  <c r="K63"/>
  <c r="J70"/>
  <c r="I70"/>
  <c r="H70"/>
  <c r="G70"/>
  <c r="F70"/>
  <c r="I69"/>
  <c r="H69"/>
  <c r="G69"/>
  <c r="F69"/>
  <c r="I68"/>
  <c r="H68"/>
  <c r="G68"/>
  <c r="F68"/>
  <c r="I67"/>
  <c r="H67"/>
  <c r="G67"/>
  <c r="F67"/>
  <c r="Q65"/>
  <c r="P65"/>
  <c r="O65"/>
  <c r="O63"/>
  <c r="N65"/>
  <c r="N63"/>
  <c r="M65"/>
  <c r="M63" s="1"/>
  <c r="I63" s="1"/>
  <c r="L65"/>
  <c r="H65"/>
  <c r="K65"/>
  <c r="J65"/>
  <c r="F65"/>
  <c r="Q63"/>
  <c r="P63"/>
  <c r="J63"/>
  <c r="I62"/>
  <c r="H62"/>
  <c r="G62"/>
  <c r="F62"/>
  <c r="Q60"/>
  <c r="P60"/>
  <c r="O60"/>
  <c r="N60"/>
  <c r="M60"/>
  <c r="L60"/>
  <c r="K60"/>
  <c r="G60"/>
  <c r="J60"/>
  <c r="I60"/>
  <c r="H60"/>
  <c r="F60"/>
  <c r="I58"/>
  <c r="H58"/>
  <c r="G58"/>
  <c r="F58"/>
  <c r="Q56"/>
  <c r="P56"/>
  <c r="O56"/>
  <c r="N56"/>
  <c r="M56"/>
  <c r="L56"/>
  <c r="K56"/>
  <c r="J56"/>
  <c r="I56"/>
  <c r="H56"/>
  <c r="G56"/>
  <c r="F56"/>
  <c r="I55"/>
  <c r="H55"/>
  <c r="G55"/>
  <c r="F55"/>
  <c r="Q53"/>
  <c r="P53"/>
  <c r="O53"/>
  <c r="N53"/>
  <c r="M53"/>
  <c r="L53"/>
  <c r="K53"/>
  <c r="J53"/>
  <c r="I53"/>
  <c r="H53"/>
  <c r="G53"/>
  <c r="F53"/>
  <c r="I52"/>
  <c r="H52"/>
  <c r="G52"/>
  <c r="F52"/>
  <c r="Q50"/>
  <c r="P50"/>
  <c r="P45"/>
  <c r="O50"/>
  <c r="O45"/>
  <c r="N50"/>
  <c r="M50"/>
  <c r="M45"/>
  <c r="I45" s="1"/>
  <c r="L50"/>
  <c r="H50"/>
  <c r="K50"/>
  <c r="G50"/>
  <c r="J50"/>
  <c r="F50"/>
  <c r="I49"/>
  <c r="H49"/>
  <c r="G49"/>
  <c r="F49"/>
  <c r="Q47"/>
  <c r="P47"/>
  <c r="O47"/>
  <c r="N47"/>
  <c r="M47"/>
  <c r="I47"/>
  <c r="L47"/>
  <c r="K47"/>
  <c r="K45"/>
  <c r="J47"/>
  <c r="H47"/>
  <c r="G47"/>
  <c r="F47"/>
  <c r="Q45"/>
  <c r="N45"/>
  <c r="J45"/>
  <c r="F45"/>
  <c r="I44"/>
  <c r="H44"/>
  <c r="G44"/>
  <c r="F44"/>
  <c r="I43"/>
  <c r="H43"/>
  <c r="G43"/>
  <c r="F43"/>
  <c r="I42"/>
  <c r="H42"/>
  <c r="G42"/>
  <c r="F42"/>
  <c r="I41"/>
  <c r="H41"/>
  <c r="G41"/>
  <c r="F41"/>
  <c r="Q39"/>
  <c r="P39"/>
  <c r="P37"/>
  <c r="O39"/>
  <c r="N39"/>
  <c r="M39"/>
  <c r="M37"/>
  <c r="L39"/>
  <c r="L37"/>
  <c r="K39"/>
  <c r="J39"/>
  <c r="F39"/>
  <c r="I39"/>
  <c r="G39"/>
  <c r="Q37"/>
  <c r="O37"/>
  <c r="N37"/>
  <c r="K37"/>
  <c r="G37"/>
  <c r="J37"/>
  <c r="F37"/>
  <c r="I36"/>
  <c r="H36"/>
  <c r="G36"/>
  <c r="F36"/>
  <c r="Q34"/>
  <c r="P34"/>
  <c r="O34"/>
  <c r="N34"/>
  <c r="M34"/>
  <c r="L34"/>
  <c r="K34"/>
  <c r="J34"/>
  <c r="I34"/>
  <c r="H34"/>
  <c r="G34"/>
  <c r="F34"/>
  <c r="I33"/>
  <c r="H33"/>
  <c r="G33"/>
  <c r="F33"/>
  <c r="Q31"/>
  <c r="P31"/>
  <c r="O31"/>
  <c r="N31"/>
  <c r="M31"/>
  <c r="I31" s="1"/>
  <c r="L31"/>
  <c r="H31"/>
  <c r="K31"/>
  <c r="G31"/>
  <c r="J31"/>
  <c r="I30"/>
  <c r="H30"/>
  <c r="G30"/>
  <c r="F30"/>
  <c r="Q28"/>
  <c r="P28"/>
  <c r="O28"/>
  <c r="N28"/>
  <c r="M28"/>
  <c r="L28"/>
  <c r="H28"/>
  <c r="K28"/>
  <c r="J28"/>
  <c r="I28"/>
  <c r="G28"/>
  <c r="F28"/>
  <c r="I27"/>
  <c r="H27"/>
  <c r="G27"/>
  <c r="F27"/>
  <c r="Q25"/>
  <c r="P25"/>
  <c r="O25"/>
  <c r="N25"/>
  <c r="M25"/>
  <c r="L25"/>
  <c r="K25"/>
  <c r="J25"/>
  <c r="I25"/>
  <c r="H25"/>
  <c r="G25"/>
  <c r="F25"/>
  <c r="I24"/>
  <c r="H24"/>
  <c r="G24"/>
  <c r="F24"/>
  <c r="I23"/>
  <c r="H23"/>
  <c r="G23"/>
  <c r="F23"/>
  <c r="I22"/>
  <c r="H22"/>
  <c r="G22"/>
  <c r="F22"/>
  <c r="Q20"/>
  <c r="P20"/>
  <c r="H20"/>
  <c r="O20"/>
  <c r="N20"/>
  <c r="G20"/>
  <c r="I19"/>
  <c r="H19"/>
  <c r="G19"/>
  <c r="F19"/>
  <c r="I18"/>
  <c r="H18"/>
  <c r="G18"/>
  <c r="F18"/>
  <c r="Q16"/>
  <c r="I16"/>
  <c r="P16"/>
  <c r="O16"/>
  <c r="N16"/>
  <c r="N9"/>
  <c r="M16"/>
  <c r="L16"/>
  <c r="K16"/>
  <c r="G16"/>
  <c r="J16"/>
  <c r="F16"/>
  <c r="H16"/>
  <c r="I15"/>
  <c r="H15"/>
  <c r="G15"/>
  <c r="F15"/>
  <c r="I14"/>
  <c r="H14"/>
  <c r="G14"/>
  <c r="F14"/>
  <c r="H13"/>
  <c r="H11"/>
  <c r="G13"/>
  <c r="G11"/>
  <c r="F13"/>
  <c r="F11"/>
  <c r="Q11"/>
  <c r="Q9" s="1"/>
  <c r="P11"/>
  <c r="P9"/>
  <c r="O11"/>
  <c r="O211"/>
  <c r="K118" i="30"/>
  <c r="G118" s="1"/>
  <c r="O73"/>
  <c r="G73" s="1"/>
  <c r="O67"/>
  <c r="G67" s="1"/>
  <c r="O61"/>
  <c r="K97"/>
  <c r="G97"/>
  <c r="D118"/>
  <c r="F118"/>
  <c r="Q216" i="31"/>
  <c r="Q211"/>
  <c r="D107" i="30"/>
  <c r="F107"/>
  <c r="K22"/>
  <c r="G22"/>
  <c r="O86"/>
  <c r="G86"/>
  <c r="K76"/>
  <c r="G76"/>
  <c r="K13"/>
  <c r="G13"/>
  <c r="E100"/>
  <c r="H306" i="31"/>
  <c r="H259"/>
  <c r="Q141"/>
  <c r="I141" s="1"/>
  <c r="D80" i="30"/>
  <c r="H61"/>
  <c r="D61"/>
  <c r="J76"/>
  <c r="F76"/>
  <c r="E76"/>
  <c r="I61"/>
  <c r="E61"/>
  <c r="L8"/>
  <c r="H39" i="31"/>
  <c r="Q139"/>
  <c r="I139" s="1"/>
  <c r="L142"/>
  <c r="K52" i="30"/>
  <c r="G52"/>
  <c r="F91" i="31"/>
  <c r="G144"/>
  <c r="K55" i="30"/>
  <c r="G55"/>
  <c r="D67"/>
  <c r="M182" i="31"/>
  <c r="G91"/>
  <c r="D64" i="30"/>
  <c r="E67"/>
  <c r="D94"/>
  <c r="J61"/>
  <c r="J211" i="31"/>
  <c r="F211"/>
  <c r="G259"/>
  <c r="F173"/>
  <c r="G114"/>
  <c r="K241"/>
  <c r="G241"/>
  <c r="F213"/>
  <c r="O162"/>
  <c r="L89"/>
  <c r="L63"/>
  <c r="H63"/>
  <c r="O9"/>
  <c r="D133" i="30"/>
  <c r="J91"/>
  <c r="F91"/>
  <c r="E113"/>
  <c r="F22"/>
  <c r="J20"/>
  <c r="F25"/>
  <c r="M306" i="31"/>
  <c r="M304" s="1"/>
  <c r="M293"/>
  <c r="I293" s="1"/>
  <c r="Q162"/>
  <c r="I13"/>
  <c r="I11"/>
  <c r="M11"/>
  <c r="O91" i="30"/>
  <c r="O8"/>
  <c r="K45"/>
  <c r="G45"/>
  <c r="K20"/>
  <c r="G20"/>
  <c r="F20"/>
  <c r="M272" i="31"/>
  <c r="I272" s="1"/>
  <c r="K10" i="30"/>
  <c r="G10" s="1"/>
  <c r="I220" i="31"/>
  <c r="I243"/>
  <c r="M216"/>
  <c r="M211" s="1"/>
  <c r="I211" s="1"/>
  <c r="M144"/>
  <c r="I144"/>
  <c r="Q101"/>
  <c r="K91" i="30"/>
  <c r="G91" s="1"/>
  <c r="H304" i="31"/>
  <c r="F306"/>
  <c r="P211"/>
  <c r="H211"/>
  <c r="H173"/>
  <c r="J162"/>
  <c r="F162"/>
  <c r="K142"/>
  <c r="G142"/>
  <c r="H142"/>
  <c r="J142"/>
  <c r="F142"/>
  <c r="N89"/>
  <c r="N8"/>
  <c r="F114"/>
  <c r="M101"/>
  <c r="I101"/>
  <c r="J89"/>
  <c r="G101"/>
  <c r="Q89"/>
  <c r="K9"/>
  <c r="G9"/>
  <c r="O8"/>
  <c r="J9"/>
  <c r="F9"/>
  <c r="F139"/>
  <c r="I37"/>
  <c r="G304"/>
  <c r="E22" i="30"/>
  <c r="I20"/>
  <c r="H37" i="31"/>
  <c r="L9"/>
  <c r="M139" i="30"/>
  <c r="M140" s="1"/>
  <c r="M142" s="1"/>
  <c r="G45" i="31"/>
  <c r="F63"/>
  <c r="G63"/>
  <c r="G89"/>
  <c r="F241"/>
  <c r="H20" i="30"/>
  <c r="D22"/>
  <c r="F45"/>
  <c r="J10"/>
  <c r="F272" i="31"/>
  <c r="F167"/>
  <c r="L162"/>
  <c r="H162"/>
  <c r="P272"/>
  <c r="H272"/>
  <c r="G306"/>
  <c r="D55" i="30"/>
  <c r="M91"/>
  <c r="M8"/>
  <c r="N61"/>
  <c r="N8"/>
  <c r="M162" i="31"/>
  <c r="I162" s="1"/>
  <c r="G65"/>
  <c r="H213"/>
  <c r="P89"/>
  <c r="H89"/>
  <c r="F31"/>
  <c r="L45"/>
  <c r="H45"/>
  <c r="I65"/>
  <c r="K162"/>
  <c r="G162"/>
  <c r="K182"/>
  <c r="G182"/>
  <c r="L241"/>
  <c r="H241"/>
  <c r="K211"/>
  <c r="G211"/>
  <c r="J182"/>
  <c r="F182"/>
  <c r="F55" i="30"/>
  <c r="F89" i="31"/>
  <c r="F8"/>
  <c r="E20" i="30"/>
  <c r="I10"/>
  <c r="J8"/>
  <c r="F10"/>
  <c r="O139"/>
  <c r="E91"/>
  <c r="H9" i="31"/>
  <c r="H8"/>
  <c r="L8"/>
  <c r="D20" i="30"/>
  <c r="H10"/>
  <c r="G8" i="31"/>
  <c r="P8"/>
  <c r="K8"/>
  <c r="K61" i="30"/>
  <c r="F61"/>
  <c r="J8" i="31"/>
  <c r="F8" i="30"/>
  <c r="E10"/>
  <c r="I8"/>
  <c r="G61"/>
  <c r="D10"/>
  <c r="H8"/>
  <c r="K139"/>
  <c r="G139" s="1"/>
  <c r="H139"/>
  <c r="D139" s="1"/>
  <c r="D140" s="1"/>
  <c r="D142" s="1"/>
  <c r="I139"/>
  <c r="E139"/>
  <c r="E140" s="1"/>
  <c r="E142" s="1"/>
  <c r="J139"/>
  <c r="D8"/>
  <c r="E8"/>
  <c r="J140"/>
  <c r="J142" s="1"/>
  <c r="H140"/>
  <c r="H142" s="1"/>
  <c r="L139"/>
  <c r="L140" s="1"/>
  <c r="L142" s="1"/>
  <c r="M89" i="31"/>
  <c r="I89"/>
  <c r="M142"/>
  <c r="O140" i="30"/>
  <c r="O142" s="1"/>
  <c r="I50" i="31"/>
  <c r="I140" i="30"/>
  <c r="I142"/>
  <c r="I216" i="31"/>
  <c r="Q142"/>
  <c r="N139" i="30"/>
  <c r="N140"/>
  <c r="N142" s="1"/>
  <c r="K8"/>
  <c r="G8" s="1"/>
  <c r="G140" s="1"/>
  <c r="G142" s="1"/>
  <c r="F139"/>
  <c r="F140"/>
  <c r="F142" s="1"/>
  <c r="I142" i="31"/>
  <c r="K140" i="30"/>
  <c r="K142" s="1"/>
  <c r="I20" i="31" l="1"/>
  <c r="M9"/>
  <c r="I259"/>
  <c r="M241"/>
  <c r="I241" s="1"/>
  <c r="Q304"/>
  <c r="I306"/>
  <c r="I304"/>
  <c r="Q8"/>
  <c r="M8" l="1"/>
  <c r="I9"/>
  <c r="I8" s="1"/>
</calcChain>
</file>

<file path=xl/sharedStrings.xml><?xml version="1.0" encoding="utf-8"?>
<sst xmlns="http://schemas.openxmlformats.org/spreadsheetml/2006/main" count="2972" uniqueCount="1165">
  <si>
    <t xml:space="preserve">                    ÀÝ¹³Ù»ÝÁ                      ³Û¹ ÃíáõÙ`</t>
  </si>
  <si>
    <t xml:space="preserve">                        í³ñã³Ï³Ý Ù³ë                       ³Û¹ ÃíáõÙ`</t>
  </si>
  <si>
    <t xml:space="preserve">                    ýáÝ¹³ÛÇÝ Ù³ë               ³Û¹ ÃíáõÙ`</t>
  </si>
  <si>
    <t>ԸՆԴԱՄԵՆԸ  ԵԿԱՄՈՒՏՆԵՐ                    (տող 1100 + տող 1200+տող 1300)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</si>
  <si>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</si>
  <si>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</si>
  <si>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 xml:space="preserve">                                      Ð²Ø²ÚÜøÆ ÔºÎ²ì²ðª                                          _______________                                        _________________</t>
  </si>
  <si>
    <t xml:space="preserve">                                                                                                                                                                               (ëïáñ³·ñáõÃÛáõÝ)                                                                     (².Ð.².)</t>
  </si>
  <si>
    <t xml:space="preserve">                                           (¶ÈÊ²ìàð Ð²Þì²ä²Ð)                                           (ëïáñ³·ñáõÃÛáõÝ)                                                                     (².Ð.².)</t>
  </si>
  <si>
    <t xml:space="preserve">                                                       </t>
  </si>
  <si>
    <t xml:space="preserve">                           üÆÜ²Üê²Î²Ü  Ì²è²ÚàôÂÚ²Ü  äºîª                        ________________                                    ___________________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</si>
  <si>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</si>
  <si>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</si>
  <si>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</si>
  <si>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</si>
  <si>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</si>
  <si>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8211</t>
  </si>
  <si>
    <t>1220</t>
  </si>
  <si>
    <t>1221</t>
  </si>
  <si>
    <t>8221</t>
  </si>
  <si>
    <t>8222</t>
  </si>
  <si>
    <t>8223</t>
  </si>
  <si>
    <t>8311</t>
  </si>
  <si>
    <t>8411</t>
  </si>
  <si>
    <t>8412</t>
  </si>
  <si>
    <t>8413</t>
  </si>
  <si>
    <t>8414</t>
  </si>
  <si>
    <t>01</t>
  </si>
  <si>
    <t>02</t>
  </si>
  <si>
    <t>03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</si>
  <si>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</si>
  <si>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</si>
  <si>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</si>
  <si>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</si>
  <si>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</si>
  <si>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</si>
  <si>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</si>
  <si>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6440</t>
  </si>
  <si>
    <t>8199³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</si>
  <si>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</si>
  <si>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</si>
  <si>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</si>
  <si>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</si>
  <si>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                     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</si>
  <si>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</si>
  <si>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</si>
  <si>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</si>
  <si>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</si>
  <si>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</si>
  <si>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</si>
  <si>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</si>
  <si>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</si>
  <si>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</si>
  <si>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îáÕÇ NN</t>
  </si>
  <si>
    <t>1342</t>
  </si>
  <si>
    <t>1390</t>
  </si>
  <si>
    <t>1391</t>
  </si>
  <si>
    <t>1392</t>
  </si>
  <si>
    <t>1393</t>
  </si>
  <si>
    <t>4821</t>
  </si>
  <si>
    <t>4823</t>
  </si>
  <si>
    <t>4824</t>
  </si>
  <si>
    <t>4831</t>
  </si>
  <si>
    <t>4841</t>
  </si>
  <si>
    <t>4842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</si>
  <si>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</si>
  <si>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</si>
  <si>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</si>
  <si>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Þðæ²Î² ØÆæ²ì²ÚðÆ ä²Þîä²ÜàôÂÚàôÜ (ïáÕ2510+ïáÕ2520+ïáÕ2530+ïáÕ2540+ïáÕ2550+ïáÕ2560)</t>
  </si>
  <si>
    <t>´Ü²Î²ð²Ü²ÚÆÜ ÞÆÜ²ð²ðàôÂÚàôÜ ºì ÎàØàôÜ²È Ì²è²ÚàôÂÚàôÜ (ïáÕ3610+ïáÕ3620+ïáÕ3630+ïáÕ3640+ïáÕ3650+ïáÕ3660)</t>
  </si>
  <si>
    <t>²èàÔæ²ä²ÐàôÂÚàôÜ (ïáÕ2710+ïáÕ2720+ïáÕ2730+ïáÕ2740+ïáÕ2750+ïáÕ2760)</t>
  </si>
  <si>
    <t>Ð²Ü¶Æêî, ØÞ²ÎàôÚÂ ºì ÎðàÜ (ïáÕ2810+ïáÕ2820+ïáÕ2830+ïáÕ2840+ïáÕ2850+ïáÕ2860)</t>
  </si>
  <si>
    <t>ÎðÂàôÂÚàôÜ (ïáÕ2910+ïáÕ2920+ïáÕ2930+ïáÕ2940+ïáÕ2950+ïáÕ2960+ïáÕ2970+ïáÕ2980)</t>
  </si>
  <si>
    <t xml:space="preserve">êàòÆ²È²Î²Ü ä²Þîä²ÜàôÂÚàôÜ (ïáÕ3010+ïáÕ3020+ïáÕ3030+ïáÕ3040+ïáÕ3050+ïáÕ3060+ïáÕ3070+ïáÕ3080+ïáÕ3090) </t>
  </si>
  <si>
    <t>ÐÆØÜ²Î²Ü ´²ÄÆÜÜºðÆÜ â¸²êìàÔ ä²Ðàôêî²ÚÆÜ üàÜ¸ºð (ïáÕ3110)</t>
  </si>
  <si>
    <r>
      <t xml:space="preserve">                                      Ð²Ø²ÚÜøÆ ÔºÎ²ì²ðª</t>
    </r>
    <r>
      <rPr>
        <sz val="11"/>
        <rFont val="Arial Armenian"/>
        <family val="2"/>
      </rPr>
      <t xml:space="preserve">                                          </t>
    </r>
    <r>
      <rPr>
        <sz val="10"/>
        <rFont val="Arial Armenian"/>
        <family val="2"/>
      </rPr>
      <t>_______________                                        _________________</t>
    </r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</si>
  <si>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</si>
  <si>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</si>
  <si>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</si>
  <si>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</si>
  <si>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</si>
  <si>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</si>
  <si>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</si>
  <si>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</si>
  <si>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</si>
  <si>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</si>
  <si>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</si>
  <si>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</si>
  <si>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</si>
  <si>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</si>
  <si>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</si>
  <si>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</si>
  <si>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</si>
  <si>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</si>
  <si>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</si>
  <si>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</si>
  <si>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</si>
  <si>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</si>
  <si>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</si>
  <si>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</si>
  <si>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</si>
  <si>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</si>
  <si>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</si>
  <si>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</si>
  <si>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</si>
  <si>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</si>
  <si>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</si>
  <si>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</si>
  <si>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</si>
  <si>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</si>
  <si>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</si>
  <si>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</si>
  <si>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</si>
  <si>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</si>
  <si>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</si>
  <si>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1341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</si>
  <si>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</si>
  <si>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</si>
  <si>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</si>
  <si>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</si>
  <si>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</si>
  <si>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Hospital Services</t>
  </si>
  <si>
    <t>0</t>
  </si>
  <si>
    <t>1</t>
  </si>
  <si>
    <t>4712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</si>
  <si>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</si>
  <si>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</si>
  <si>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</si>
  <si>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</si>
  <si>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</si>
  <si>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</si>
  <si>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</si>
  <si>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</si>
  <si>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</si>
  <si>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</si>
  <si>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</si>
  <si>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</si>
  <si>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</si>
  <si>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</si>
  <si>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</si>
  <si>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</si>
  <si>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</si>
  <si>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</si>
  <si>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</si>
  <si>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</si>
  <si>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</si>
  <si>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</si>
  <si>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</si>
  <si>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</si>
  <si>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</si>
  <si>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</si>
  <si>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>Î.î.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</si>
  <si>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</si>
  <si>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</si>
  <si>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</si>
  <si>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</si>
  <si>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</si>
  <si>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</si>
  <si>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</si>
  <si>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</si>
  <si>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4112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</si>
  <si>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</si>
  <si>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</si>
  <si>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</si>
  <si>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</si>
  <si>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</si>
  <si>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</si>
  <si>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</si>
  <si>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</si>
  <si>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</si>
  <si>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 xml:space="preserve">        X</t>
  </si>
  <si>
    <t>x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</si>
  <si>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</si>
  <si>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</si>
  <si>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</si>
  <si>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</si>
  <si>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</si>
  <si>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</si>
  <si>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</si>
  <si>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1372</t>
  </si>
  <si>
    <t>1-ÇÝ »é</t>
  </si>
  <si>
    <t>ÏÇë³ÙÛ³Ï</t>
  </si>
  <si>
    <t>9 ³ÙÇë</t>
  </si>
  <si>
    <t>ï³ñÇ</t>
  </si>
  <si>
    <t>Executive and Legislative Organs, Financial and Fiscal Affairs, External Affairs</t>
  </si>
  <si>
    <t>Executive and legislative organs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</si>
  <si>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</si>
  <si>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</si>
  <si>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</si>
  <si>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</si>
  <si>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</si>
  <si>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</si>
  <si>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</si>
  <si>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</si>
  <si>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</si>
  <si>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</si>
  <si>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</si>
  <si>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</si>
  <si>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</si>
  <si>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</si>
  <si>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</si>
  <si>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</si>
  <si>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</si>
  <si>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</si>
  <si>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</si>
  <si>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</si>
  <si>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</si>
  <si>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</si>
  <si>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</si>
  <si>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>Ð³í»Éí³Í 2</t>
  </si>
  <si>
    <t>Ð³í»Éí³Í 1</t>
  </si>
  <si>
    <t>³Û¹ ÃíáõÙ`</t>
  </si>
  <si>
    <t>áñÇó`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</si>
  <si>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</si>
  <si>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</si>
  <si>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</si>
  <si>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</si>
  <si>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</si>
  <si>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</si>
  <si>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</si>
  <si>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</si>
  <si>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</si>
  <si>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</si>
  <si>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</si>
  <si>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</si>
  <si>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1211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</si>
  <si>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</si>
  <si>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</si>
  <si>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</si>
  <si>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</si>
  <si>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</si>
  <si>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</si>
  <si>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</si>
  <si>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</si>
  <si>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</si>
  <si>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</si>
  <si>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</si>
  <si>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</si>
  <si>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</si>
  <si>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</si>
  <si>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</si>
  <si>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</si>
  <si>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</si>
  <si>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1351</t>
  </si>
  <si>
    <t>1352</t>
  </si>
  <si>
    <t>1361</t>
  </si>
  <si>
    <t>1362</t>
  </si>
  <si>
    <t>1371</t>
  </si>
  <si>
    <t>1381</t>
  </si>
  <si>
    <t>1382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</si>
  <si>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</si>
  <si>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</si>
  <si>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</si>
  <si>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</si>
  <si>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</si>
  <si>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1112</t>
  </si>
  <si>
    <t>1121</t>
  </si>
  <si>
    <t>1131</t>
  </si>
  <si>
    <t>1132</t>
  </si>
  <si>
    <t xml:space="preserve">öñÏ³ñ³ñ Í³é³ÛáõÃÛáõÝ </t>
  </si>
  <si>
    <t>´Ûáõç»ï³ÛÇÝ Í³Ëë»ñÇ ·áñÍ³é³Ï³Ý ¹³ë³Ï³ñ·Ù³Ý µ³ÅÇÝÝ»ñÇ, ËÙµ»ñÇ ¨ ¹³ë»ñÇ ³Ýí³ÝáõÙÝ»ñÁ</t>
  </si>
  <si>
    <t>(Ñ³½³ñ ¹ñ³ÙÝ»ñáí)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</si>
  <si>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</si>
  <si>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</si>
  <si>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</si>
  <si>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</si>
  <si>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</si>
  <si>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    ³Û¹ ÃíáõÙ`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</si>
  <si>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</si>
  <si>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</si>
  <si>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</si>
  <si>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</si>
  <si>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</si>
  <si>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 xml:space="preserve"> </t>
  </si>
  <si>
    <t>4637</t>
  </si>
  <si>
    <t>4638</t>
  </si>
  <si>
    <t>4639</t>
  </si>
  <si>
    <t xml:space="preserve">     X</t>
  </si>
  <si>
    <t>8111</t>
  </si>
  <si>
    <t>8121</t>
  </si>
  <si>
    <t>8131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</si>
  <si>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</si>
  <si>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</si>
  <si>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</si>
  <si>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</si>
  <si>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</si>
  <si>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</si>
  <si>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</si>
  <si>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</si>
  <si>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</si>
  <si>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</si>
  <si>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</si>
  <si>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</si>
  <si>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</si>
  <si>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</si>
  <si>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</si>
  <si>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</si>
  <si>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</si>
  <si>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</si>
  <si>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</si>
  <si>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</si>
  <si>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</si>
  <si>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</si>
  <si>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</si>
  <si>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</si>
  <si>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</si>
  <si>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</si>
  <si>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</si>
  <si>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</si>
  <si>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</si>
  <si>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</si>
  <si>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</si>
  <si>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</si>
  <si>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</si>
  <si>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Î»Ýë³µ³½Ù³½³ÝáõÃÛ³Ý ¨ µÝáõÃÛ³Ý  å³ßïå³ÝáõÃÛáõÝ</t>
  </si>
  <si>
    <t>ÀÜ¸²ØºÜÀ Øàôîøºð</t>
  </si>
  <si>
    <t xml:space="preserve">êáóÇ³É³Ï³Ý Ñ³ïáõÏ ³ñïáÝáõÃÛáõÝÝ»ñ (³ÛÉ ¹³ë»ñÇÝ ãå³ïÏ³ÝáÕ) </t>
  </si>
  <si>
    <t>Social Exclusion Not Elsewhere Classified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</si>
  <si>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</si>
  <si>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</si>
  <si>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</si>
  <si>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</si>
  <si>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</si>
  <si>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</si>
  <si>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</si>
  <si>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</si>
  <si>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</si>
  <si>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</si>
  <si>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1343</t>
  </si>
  <si>
    <t xml:space="preserve">ÀÜ¸Ð²Üàôð ´ÜàôÚÂÆ Ð²Üð²ÚÆÜ Ì²è²ÚàôÂÚàôÜÜºð (ïáÕ2110+ïáÕ2120+ïáÕ2130+ïáÕ2140+ïáÕ2150+ïáÕ2160+ïáÕ2170+ïáÕ2180)                                                                                        </t>
  </si>
  <si>
    <t xml:space="preserve">  - ստացված վարկերի հիմնական  գումարի մարում   (տող 8131+ տող 8132)</t>
  </si>
  <si>
    <t>ՀՀ պետական բյուջեին</t>
  </si>
  <si>
    <t>այլ աղբյուրներին</t>
  </si>
  <si>
    <t>1.2.2. Փոխատվություններ  (տող 8141+ տող 8150)</t>
  </si>
  <si>
    <t xml:space="preserve">  - բյուջետային փոխատվությունների ստացում   (տող 8142+ տող 8143) </t>
  </si>
  <si>
    <t>ՀՀ պետական բյուջեից</t>
  </si>
  <si>
    <t>ՀՀ այլ համայնքների բյուջեներից</t>
  </si>
  <si>
    <t xml:space="preserve">  - ստացված փոխատվությունների գումարի մարում  (տող 8151+ տող 8152) </t>
  </si>
  <si>
    <t>ՀՀ այլ համայնքների բյուջեներին</t>
  </si>
  <si>
    <t>2. ՖԻՆԱՆՍԱԿԱՆ ԱԿՏԻՎՆԵՐ              (տող8161+տող8170+տող8190-տող8197+տող8198+տող8199)</t>
  </si>
  <si>
    <t xml:space="preserve">2.1. Բաժնետոմսեր և կապիտալում այլ մասնակցություն  (տող 8162+ տող 8163 + տող 8164) 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</si>
  <si>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</si>
  <si>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</si>
  <si>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</si>
  <si>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>2.2. Փոխատվություններ  (տող 8171+ տող 8172)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</si>
  <si>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</si>
  <si>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</si>
  <si>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t>2.3. Համայնքի բյուջեի միջոցների տարեսկզբի ազատ  մնացորդը`                     (տող 8191+տող 8194-տող 8193)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</si>
  <si>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</si>
  <si>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</si>
  <si>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</si>
  <si>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</si>
  <si>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</si>
  <si>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</si>
  <si>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</si>
  <si>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(տող8010- տող 8110 - տող 8161 - տող 8170- տող 8190- տող 8197- տող 8198 - տող 8210)</t>
  </si>
  <si>
    <t>որից` ծախսերի ֆինանսավորմանը չուղղված համայնքի բյուջեի միջոցների տարեսկզբի ազատ մնացորդի գումարը</t>
  </si>
  <si>
    <t>Բ. ԱՐՏԱՔԻՆ ԱՂԲՅՈՒՐՆԵՐ                    (տող 8210)</t>
  </si>
  <si>
    <t>1. ՓՈԽԱՌՈՒ ՄԻՋՈՑՆԵՐ                              (տող 8211+տող 8220)</t>
  </si>
  <si>
    <t xml:space="preserve"> 1.1. Արժեթղթեր (բացառությամբ բաժնետոմսերի և կապիտալում այլ մասնակցության)  (տող 8212+ տող 8213)</t>
  </si>
  <si>
    <t>1.2. Վարկեր և փոխատվություններ (ստացում և մարում)                                                   (տող 8221+տող 8240)</t>
  </si>
  <si>
    <t>1.2.1. Վարկեր  (տող 8222+ տող 8230)</t>
  </si>
  <si>
    <t xml:space="preserve">  - վարկերի ստացում</t>
  </si>
  <si>
    <t xml:space="preserve">  - ստացված վարկերի հիմնական  գումարի մարում</t>
  </si>
  <si>
    <t>1.2.2. Փոխատվություններ  (տող 8241+ տող 8250)</t>
  </si>
  <si>
    <t xml:space="preserve">  - փոխատվությունների ստացում</t>
  </si>
  <si>
    <t xml:space="preserve">  - ստացված փոխատվությունների գումարի մարում</t>
  </si>
  <si>
    <t>Հատված_1</t>
  </si>
  <si>
    <t>(հազար դրամով)</t>
  </si>
  <si>
    <t>ä²Þîä²ÜàôÂÚàôÜ (ïáÕ2210+2220+ïáÕ2230+ïáÕ2240+ïáÕ2250)</t>
  </si>
  <si>
    <t>4655</t>
  </si>
  <si>
    <t>4656</t>
  </si>
  <si>
    <t>4657</t>
  </si>
  <si>
    <t>4726</t>
  </si>
  <si>
    <t>4727</t>
  </si>
  <si>
    <t>4728</t>
  </si>
  <si>
    <t>4729</t>
  </si>
  <si>
    <t>4741</t>
  </si>
  <si>
    <t>4811</t>
  </si>
  <si>
    <t>4819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</si>
  <si>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</si>
  <si>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</si>
  <si>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</si>
  <si>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</si>
  <si>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</si>
  <si>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</si>
  <si>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 xml:space="preserve">üÇÝ³Ýë³Ï³Ý ¨ Ñ³ñÏ³µÛáõç»ï³ÛÇÝ Ñ³ñ³µ»ñáõÃÛáõÝÝ»ñ </t>
  </si>
  <si>
    <t>Financial and fiscal affairs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</si>
  <si>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</si>
  <si>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</si>
  <si>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</si>
  <si>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</si>
  <si>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</si>
  <si>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</si>
  <si>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</si>
  <si>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</si>
  <si>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</si>
  <si>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</si>
  <si>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</si>
  <si>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</si>
  <si>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</si>
  <si>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</si>
  <si>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</si>
  <si>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</si>
  <si>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</si>
  <si>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</si>
  <si>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</si>
  <si>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</si>
  <si>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</si>
  <si>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</si>
  <si>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</si>
  <si>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1151</t>
  </si>
  <si>
    <t>1152</t>
  </si>
  <si>
    <t>1153</t>
  </si>
  <si>
    <t>1161</t>
  </si>
  <si>
    <t>1162</t>
  </si>
  <si>
    <t>1163</t>
  </si>
  <si>
    <t>1164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</si>
  <si>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</si>
  <si>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</si>
  <si>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</si>
  <si>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</si>
  <si>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</si>
  <si>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</si>
  <si>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</si>
  <si>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</si>
  <si>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</si>
  <si>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</si>
  <si>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</si>
  <si>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</si>
  <si>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</si>
  <si>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</si>
  <si>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</si>
  <si>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</si>
  <si>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</si>
  <si>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</si>
  <si>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</si>
  <si>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</si>
  <si>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</si>
  <si>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</si>
  <si>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</si>
  <si>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</si>
  <si>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</si>
  <si>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</si>
  <si>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>ÀÜ¸²ØºÜÀ Ð²ìºÈàôð¸À Î²Ø ¸ºüÆòÆîÀ (ä²Î²êàôð¸À)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</si>
  <si>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</si>
  <si>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</si>
  <si>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</si>
  <si>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</si>
  <si>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</si>
  <si>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</si>
  <si>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</si>
  <si>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</si>
  <si>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</si>
  <si>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</si>
  <si>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</si>
  <si>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</si>
  <si>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</si>
  <si>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</si>
  <si>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</si>
  <si>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</si>
  <si>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</si>
  <si>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</si>
  <si>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</si>
  <si>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</si>
  <si>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</si>
  <si>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</si>
  <si>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</si>
  <si>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</si>
  <si>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</si>
  <si>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</si>
  <si>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>1111</t>
  </si>
  <si>
    <t>1145</t>
  </si>
  <si>
    <t>îÝï»ë³Ï³Ý Ñ³ñ³µ»ñáõÃÛáõÝÝ»ñÇ ·Íáí Ñ»ï³½áï³Ï³Ý ¨ Ý³Ë³·Í³ÛÇÝ ³ßË³ï³ÝùÝ»ñ</t>
  </si>
  <si>
    <t>R&amp;D Economic Affairs</t>
  </si>
  <si>
    <r>
      <t xml:space="preserve">                                           (¶ÈÊ²ìàð Ð²Þì²ä²Ð)</t>
    </r>
    <r>
      <rPr>
        <sz val="11"/>
        <rFont val="Arial Armenian"/>
        <family val="2"/>
      </rPr>
      <t xml:space="preserve">                                    </t>
    </r>
    <r>
      <rPr>
        <sz val="8"/>
        <rFont val="Arial Armenian"/>
        <family val="2"/>
      </rPr>
      <t>(ëïáñ³·ñáõÃÛáõÝ)                                                                     (².Ð.².)</t>
    </r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</si>
  <si>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</si>
  <si>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</si>
  <si>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</si>
  <si>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</si>
  <si>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</si>
  <si>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</si>
  <si>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</si>
  <si>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</si>
  <si>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</si>
  <si>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</si>
  <si>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</si>
  <si>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</si>
  <si>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</si>
  <si>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</si>
  <si>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</si>
  <si>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Broadcasting and Publishing Services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</si>
  <si>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</si>
  <si>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</si>
  <si>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</si>
  <si>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</si>
  <si>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</si>
  <si>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</si>
  <si>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</si>
  <si>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</si>
  <si>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 xml:space="preserve">ÐÐ Ï³é³í³ñáõÃÛ³Ý ¨ Ñ³Ù³ÛÝùÝ»ñÇ å³Ñáõëï³ÛÇÝ ýáÝ¹ </t>
  </si>
  <si>
    <t>ÐÐ Ñ³Ù³ÛÝùÝ»ñÇ å³Ñáõëï³ÛÇÝ ýáÝ¹</t>
  </si>
  <si>
    <t xml:space="preserve"> NN </t>
  </si>
  <si>
    <t>3</t>
  </si>
  <si>
    <t xml:space="preserve">´Ý³Ï³ñ³Ý³ÛÇÝ ßÇÝ³ñ³ñáõÃÛáõÝ 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</si>
  <si>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</si>
  <si>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</si>
  <si>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</si>
  <si>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</si>
  <si>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</si>
  <si>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</si>
  <si>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</si>
  <si>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</si>
  <si>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</si>
  <si>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</si>
  <si>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</si>
  <si>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</si>
  <si>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</si>
  <si>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</si>
  <si>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</si>
  <si>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</si>
  <si>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</si>
  <si>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</si>
  <si>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</si>
  <si>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</si>
  <si>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</si>
  <si>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</si>
  <si>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</si>
  <si>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</si>
  <si>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</si>
  <si>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</si>
  <si>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</si>
  <si>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</si>
  <si>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¶ÛáõÕ³ïÝï»ëáõÃÛáõÝ, ³Ýï³é³ÛÇÝ ïÝï»ëáõÃÛáõÝ, ÓÏÝáñëáõÃÛáõÝ ¨ áñëáñ¹áõÃÛáõÝ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</si>
  <si>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</si>
  <si>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</si>
  <si>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</si>
  <si>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</si>
  <si>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</si>
  <si>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</si>
  <si>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</si>
  <si>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</si>
  <si>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</si>
  <si>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</si>
  <si>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</si>
  <si>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</si>
  <si>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</si>
  <si>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</si>
  <si>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</si>
  <si>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</si>
  <si>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</si>
  <si>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</si>
  <si>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</si>
  <si>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</si>
  <si>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</si>
  <si>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</si>
  <si>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</si>
  <si>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</si>
  <si>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</si>
  <si>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</si>
  <si>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</si>
  <si>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</si>
  <si>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</si>
  <si>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</si>
  <si>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</si>
  <si>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</si>
  <si>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</si>
  <si>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</si>
  <si>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>²ñï³ùÇÝ ïÝï»ë³Ï³Ý ³ç³ÏóáõÃÛáõÝ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</si>
  <si>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</si>
  <si>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</si>
  <si>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</si>
  <si>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</si>
  <si>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</si>
  <si>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</si>
  <si>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</si>
  <si>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</si>
  <si>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</si>
  <si>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</si>
  <si>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 xml:space="preserve"> ՀԱՏՎԱԾ 2</t>
  </si>
  <si>
    <r>
      <t xml:space="preserve">         </t>
    </r>
    <r>
      <rPr>
        <b/>
        <sz val="10"/>
        <rFont val="Sylfaen"/>
        <family val="1"/>
        <charset val="204"/>
      </rPr>
      <t xml:space="preserve">                                </t>
    </r>
  </si>
  <si>
    <t>(հազար դրամներով)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</si>
  <si>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</si>
  <si>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</si>
  <si>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</si>
  <si>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</si>
  <si>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</si>
  <si>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</si>
  <si>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 xml:space="preserve">     այդ թվում`</t>
  </si>
  <si>
    <t>ԸՆԴԱՄԵՆԸ ԾԱԽՍԵՐ (տող2100+տող2200+տող2300+տող2400+տող2500+տող2600+տող2700+տող2800+տող2900+տող3000+տող3100)</t>
  </si>
  <si>
    <t xml:space="preserve">ԸՆԴՀԱՆՈՒՐ ԲՆՈՒՅԹԻ ՀԱՆՐԱՅԻՆ ԾԱՌԱՅՈՒԹՅՈՒՆՆԵՐ (տող2110+տող2120+տող2130+տող2140+տող2150+տող2160+տող2170+տող2180)                                                                                        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</si>
  <si>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</si>
  <si>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</si>
  <si>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</si>
  <si>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</si>
  <si>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</si>
  <si>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</si>
  <si>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</si>
  <si>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</si>
  <si>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</si>
  <si>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</si>
  <si>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</si>
  <si>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</si>
  <si>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</si>
  <si>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</si>
  <si>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</si>
  <si>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</si>
  <si>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</si>
  <si>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</si>
  <si>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</si>
  <si>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</si>
  <si>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</si>
  <si>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</si>
  <si>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</si>
  <si>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</si>
  <si>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</si>
  <si>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</si>
  <si>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</si>
  <si>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</si>
  <si>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</si>
  <si>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</si>
  <si>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</si>
  <si>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</si>
  <si>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</si>
  <si>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</si>
  <si>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</si>
  <si>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</si>
  <si>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</si>
  <si>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</si>
  <si>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</si>
  <si>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</si>
  <si>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</si>
  <si>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</si>
  <si>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</si>
  <si>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</si>
  <si>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</si>
  <si>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</si>
  <si>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</si>
  <si>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</si>
  <si>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</si>
  <si>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</si>
  <si>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</si>
  <si>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</si>
  <si>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</si>
  <si>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</si>
  <si>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</si>
  <si>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</si>
  <si>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</si>
  <si>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</si>
  <si>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</si>
  <si>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</si>
  <si>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</si>
  <si>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</si>
  <si>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</si>
  <si>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</si>
  <si>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</si>
  <si>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</si>
  <si>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</si>
  <si>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</si>
  <si>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</si>
  <si>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</si>
  <si>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</si>
  <si>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</si>
  <si>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</si>
  <si>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</si>
  <si>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</si>
  <si>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</si>
  <si>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</si>
  <si>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</si>
  <si>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</si>
  <si>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</si>
  <si>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</si>
  <si>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</si>
  <si>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</si>
  <si>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</si>
  <si>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</si>
  <si>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</si>
  <si>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</si>
  <si>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</si>
  <si>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</si>
  <si>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ՇՐՋԱԿԱ ՄԻՋԱՎԱՅՐԻ ՊԱՇՏՊԱՆՈՒԹՅՈՒՆ (տող2510+տող2520+տող2530+տող2540+տող2550+տող2560)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</si>
  <si>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</si>
  <si>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</si>
  <si>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</si>
  <si>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</si>
  <si>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</si>
  <si>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</si>
  <si>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</si>
  <si>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</si>
  <si>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</si>
  <si>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</si>
  <si>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</si>
  <si>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</si>
  <si>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</si>
  <si>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</si>
  <si>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</si>
  <si>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</si>
  <si>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</si>
  <si>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</si>
  <si>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</si>
  <si>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</si>
  <si>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</si>
  <si>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</si>
  <si>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</si>
  <si>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</si>
  <si>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</si>
  <si>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</si>
  <si>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</si>
  <si>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</si>
  <si>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</si>
  <si>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</si>
  <si>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</si>
  <si>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</si>
  <si>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</si>
  <si>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</si>
  <si>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</si>
  <si>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</si>
  <si>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</si>
  <si>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</si>
  <si>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</si>
  <si>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</si>
  <si>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</si>
  <si>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</si>
  <si>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</si>
  <si>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</si>
  <si>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</si>
  <si>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</si>
  <si>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</si>
  <si>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</si>
  <si>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</si>
  <si>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</si>
  <si>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</si>
  <si>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</si>
  <si>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</si>
  <si>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</si>
  <si>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</si>
  <si>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</si>
  <si>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</si>
  <si>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</si>
  <si>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</si>
  <si>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</si>
  <si>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</si>
  <si>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</si>
  <si>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</si>
  <si>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</si>
  <si>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</si>
  <si>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</si>
  <si>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</si>
  <si>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</si>
  <si>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</si>
  <si>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</si>
  <si>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</si>
  <si>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</si>
  <si>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</si>
  <si>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</si>
  <si>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</si>
  <si>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</si>
  <si>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</si>
  <si>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</si>
  <si>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</si>
  <si>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</si>
  <si>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</si>
  <si>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</si>
  <si>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</si>
  <si>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</si>
  <si>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</si>
  <si>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</si>
  <si>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</si>
  <si>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</si>
  <si>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</si>
  <si>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</si>
  <si>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</si>
  <si>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</si>
  <si>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</si>
  <si>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Ա.   ԸՆԹԱՑԻԿ  ԾԱԽՍԵՐ՝                (տող4100+տող4200+տող4300+տող4400+տող4500+ տող4600+տող4700)                                                                                                                       </t>
  </si>
  <si>
    <t xml:space="preserve">1.1. ԱՇԽԱՏԱՆՔԻ ՎԱՐՁԱՏՐՈՒԹՅՈՒՆ (տող4110+տող4120+տող4130)                                                             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</si>
  <si>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</si>
  <si>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</si>
  <si>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</si>
  <si>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</si>
  <si>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>ԲՆԵՂԵՆ ԱՇԽԱՏԱՎԱՐՁԵՐ ԵՎ ՀԱՎԵԼԱՎՃԱՐՆԵՐ (տող4121)</t>
  </si>
  <si>
    <t xml:space="preserve"> -Բնեղեն աշխատավարձեր և հավելավճարներ</t>
  </si>
  <si>
    <t>ՓԱՍՏԱՑԻ ՍՈՑԻԱԼԱԿԱՆ ԱՊԱՀՈՎՈՒԹՅԱՆ ՎՃԱՐՆԵՐ (տող4131)</t>
  </si>
  <si>
    <t xml:space="preserve"> -Սոցիալական ապահովության վճարներ</t>
  </si>
  <si>
    <t>1.2.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</si>
  <si>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</si>
  <si>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</si>
  <si>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</si>
  <si>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</si>
  <si>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</si>
  <si>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</si>
  <si>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</si>
  <si>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</si>
  <si>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</si>
  <si>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</si>
  <si>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</si>
  <si>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</si>
  <si>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</si>
  <si>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</si>
  <si>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</si>
  <si>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</si>
  <si>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</si>
  <si>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</si>
  <si>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</si>
  <si>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</si>
  <si>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</si>
  <si>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</si>
  <si>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</si>
  <si>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</si>
  <si>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</si>
  <si>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</si>
  <si>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</si>
  <si>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</si>
  <si>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</si>
  <si>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</si>
  <si>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</si>
  <si>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</si>
  <si>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</si>
  <si>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</si>
  <si>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</si>
  <si>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1.3.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</si>
  <si>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</si>
  <si>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</si>
  <si>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 xml:space="preserve"> -Ներքին վարկերի տոկոսավճարներ</t>
  </si>
  <si>
    <t>ԱՐՏԱՔԻՆ ՏՈԿՈՍԱՎՃԱՐՆԵՐ (տող4321+տող4322)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</si>
  <si>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</si>
  <si>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</si>
  <si>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</si>
  <si>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</si>
  <si>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</si>
  <si>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</si>
  <si>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>1.4.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</si>
  <si>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</si>
  <si>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</si>
  <si>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</si>
  <si>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</si>
  <si>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</si>
  <si>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</si>
  <si>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>1.5.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</si>
  <si>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</si>
  <si>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</si>
  <si>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</si>
  <si>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</si>
  <si>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</si>
  <si>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</si>
  <si>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</si>
  <si>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</si>
  <si>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</si>
  <si>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 - տեղական ինքնակառավրման մարմիններին                    (տող  4535+տող 4536)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</si>
  <si>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</si>
  <si>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</si>
  <si>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</si>
  <si>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</si>
  <si>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</si>
  <si>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</si>
  <si>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</si>
  <si>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</si>
  <si>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 -Այլ կապիտալ դրամաշնորհներ                                         (տող 4544+տող 4547 +տող 4548)</t>
  </si>
  <si>
    <t xml:space="preserve"> - տեղական ինքնակառավրման մարմիններին                    (տող  4545+տող 4546)</t>
  </si>
  <si>
    <t xml:space="preserve">ՀՀ այլ համայնքներին </t>
  </si>
  <si>
    <t>1.6.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</si>
  <si>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</si>
  <si>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</si>
  <si>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</si>
  <si>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ՍՈՑԻԱԼԱԿԱՆ ՕԳՆՈՒԹՅԱՆ ԴՐԱՄԱԿԱՆ ԱՐՏԱՀԱՅՏՈՒԹՅԱՄԲ ՆՊԱՍՏՆԵՐ (ԲՅՈՒՋԵԻՑ) (տող4631+տող4632+տող4633+տող4634) 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</si>
  <si>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</si>
  <si>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</si>
  <si>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</si>
  <si>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</si>
  <si>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ԿԵՆՍԱԹՈՇԱԿՆԵՐ (տող4641) </t>
  </si>
  <si>
    <t xml:space="preserve"> -Կենսաթոշակներ</t>
  </si>
  <si>
    <t>1.7.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</si>
  <si>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</si>
  <si>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</si>
  <si>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</si>
  <si>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</si>
  <si>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</si>
  <si>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</si>
  <si>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</si>
  <si>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</si>
  <si>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</si>
  <si>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</si>
  <si>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</si>
  <si>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</si>
  <si>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</si>
  <si>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</si>
  <si>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</si>
  <si>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ԱՅԼ ԾԱԽՍԵՐ (տող4761)</t>
  </si>
  <si>
    <t xml:space="preserve"> -Այլ ծախսեր</t>
  </si>
  <si>
    <t>ՊԱՀՈՒՍՏԱՅԻՆ ՄԻՋՈՑՆԵՐ (տող4771)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</si>
  <si>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</si>
  <si>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</si>
  <si>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</si>
  <si>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</si>
  <si>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</si>
  <si>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</si>
  <si>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</si>
  <si>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</si>
  <si>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>ՄԵՔԵՆԱՆԵՐ ԵՎ ՍԱՐՔԱՎՈՐՈՒՄՆԵՐ                                       (տող5121+ տող5122+տող5123)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</si>
  <si>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</si>
  <si>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</si>
  <si>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</si>
  <si>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</si>
  <si>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</si>
  <si>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</si>
  <si>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</si>
  <si>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>1.2. ՊԱՇԱՐՆԵՐ (տող5211+տող5221+տող5231+տող5241)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</si>
  <si>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</si>
  <si>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</si>
  <si>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</si>
  <si>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</si>
  <si>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>1.3. ԲԱՐՁՐԱՐԺԵՔ ԱԿՏԻՎՆԵՐ (տող 5311)</t>
  </si>
  <si>
    <t xml:space="preserve"> -Բարձրարժեք ակտիվներ</t>
  </si>
  <si>
    <t>1.4. ՉԱՐՏԱԴՐՎԱԾ ԱԿՏԻՎՆԵՐ   (տող 5411+տող 5421+տող 5431+տող5441)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</si>
  <si>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</si>
  <si>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</si>
  <si>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</si>
  <si>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</si>
  <si>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 Գ. ՈՉ ՖԻՆԱՆՍԱԿԱՆ ԱԿՏԻՎՆԵՐԻ ԻՐԱՑՈՒՄԻՑ ՄՈՒՏՔԵՐ (տող6100+տող6200+տող6300+տող6400)</t>
  </si>
  <si>
    <t xml:space="preserve">1.1. ՀԻՄՆԱԿԱՆ ՄԻՋՈՑՆԵՐԻ ԻՐԱՑՈՒՄԻՑ ՄՈՒՏՔԵՐ (տող6110+տող6120+տող6130) 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</si>
  <si>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</si>
  <si>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</si>
  <si>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</si>
  <si>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>1.2. ՊԱՇԱՐՆԵՐԻ ԻՐԱՑՈՒՄԻՑ ՄՈՒՏՔԵՐ (տող6210+տող6220)</t>
  </si>
  <si>
    <t xml:space="preserve"> ՌԱԶՄԱՎԱՐԱԿԱՆ ՀԱՄԱՅՆՔԱՅԻՆ ՊԱՇԱՐՆԵՐԻ ԻՐԱՑՈՒՄԻՑ ՄՈՒՏՔԵՐ</t>
  </si>
  <si>
    <t>ԱՅԼ ՊԱՇԱՐՆԵՐԻ ԻՐԱՑՈՒՄԻՑ ՄՈՒՏՔԵՐ (տող6221+տող6222+տող6223)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</si>
  <si>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</si>
  <si>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</si>
  <si>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</si>
  <si>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1.3. ԲԱՐՁՐԱՐԺԵՔ ԱԿՏԻՎՆԵՐԻ ԻՐԱՑՈՒՄԻՑ ՄՈՒՏՔԵՐ   (տող 6310)</t>
  </si>
  <si>
    <t>ԲԱՐՁՐԱՐԺԵՔ ԱԿՏԻՎՆԵՐԻ ԻՐԱՑՈՒՄԻՑ ՄՈՒՏՔԵՐ</t>
  </si>
  <si>
    <t>1.4. ՉԱՐՏԱԴՐՎԱԾ ԱԿՏԻՎՆԵՐԻ ԻՐԱՑՈՒՄԻՑ ՄՈՒՏՔԵՐ`                               (տող6410+տող6420+տող6430+տող6440)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</si>
  <si>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</si>
  <si>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</si>
  <si>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</si>
  <si>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</si>
  <si>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t xml:space="preserve">Տողի NN  </t>
  </si>
  <si>
    <t>Ընդամենը (ս.4+ս.5)</t>
  </si>
  <si>
    <t>վարչական    մաս</t>
  </si>
  <si>
    <t>ֆոնդային    մաս</t>
  </si>
  <si>
    <t>ԸՆԴԱՄԵՆԸ ՀԱՎԵԼՈՒՐԴԸ ԿԱՄ ԴԵՖԻՑԻՏԸ (ՊԱԿԱՍՈՒՐԴԸ)</t>
  </si>
  <si>
    <t xml:space="preserve">  ՀԱՏՎԱԾ  5</t>
  </si>
  <si>
    <t>ՀԱՄԱՅՆՔԻ  ԲՅՈՒՋԵԻ  ՀԱՎԵԼՈՒՐԴԻ  ՕԳՏԱԳՈՐԾՄԱՆ  ՈՒՂՂՈՒԹՅՈՒՆՆԵՐԸ  ԿԱՄ ԴԵՖԻՑԻՏԻ (ՊԱԿԱՍՈՒՐԴԻ)  ՖԻՆԱՆՍԱՎՈՐՄԱՆ  ԱՂԲՅՈՒՐՆԵՐԸ</t>
  </si>
  <si>
    <t xml:space="preserve">                         ԸՆԴԱՄԵՆԸ`                                 (տող 8100+տող 8200), (տող 8000 հակառակ նշանով)</t>
  </si>
  <si>
    <t xml:space="preserve">                Ա. ՆԵՐՔԻՆ ԱՂԲՅՈՒՐՆԵՐ                       (տող 8110+տող 8160), (տող 8010 - տող 8200) </t>
  </si>
  <si>
    <t>1. ՓՈԽԱՌՈՒ ՄԻՋՈՑՆԵՐ                            (տող 8111+տող 8120)</t>
  </si>
  <si>
    <t xml:space="preserve"> 1.1. Արժեթղթեր (բացառությամբ բաժնետոմսերի և կապիտալում այլ մասնակցության) (տող 8112+ տող 8113)</t>
  </si>
  <si>
    <t xml:space="preserve">  - թողարկումից և տեղաբաշխումից մուտքեր</t>
  </si>
  <si>
    <t xml:space="preserve">  - հիմնական գումարի մարում</t>
  </si>
  <si>
    <t xml:space="preserve">1.2. Վարկեր և փոխատվություններ (ստացում և մարում)   (տող 8121+տող8140) </t>
  </si>
  <si>
    <t xml:space="preserve">1.2.1. Վարկեր (տող 8122+ տող 8130) </t>
  </si>
  <si>
    <t xml:space="preserve">  - վարկերի ստացում  (տող 8123+ տող 8124)</t>
  </si>
  <si>
    <t>պետական բյուջեից</t>
  </si>
  <si>
    <t>այլ աղբյուրներից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</si>
  <si>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</si>
  <si>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</si>
  <si>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</si>
  <si>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4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</si>
  <si>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</si>
  <si>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</si>
  <si>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</si>
  <si>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</si>
  <si>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</si>
  <si>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</si>
  <si>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</si>
  <si>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</si>
  <si>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</si>
  <si>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</si>
  <si>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</si>
  <si>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</si>
  <si>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</si>
  <si>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</si>
  <si>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í³ñã³Ï³Ý Ù³ë, ³Û¹ ÃíáõÙ`</t>
  </si>
  <si>
    <t>ýáÝ¹³ÛÇÝ Ù³ë, ³Û¹ ÃíáõÙ`</t>
  </si>
  <si>
    <t>ÀÝ¹³Ù»ÝÁ, ³Û¹ ÃíáõÙ`</t>
  </si>
  <si>
    <r>
      <t>Î.î</t>
    </r>
    <r>
      <rPr>
        <sz val="8"/>
        <rFont val="Arial Armenian"/>
        <family val="2"/>
      </rPr>
      <t>.</t>
    </r>
  </si>
  <si>
    <t>6310</t>
  </si>
  <si>
    <t>6400</t>
  </si>
  <si>
    <t>6410</t>
  </si>
  <si>
    <t>4711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</si>
  <si>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</si>
  <si>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</si>
  <si>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</si>
  <si>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</si>
  <si>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</si>
  <si>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</si>
  <si>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</si>
  <si>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</si>
  <si>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</si>
  <si>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</si>
  <si>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</si>
  <si>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</si>
  <si>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</si>
  <si>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</si>
  <si>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</si>
  <si>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</si>
  <si>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</si>
  <si>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</si>
  <si>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</si>
  <si>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</si>
  <si>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</si>
  <si>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</si>
  <si>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</si>
  <si>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</si>
  <si>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</si>
  <si>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</si>
  <si>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</si>
  <si>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</si>
  <si>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</si>
  <si>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</si>
  <si>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</si>
  <si>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</si>
  <si>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Ð²ê²ð²Î²Î²Ü Î²ð¶, ²Üìî²Ü¶àôÂÚàôÜ ¨ ¸²î²Î²Ü ¶àðÌàôÜºàôÂÚàôÜ (ïáÕ2310+ïáÕ2320+ïáÕ2330+ïáÕ2340+ïáÕ2350+ïáÕ2360+ïáÕ2370)</t>
  </si>
  <si>
    <t>îÜîºê²Î²Ü Ð²ð²´ºðàôÂÚàôÜÜºð (ïáÕ2410+ïáÕ2420+ïáÕ2430+ïáÕ2440+ïáÕ2450+ïáÕ2460+ïáÕ2470+ïáÕ2480+ïáÕ2490)</t>
  </si>
  <si>
    <t>6420</t>
  </si>
  <si>
    <t>6430</t>
  </si>
  <si>
    <t>Housing development</t>
  </si>
  <si>
    <t>Ð³Ù³ÛÝù³ÛÇÝ ½³ñ·³óáõÙ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</si>
  <si>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</si>
  <si>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</si>
  <si>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</si>
  <si>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</si>
  <si>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</si>
  <si>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</si>
  <si>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</si>
  <si>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</si>
  <si>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</si>
  <si>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</si>
  <si>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>ÀÜ¸²ØºÜÀ Ì²Êêºð (ïáÕ2100+ïáÕ2200+ïáÕ2300+ïáÕ2400+ïáÕ2500+ïáÕ2600+ ïáÕ2700+ïáÕ2800+ïáÕ2900+ïáÕ3000+ïáÕ3100)</t>
  </si>
  <si>
    <t>2</t>
  </si>
  <si>
    <t xml:space="preserve">                                                                                                                                                        (ëïáñ³·ñáõÃÛáõÝ)                                                                     (².Ð.².)</t>
  </si>
  <si>
    <t xml:space="preserve">                           üÆÜ²Üê²Î²Ü  Ì²è²ÚàôÂÚ²Ü  äºîª                             ________________                                    ___________________</t>
  </si>
  <si>
    <t>Տողի NN</t>
  </si>
  <si>
    <t>Եկամտատեսակները</t>
  </si>
  <si>
    <t>Հոդվածի NN</t>
  </si>
  <si>
    <t>Ընդամենը (ս.5+ս.6)</t>
  </si>
  <si>
    <t>այդ թվում`</t>
  </si>
  <si>
    <t>վարչական մաս</t>
  </si>
  <si>
    <t>ֆոնդային մաս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</si>
  <si>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</si>
  <si>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</si>
  <si>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</si>
  <si>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</si>
  <si>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</si>
  <si>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</si>
  <si>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</si>
  <si>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</si>
  <si>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</si>
  <si>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</si>
  <si>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Տեղական տուրքեր</t>
  </si>
  <si>
    <t>(տող 1132 + տող 1135 + տող 1136 + տող 1137 + տող 1138 + տող 1139 + տող 1140 + տող 1141 + տող 1142 + տող 1143 + տող 1144+տող 1145+ տող 1146+տող 1147)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</si>
  <si>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</si>
  <si>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</si>
  <si>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</si>
  <si>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</si>
  <si>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</si>
  <si>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</si>
  <si>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</si>
  <si>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</si>
  <si>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</si>
  <si>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</si>
  <si>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</si>
  <si>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</si>
  <si>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</si>
  <si>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</si>
  <si>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</si>
  <si>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</si>
  <si>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</si>
  <si>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</si>
  <si>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</si>
  <si>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</si>
  <si>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</si>
  <si>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</si>
  <si>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</si>
  <si>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</si>
  <si>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</si>
  <si>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</si>
  <si>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</si>
  <si>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</si>
  <si>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</si>
  <si>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</si>
  <si>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</si>
  <si>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</si>
  <si>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</si>
  <si>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</si>
  <si>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</si>
  <si>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</si>
  <si>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</si>
  <si>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</si>
  <si>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</si>
  <si>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</si>
  <si>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r>
      <t xml:space="preserve">ԸՆԴԱՄԵՆԸ  ԵԿԱՄՈՒՏՆԵՐ                                         </t>
    </r>
    <r>
      <rPr>
        <sz val="10"/>
        <rFont val="Sylfaen"/>
        <family val="1"/>
        <charset val="204"/>
      </rPr>
      <t>(տող100 + տող 1200+տող 1300)</t>
    </r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</si>
  <si>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</si>
  <si>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</si>
  <si>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</si>
  <si>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</si>
  <si>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</si>
  <si>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</si>
  <si>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</si>
  <si>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 xml:space="preserve">  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</si>
  <si>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 xml:space="preserve">  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</si>
  <si>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</si>
  <si>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</si>
  <si>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</si>
  <si>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</si>
  <si>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</si>
  <si>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</si>
  <si>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</si>
  <si>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</si>
  <si>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</si>
  <si>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</si>
  <si>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</si>
  <si>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</si>
  <si>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</si>
  <si>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</si>
  <si>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</si>
  <si>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</si>
  <si>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</si>
  <si>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</si>
  <si>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</si>
  <si>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</si>
  <si>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</si>
  <si>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</si>
  <si>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</si>
  <si>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</si>
  <si>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</si>
  <si>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</si>
  <si>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</si>
  <si>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</si>
  <si>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</si>
  <si>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</si>
  <si>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</si>
  <si>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</si>
  <si>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</si>
  <si>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</si>
  <si>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</si>
  <si>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</si>
  <si>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</si>
  <si>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</si>
  <si>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</si>
  <si>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</si>
  <si>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</si>
  <si>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</si>
  <si>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</si>
  <si>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</si>
  <si>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Հատված_3</t>
  </si>
  <si>
    <t xml:space="preserve">             ԸՆԴԱՄԵՆԸ    ԾԱԽՍԵՐ (տող4050+տող5000+տող 6000)</t>
  </si>
  <si>
    <t xml:space="preserve"> ԱՅԼ ՀԻՄՆԱԿԱՆ ՄԻՋՈՑՆԵՐ (տող 5131+տող 5132+տող 5133+ տող5134)</t>
  </si>
  <si>
    <t xml:space="preserve"> - ենթակա է ուղղման համայնքի բյուջեի ֆոնդային մաս (տող 8191 - տող 8192)</t>
  </si>
  <si>
    <t>2019 Âì²Î²ÜÆ ´Úàôæº</t>
  </si>
  <si>
    <t>³í³·³Ýáõ 2019 Ãí³Ï³ÝÇ ¹»Ïï»Ùµ»ñÇ 27-Ç N 90-Ü áñáßÙ³Ùµ</t>
  </si>
  <si>
    <t xml:space="preserve"> ՍՊԻՏԱԿ ՀԱՄԱՅՆՔԻ</t>
  </si>
  <si>
    <t xml:space="preserve">    Հաստատված է Սպիտակ համայնքի</t>
  </si>
  <si>
    <t xml:space="preserve">ՀԱՄԱՅՆՔԻ ՂԵԿԱՎԱՐ՝     Գ. ՍԱՀԱԿՅԱՆ   </t>
  </si>
  <si>
    <t>Հ Հ  Լ Ո Ռ Ո Ւ  Մ Ա Ր Զ Ի</t>
  </si>
  <si>
    <t xml:space="preserve"> - Այլ ընթացիկ դրամաշնորհներ (տող 4534+տող 4537 +տող 4538)</t>
  </si>
  <si>
    <t>Համայնքի բյուջեի եկամուտները</t>
  </si>
  <si>
    <t xml:space="preserve"> ՀԱՄԱՅՆՔԻ  ԲՅՈՒՋԵԻ ԾԱԽՍԵՐԸ` ԸՍՏ ԲՅՈՒՋԵՏԱՅԻՆ ԾԱԽՍԵՐԻ  ԳՈՐԾԱՌԱԿԱՆ ԴԱՍԱԿԱՐԳՄԱՆ</t>
  </si>
  <si>
    <t>ՀԱՄԱՅՆՔԻ  ԲՅՈՒՋԵԻ  ԾԱԽՍԵՐԸ`  ԸՍՏ  ԲՅՈՒՋԵՏԱՅԻՆ ԾԱԽՍԵՐԻ ՏՆՏԵՍԱԳԻՏԱԿԱՆ ԴԱՍԱԿԱՐԳՄԱՆ</t>
  </si>
  <si>
    <t xml:space="preserve">2021 ԹՎԱԿԱՆԻ ԲՅՈՒՋԵ </t>
  </si>
  <si>
    <t>êåÇï³Ï  Ñ³Ù³ÛÝùÇ  Õ»Ï³í³ñÇ §____¦ ¹»Ïï»Ùµ»ñÇ 2020Ã. ÃÇí ____ áñáßÙ³Ý</t>
  </si>
  <si>
    <t>êåÇï³Ï Ñ³Ù³ÛÝùÇ 2021Ã. µÛáõç»Ç »Ï³Ùï³ÛÇÝ (Ùáõïù³ÛÇÝ) Ù³ëÇ µ³ßËáõÙÁ Áëï »é³ÙëÛ³ÏÝ»ñÇ</t>
  </si>
  <si>
    <t xml:space="preserve">                                                             êåÇï³Ï Ñ³Ù³ÛÝùÇ Õ»Ï³í³ñÇ ___ ¹»Ïï»Ùµ»ñÇ 2020Ã. ÃÇí ____ áñáßÙ³Ý</t>
  </si>
  <si>
    <t xml:space="preserve">  Ð³Ù³ÛÝùÇ 2021Ã. µÛáõç»Ç »Éù³ÛÇÝ (Í³Ëë³ÛÇÝ) Ù³ëÇ µ³ßËáõÙÁ Áëï »é³ÙëÛ³ÏÝ»ñÇ</t>
  </si>
  <si>
    <t>ավագանու 2021 թվականի փետրվարի 5-ի N 2-Ն որոշմամբ</t>
  </si>
</sst>
</file>

<file path=xl/styles.xml><?xml version="1.0" encoding="utf-8"?>
<styleSheet xmlns="http://schemas.openxmlformats.org/spreadsheetml/2006/main">
  <numFmts count="4">
    <numFmt numFmtId="178" formatCode="0000"/>
    <numFmt numFmtId="179" formatCode="000"/>
    <numFmt numFmtId="185" formatCode="0.0"/>
    <numFmt numFmtId="186" formatCode="0.000"/>
  </numFmts>
  <fonts count="32">
    <font>
      <sz val="10"/>
      <name val="Arial"/>
    </font>
    <font>
      <sz val="10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sz val="12"/>
      <name val="Arial Armenian"/>
      <family val="2"/>
    </font>
    <font>
      <sz val="11"/>
      <name val="Arial Armenian"/>
      <family val="2"/>
    </font>
    <font>
      <i/>
      <sz val="8"/>
      <name val="Arial Armenian"/>
      <family val="2"/>
    </font>
    <font>
      <sz val="8"/>
      <name val="GHEA Grapalat"/>
      <family val="3"/>
    </font>
    <font>
      <sz val="22"/>
      <name val="Arial Armenian"/>
      <family val="2"/>
    </font>
    <font>
      <sz val="12"/>
      <name val="Times Armenian"/>
      <family val="1"/>
    </font>
    <font>
      <sz val="10"/>
      <name val="Sylfaen"/>
      <family val="1"/>
      <charset val="204"/>
    </font>
    <font>
      <sz val="12"/>
      <name val="Sylfaen"/>
      <family val="1"/>
      <charset val="204"/>
    </font>
    <font>
      <sz val="8"/>
      <name val="Sylfaen"/>
      <family val="1"/>
      <charset val="204"/>
    </font>
    <font>
      <sz val="9"/>
      <name val="Sylfaen"/>
      <family val="1"/>
      <charset val="204"/>
    </font>
    <font>
      <sz val="11"/>
      <name val="Sylfaen"/>
      <family val="1"/>
      <charset val="204"/>
    </font>
    <font>
      <u/>
      <sz val="10"/>
      <name val="Sylfaen"/>
      <family val="1"/>
      <charset val="204"/>
    </font>
    <font>
      <b/>
      <sz val="10"/>
      <name val="Sylfaen"/>
      <family val="1"/>
      <charset val="204"/>
    </font>
    <font>
      <i/>
      <sz val="10"/>
      <name val="Sylfaen"/>
      <family val="1"/>
      <charset val="204"/>
    </font>
    <font>
      <sz val="10"/>
      <color indexed="8"/>
      <name val="Sylfaen"/>
      <family val="1"/>
      <charset val="204"/>
    </font>
    <font>
      <i/>
      <sz val="10"/>
      <color indexed="8"/>
      <name val="Sylfaen"/>
      <family val="1"/>
      <charset val="204"/>
    </font>
    <font>
      <sz val="10"/>
      <color indexed="10"/>
      <name val="Sylfaen"/>
      <family val="1"/>
      <charset val="204"/>
    </font>
    <font>
      <i/>
      <sz val="9"/>
      <name val="Sylfaen"/>
      <family val="1"/>
      <charset val="204"/>
    </font>
    <font>
      <i/>
      <sz val="12"/>
      <name val="Sylfaen"/>
      <family val="1"/>
      <charset val="204"/>
    </font>
    <font>
      <i/>
      <sz val="8"/>
      <name val="Sylfaen"/>
      <family val="1"/>
      <charset val="204"/>
    </font>
    <font>
      <sz val="9"/>
      <color indexed="8"/>
      <name val="Sylfaen"/>
      <family val="1"/>
      <charset val="204"/>
    </font>
    <font>
      <sz val="8"/>
      <color indexed="8"/>
      <name val="Sylfaen"/>
      <family val="1"/>
      <charset val="204"/>
    </font>
    <font>
      <sz val="10"/>
      <name val="Sylfaen"/>
      <family val="1"/>
    </font>
    <font>
      <sz val="22"/>
      <name val="Sylfaen"/>
      <family val="1"/>
    </font>
    <font>
      <sz val="22"/>
      <name val="Sylfaen"/>
      <family val="1"/>
      <charset val="204"/>
    </font>
    <font>
      <sz val="16"/>
      <name val="Sylfaen"/>
      <family val="1"/>
      <charset val="204"/>
    </font>
    <font>
      <sz val="18"/>
      <name val="Sylfaen"/>
      <family val="1"/>
      <charset val="204"/>
    </font>
    <font>
      <sz val="14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9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49" fontId="2" fillId="0" borderId="1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179" fontId="2" fillId="0" borderId="0" xfId="0" applyNumberFormat="1" applyFont="1" applyFill="1" applyBorder="1" applyAlignment="1">
      <alignment horizontal="center" vertical="top"/>
    </xf>
    <xf numFmtId="178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/>
    <xf numFmtId="49" fontId="2" fillId="0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0" borderId="0" xfId="0" applyFont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179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Border="1" applyAlignment="1"/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9" fontId="2" fillId="0" borderId="1" xfId="0" quotePrefix="1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Continuous" vertical="center"/>
    </xf>
    <xf numFmtId="185" fontId="2" fillId="0" borderId="1" xfId="0" applyNumberFormat="1" applyFont="1" applyFill="1" applyBorder="1" applyAlignment="1">
      <alignment horizontal="right" vertical="center"/>
    </xf>
    <xf numFmtId="185" fontId="2" fillId="0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179" fontId="6" fillId="0" borderId="1" xfId="0" applyNumberFormat="1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top" wrapText="1" readingOrder="1"/>
    </xf>
    <xf numFmtId="179" fontId="2" fillId="0" borderId="1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left" vertical="top" wrapText="1" readingOrder="1"/>
    </xf>
    <xf numFmtId="0" fontId="6" fillId="0" borderId="1" xfId="0" applyNumberFormat="1" applyFont="1" applyFill="1" applyBorder="1" applyAlignment="1">
      <alignment horizontal="justify" vertical="top" wrapText="1" readingOrder="1"/>
    </xf>
    <xf numFmtId="0" fontId="2" fillId="0" borderId="1" xfId="0" applyNumberFormat="1" applyFont="1" applyFill="1" applyBorder="1" applyAlignment="1">
      <alignment vertical="center" wrapText="1" readingOrder="1"/>
    </xf>
    <xf numFmtId="179" fontId="6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178" fontId="2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85" fontId="6" fillId="0" borderId="1" xfId="0" applyNumberFormat="1" applyFont="1" applyFill="1" applyBorder="1" applyAlignment="1">
      <alignment horizontal="right" vertical="center" wrapText="1" readingOrder="1"/>
    </xf>
    <xf numFmtId="185" fontId="6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left" vertical="center" wrapText="1" indent="2"/>
    </xf>
    <xf numFmtId="0" fontId="7" fillId="0" borderId="1" xfId="0" applyFont="1" applyFill="1" applyBorder="1" applyAlignment="1">
      <alignment horizontal="left" vertical="center" wrapText="1" indent="3"/>
    </xf>
    <xf numFmtId="0" fontId="7" fillId="0" borderId="1" xfId="0" applyNumberFormat="1" applyFont="1" applyFill="1" applyBorder="1" applyAlignment="1">
      <alignment horizontal="left" vertical="center" wrapText="1" indent="2"/>
    </xf>
    <xf numFmtId="1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86" fontId="2" fillId="0" borderId="0" xfId="0" applyNumberFormat="1" applyFont="1" applyAlignment="1">
      <alignment vertical="center"/>
    </xf>
    <xf numFmtId="185" fontId="7" fillId="0" borderId="1" xfId="0" applyNumberFormat="1" applyFont="1" applyFill="1" applyBorder="1" applyAlignment="1">
      <alignment horizontal="center" vertical="center" wrapText="1"/>
    </xf>
    <xf numFmtId="185" fontId="7" fillId="0" borderId="1" xfId="0" applyNumberFormat="1" applyFont="1" applyFill="1" applyBorder="1" applyAlignment="1">
      <alignment horizontal="center" vertical="center"/>
    </xf>
    <xf numFmtId="185" fontId="7" fillId="0" borderId="1" xfId="0" applyNumberFormat="1" applyFont="1" applyFill="1" applyBorder="1" applyAlignment="1">
      <alignment vertical="center"/>
    </xf>
    <xf numFmtId="185" fontId="7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vertical="center" wrapText="1"/>
    </xf>
    <xf numFmtId="185" fontId="7" fillId="0" borderId="1" xfId="0" applyNumberFormat="1" applyFont="1" applyBorder="1" applyAlignment="1">
      <alignment vertical="center"/>
    </xf>
    <xf numFmtId="185" fontId="2" fillId="0" borderId="0" xfId="0" applyNumberFormat="1" applyFont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Continuous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2" fillId="0" borderId="1" xfId="0" quotePrefix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185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49" fontId="12" fillId="0" borderId="1" xfId="0" quotePrefix="1" applyNumberFormat="1" applyFont="1" applyFill="1" applyBorder="1" applyAlignment="1">
      <alignment horizontal="center" vertical="center"/>
    </xf>
    <xf numFmtId="185" fontId="10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horizontal="centerContinuous" vertical="center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/>
    </xf>
    <xf numFmtId="179" fontId="17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10" fillId="2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vertical="center" wrapText="1" readingOrder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vertical="center" wrapText="1"/>
    </xf>
    <xf numFmtId="49" fontId="19" fillId="0" borderId="1" xfId="0" applyNumberFormat="1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185" fontId="10" fillId="0" borderId="1" xfId="0" applyNumberFormat="1" applyFont="1" applyBorder="1" applyAlignment="1">
      <alignment horizontal="right" vertical="center"/>
    </xf>
    <xf numFmtId="185" fontId="10" fillId="0" borderId="3" xfId="0" applyNumberFormat="1" applyFont="1" applyBorder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49" fontId="13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 wrapText="1"/>
    </xf>
    <xf numFmtId="49" fontId="13" fillId="2" borderId="0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vertical="center" wrapText="1"/>
    </xf>
    <xf numFmtId="49" fontId="21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79" fontId="10" fillId="0" borderId="1" xfId="0" applyNumberFormat="1" applyFont="1" applyFill="1" applyBorder="1" applyAlignment="1">
      <alignment horizontal="center" vertical="center" wrapText="1"/>
    </xf>
    <xf numFmtId="185" fontId="10" fillId="0" borderId="1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185" fontId="17" fillId="0" borderId="1" xfId="0" applyNumberFormat="1" applyFont="1" applyFill="1" applyBorder="1" applyAlignment="1">
      <alignment horizontal="right" vertical="center"/>
    </xf>
    <xf numFmtId="185" fontId="10" fillId="0" borderId="4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185" fontId="10" fillId="0" borderId="1" xfId="0" applyNumberFormat="1" applyFont="1" applyBorder="1" applyAlignment="1">
      <alignment horizontal="right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185" fontId="20" fillId="0" borderId="1" xfId="0" applyNumberFormat="1" applyFont="1" applyBorder="1" applyAlignment="1">
      <alignment horizontal="right" vertical="center" wrapText="1"/>
    </xf>
    <xf numFmtId="185" fontId="20" fillId="0" borderId="1" xfId="0" applyNumberFormat="1" applyFont="1" applyBorder="1" applyAlignment="1">
      <alignment horizontal="right" vertical="center"/>
    </xf>
    <xf numFmtId="49" fontId="25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185" fontId="7" fillId="0" borderId="1" xfId="0" applyNumberFormat="1" applyFont="1" applyFill="1" applyBorder="1" applyAlignment="1">
      <alignment horizontal="right" vertical="center"/>
    </xf>
    <xf numFmtId="185" fontId="7" fillId="0" borderId="1" xfId="0" applyNumberFormat="1" applyFont="1" applyBorder="1" applyAlignment="1">
      <alignment horizontal="center" vertical="center"/>
    </xf>
    <xf numFmtId="185" fontId="2" fillId="0" borderId="1" xfId="0" applyNumberFormat="1" applyFont="1" applyBorder="1" applyAlignment="1">
      <alignment horizontal="right" vertical="center"/>
    </xf>
    <xf numFmtId="185" fontId="2" fillId="3" borderId="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shrinkToFit="1"/>
    </xf>
    <xf numFmtId="178" fontId="2" fillId="0" borderId="0" xfId="0" applyNumberFormat="1" applyFont="1" applyFill="1" applyBorder="1" applyAlignment="1">
      <alignment horizontal="center" vertical="top" shrinkToFit="1"/>
    </xf>
    <xf numFmtId="0" fontId="2" fillId="0" borderId="0" xfId="0" applyFont="1" applyFill="1" applyBorder="1" applyAlignment="1">
      <alignment shrinkToFi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85" fontId="10" fillId="0" borderId="0" xfId="0" applyNumberFormat="1" applyFont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185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185" fontId="10" fillId="0" borderId="0" xfId="0" applyNumberFormat="1" applyFont="1" applyBorder="1" applyAlignmen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vertical="center" wrapText="1"/>
    </xf>
    <xf numFmtId="185" fontId="10" fillId="2" borderId="1" xfId="0" applyNumberFormat="1" applyFont="1" applyFill="1" applyBorder="1" applyAlignment="1">
      <alignment vertical="center"/>
    </xf>
    <xf numFmtId="49" fontId="17" fillId="0" borderId="1" xfId="0" applyNumberFormat="1" applyFont="1" applyFill="1" applyBorder="1" applyAlignment="1">
      <alignment vertical="center" wrapText="1"/>
    </xf>
    <xf numFmtId="185" fontId="10" fillId="0" borderId="5" xfId="0" applyNumberFormat="1" applyFont="1" applyBorder="1" applyAlignment="1">
      <alignment horizontal="right" vertical="center"/>
    </xf>
    <xf numFmtId="49" fontId="26" fillId="0" borderId="1" xfId="0" applyNumberFormat="1" applyFont="1" applyFill="1" applyBorder="1" applyAlignment="1">
      <alignment vertical="center" wrapText="1"/>
    </xf>
    <xf numFmtId="185" fontId="10" fillId="2" borderId="4" xfId="0" applyNumberFormat="1" applyFont="1" applyFill="1" applyBorder="1" applyAlignment="1">
      <alignment vertical="center"/>
    </xf>
    <xf numFmtId="185" fontId="10" fillId="0" borderId="4" xfId="0" applyNumberFormat="1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185" fontId="10" fillId="2" borderId="6" xfId="0" applyNumberFormat="1" applyFont="1" applyFill="1" applyBorder="1" applyAlignment="1">
      <alignment vertical="center"/>
    </xf>
    <xf numFmtId="185" fontId="10" fillId="2" borderId="1" xfId="0" applyNumberFormat="1" applyFont="1" applyFill="1" applyBorder="1" applyAlignment="1">
      <alignment horizontal="right" vertical="center"/>
    </xf>
    <xf numFmtId="0" fontId="18" fillId="0" borderId="1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49" fontId="21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wrapText="1"/>
    </xf>
    <xf numFmtId="49" fontId="10" fillId="2" borderId="0" xfId="0" applyNumberFormat="1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8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 readingOrder="1"/>
    </xf>
    <xf numFmtId="179" fontId="10" fillId="0" borderId="1" xfId="0" applyNumberFormat="1" applyFont="1" applyFill="1" applyBorder="1" applyAlignment="1">
      <alignment vertical="center" wrapText="1"/>
    </xf>
    <xf numFmtId="0" fontId="17" fillId="0" borderId="1" xfId="0" applyNumberFormat="1" applyFont="1" applyFill="1" applyBorder="1" applyAlignment="1">
      <alignment horizontal="left" vertical="center" wrapText="1" readingOrder="1"/>
    </xf>
    <xf numFmtId="0" fontId="22" fillId="0" borderId="0" xfId="0" applyFont="1" applyFill="1" applyBorder="1" applyAlignment="1">
      <alignment vertical="center"/>
    </xf>
    <xf numFmtId="0" fontId="17" fillId="0" borderId="1" xfId="0" applyNumberFormat="1" applyFont="1" applyFill="1" applyBorder="1" applyAlignment="1">
      <alignment horizontal="justify" vertical="center" wrapText="1" readingOrder="1"/>
    </xf>
    <xf numFmtId="179" fontId="17" fillId="0" borderId="1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178" fontId="10" fillId="0" borderId="1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179" fontId="23" fillId="0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178" fontId="12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78" fontId="13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85" fontId="11" fillId="0" borderId="0" xfId="0" applyNumberFormat="1" applyFont="1" applyFill="1" applyBorder="1" applyAlignment="1">
      <alignment horizontal="center" vertical="center"/>
    </xf>
    <xf numFmtId="185" fontId="7" fillId="0" borderId="0" xfId="0" applyNumberFormat="1" applyFont="1" applyAlignment="1">
      <alignment vertical="center"/>
    </xf>
    <xf numFmtId="185" fontId="10" fillId="2" borderId="1" xfId="0" applyNumberFormat="1" applyFont="1" applyFill="1" applyBorder="1" applyAlignment="1">
      <alignment horizontal="center" vertical="center"/>
    </xf>
    <xf numFmtId="185" fontId="10" fillId="0" borderId="1" xfId="0" applyNumberFormat="1" applyFont="1" applyFill="1" applyBorder="1" applyAlignment="1">
      <alignment vertical="center"/>
    </xf>
    <xf numFmtId="0" fontId="27" fillId="0" borderId="0" xfId="0" applyFont="1" applyAlignment="1">
      <alignment horizontal="center" vertical="center" shrinkToFit="1"/>
    </xf>
    <xf numFmtId="185" fontId="11" fillId="0" borderId="0" xfId="0" applyNumberFormat="1" applyFont="1" applyFill="1" applyBorder="1" applyAlignment="1">
      <alignment horizontal="center" vertical="center" wrapText="1"/>
    </xf>
    <xf numFmtId="185" fontId="13" fillId="0" borderId="0" xfId="0" applyNumberFormat="1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0" fillId="0" borderId="7" xfId="0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179" fontId="17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179" fontId="17" fillId="0" borderId="9" xfId="0" applyNumberFormat="1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179" fontId="17" fillId="0" borderId="8" xfId="0" applyNumberFormat="1" applyFont="1" applyFill="1" applyBorder="1" applyAlignment="1">
      <alignment horizontal="center" vertical="center" wrapText="1"/>
    </xf>
    <xf numFmtId="179" fontId="17" fillId="0" borderId="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shrinkToFit="1"/>
    </xf>
    <xf numFmtId="178" fontId="2" fillId="0" borderId="0" xfId="0" applyNumberFormat="1" applyFont="1" applyFill="1" applyBorder="1" applyAlignment="1">
      <alignment horizontal="center" vertical="top" shrinkToFi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179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179" fontId="6" fillId="0" borderId="10" xfId="0" applyNumberFormat="1" applyFont="1" applyFill="1" applyBorder="1" applyAlignment="1">
      <alignment horizontal="center" vertical="center" wrapText="1"/>
    </xf>
    <xf numFmtId="179" fontId="6" fillId="0" borderId="1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5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1</xdr:col>
      <xdr:colOff>409575</xdr:colOff>
      <xdr:row>18</xdr:row>
      <xdr:rowOff>0</xdr:rowOff>
    </xdr:to>
    <xdr:sp macro="" textlink="">
      <xdr:nvSpPr>
        <xdr:cNvPr id="1246" name="Line 3"/>
        <xdr:cNvSpPr>
          <a:spLocks noChangeShapeType="1"/>
        </xdr:cNvSpPr>
      </xdr:nvSpPr>
      <xdr:spPr bwMode="auto">
        <a:xfrm>
          <a:off x="0" y="4524375"/>
          <a:ext cx="612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bjudje-orinak-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kamut"/>
      <sheetName val="gortcarn"/>
      <sheetName val="tnt"/>
      <sheetName val="tnt.gorc"/>
      <sheetName val="mnac"/>
      <sheetName val="vektor plus"/>
      <sheetName val="poxoc.lusav."/>
      <sheetName val="maraton"/>
      <sheetName val="01.06.01"/>
      <sheetName val="aparat"/>
      <sheetName val="Մանկ"/>
      <sheetName val="mankap HOAK"/>
      <sheetName val="arandzin aih"/>
      <sheetName val="arandzin axbahan."/>
      <sheetName val="ham.miav."/>
      <sheetName val="մանկ ՀՕԱԿ ՆՏՊՄ"/>
      <sheetName val="aparat ntpm"/>
      <sheetName val="arandzin chanaparh"/>
      <sheetName val="arandzin soc"/>
      <sheetName val="Berqi ton"/>
      <sheetName val="patvir"/>
      <sheetName val="erkrapah"/>
      <sheetName val=" mshakujt hushardzani norog."/>
      <sheetName val="mankap"/>
      <sheetName val="arandzin dproc"/>
      <sheetName val="gradaran"/>
      <sheetName val="ajl mshak.mijocarum"/>
      <sheetName val=" sport"/>
      <sheetName val="05.06.01"/>
      <sheetName val="arandzin gaz"/>
      <sheetName val="varc.has.ashx."/>
      <sheetName val="poxoc.lusav.ntpm"/>
      <sheetName val="soc erex.cnund"/>
      <sheetName val="soc haraz.korcrac"/>
      <sheetName val="arandzin axbahan. ntpm"/>
      <sheetName val="arandzin komunal"/>
      <sheetName val="chanaparh naxagic"/>
      <sheetName val="arandzin gaz naxagic"/>
      <sheetName val="buh usman varc"/>
      <sheetName val="texnikum usman varc"/>
      <sheetName val="usman varc"/>
      <sheetName val="mshakujt hushardzan"/>
      <sheetName val="arandzin aroxg"/>
      <sheetName val="gerezmanner"/>
      <sheetName val="bjudj. chnax.caxs"/>
      <sheetName val="tnt.harab."/>
      <sheetName val="eritas."/>
      <sheetName val="ekamut eramsjak"/>
      <sheetName val="caxser eramsjak"/>
      <sheetName val="Texekutjun"/>
      <sheetName val="texekanq"/>
      <sheetName val="hastiqacucak"/>
      <sheetName val="titxosate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topLeftCell="A7" workbookViewId="0">
      <selection activeCell="H22" sqref="H22"/>
    </sheetView>
  </sheetViews>
  <sheetFormatPr defaultColWidth="8.85546875" defaultRowHeight="12.75"/>
  <cols>
    <col min="1" max="1" width="85.7109375" style="163" customWidth="1"/>
    <col min="2" max="2" width="14.85546875" style="163" customWidth="1"/>
    <col min="3" max="16384" width="8.85546875" style="163"/>
  </cols>
  <sheetData>
    <row r="1" spans="1:2" ht="15">
      <c r="A1" s="162"/>
    </row>
    <row r="2" spans="1:2" ht="15">
      <c r="A2" s="165"/>
    </row>
    <row r="3" spans="1:2" ht="27">
      <c r="A3" s="164"/>
    </row>
    <row r="4" spans="1:2" ht="27">
      <c r="A4" s="164"/>
    </row>
    <row r="5" spans="1:2" ht="30.75">
      <c r="A5" s="234" t="s">
        <v>1154</v>
      </c>
      <c r="B5" s="234"/>
    </row>
    <row r="6" spans="1:2" ht="18">
      <c r="A6" s="226"/>
      <c r="B6" s="96"/>
    </row>
    <row r="7" spans="1:2" ht="18">
      <c r="A7" s="226"/>
      <c r="B7" s="96"/>
    </row>
    <row r="8" spans="1:2" ht="18">
      <c r="A8" s="226"/>
      <c r="B8" s="96"/>
    </row>
    <row r="9" spans="1:2" ht="21">
      <c r="A9" s="235" t="s">
        <v>1151</v>
      </c>
      <c r="B9" s="235"/>
    </row>
    <row r="10" spans="1:2" ht="18">
      <c r="A10" s="226"/>
      <c r="B10" s="96"/>
    </row>
    <row r="11" spans="1:2" ht="30.75">
      <c r="A11" s="225"/>
      <c r="B11" s="96"/>
    </row>
    <row r="12" spans="1:2" ht="30.75">
      <c r="A12" s="225"/>
      <c r="B12" s="96"/>
    </row>
    <row r="13" spans="1:2" ht="27.75" customHeight="1">
      <c r="A13" s="236" t="s">
        <v>1159</v>
      </c>
      <c r="B13" s="236"/>
    </row>
    <row r="14" spans="1:2" ht="11.25" customHeight="1">
      <c r="A14" s="222"/>
      <c r="B14" s="96"/>
    </row>
    <row r="15" spans="1:2" ht="15" customHeight="1">
      <c r="A15" s="222"/>
      <c r="B15" s="96"/>
    </row>
    <row r="16" spans="1:2" ht="15" customHeight="1">
      <c r="A16" s="222"/>
      <c r="B16" s="96"/>
    </row>
    <row r="17" spans="1:2" ht="18">
      <c r="A17" s="222"/>
      <c r="B17" s="96"/>
    </row>
    <row r="18" spans="1:2" ht="18" hidden="1">
      <c r="A18" s="222"/>
      <c r="B18" s="96"/>
    </row>
    <row r="19" spans="1:2" ht="18" hidden="1">
      <c r="A19" s="226"/>
      <c r="B19" s="96"/>
    </row>
    <row r="20" spans="1:2" ht="18">
      <c r="A20" s="226"/>
      <c r="B20" s="96"/>
    </row>
    <row r="21" spans="1:2" ht="37.9" customHeight="1">
      <c r="A21" s="237" t="s">
        <v>1152</v>
      </c>
      <c r="B21" s="237"/>
    </row>
    <row r="22" spans="1:2" ht="24" customHeight="1">
      <c r="A22" s="237" t="s">
        <v>1164</v>
      </c>
      <c r="B22" s="237"/>
    </row>
    <row r="23" spans="1:2" ht="18">
      <c r="A23" s="226"/>
      <c r="B23" s="96"/>
    </row>
    <row r="24" spans="1:2" ht="18">
      <c r="A24" s="226"/>
      <c r="B24" s="96"/>
    </row>
    <row r="25" spans="1:2" ht="18">
      <c r="A25" s="226"/>
      <c r="B25" s="96"/>
    </row>
    <row r="26" spans="1:2" ht="18">
      <c r="A26" s="226"/>
      <c r="B26" s="96"/>
    </row>
    <row r="27" spans="1:2" ht="19.5">
      <c r="A27" s="238" t="s">
        <v>1153</v>
      </c>
      <c r="B27" s="238"/>
    </row>
  </sheetData>
  <mergeCells count="6">
    <mergeCell ref="A5:B5"/>
    <mergeCell ref="A9:B9"/>
    <mergeCell ref="A13:B13"/>
    <mergeCell ref="A21:B21"/>
    <mergeCell ref="A22:B22"/>
    <mergeCell ref="A27:B27"/>
  </mergeCells>
  <pageMargins left="0.28000000000000003" right="0.2" top="0.18" bottom="0.24" header="0.18" footer="0.2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78"/>
  <sheetViews>
    <sheetView zoomScaleNormal="100" workbookViewId="0">
      <selection activeCell="D8" sqref="D8:F138"/>
    </sheetView>
  </sheetViews>
  <sheetFormatPr defaultRowHeight="15"/>
  <cols>
    <col min="1" max="1" width="7.42578125" style="95" customWidth="1"/>
    <col min="2" max="2" width="59.5703125" style="96" customWidth="1"/>
    <col min="3" max="3" width="7.85546875" style="96" customWidth="1"/>
    <col min="4" max="4" width="10.7109375" style="97" customWidth="1"/>
    <col min="5" max="5" width="11" style="98" customWidth="1"/>
    <col min="6" max="6" width="9.85546875" style="98" customWidth="1"/>
    <col min="7" max="9" width="9.140625" style="96"/>
    <col min="10" max="10" width="13.140625" style="96" customWidth="1"/>
    <col min="11" max="16384" width="9.140625" style="96"/>
  </cols>
  <sheetData>
    <row r="1" spans="1:10">
      <c r="A1" s="241" t="s">
        <v>367</v>
      </c>
      <c r="B1" s="241"/>
      <c r="C1" s="241"/>
      <c r="D1" s="241"/>
      <c r="E1" s="241"/>
      <c r="F1" s="241"/>
    </row>
    <row r="2" spans="1:10" s="222" customFormat="1" ht="17.45" customHeight="1">
      <c r="A2" s="243" t="s">
        <v>1156</v>
      </c>
      <c r="B2" s="243"/>
      <c r="C2" s="243"/>
      <c r="D2" s="243"/>
      <c r="E2" s="243"/>
      <c r="F2" s="243"/>
      <c r="G2" s="231"/>
      <c r="H2" s="231"/>
    </row>
    <row r="3" spans="1:10" ht="6.75" customHeight="1">
      <c r="A3" s="96"/>
      <c r="B3" s="112"/>
      <c r="C3" s="112"/>
      <c r="D3" s="112"/>
      <c r="E3" s="96"/>
      <c r="F3" s="96"/>
    </row>
    <row r="4" spans="1:10" s="73" customFormat="1">
      <c r="A4" s="71"/>
      <c r="B4" s="71"/>
      <c r="C4" s="71"/>
      <c r="D4" s="152"/>
      <c r="E4" s="242" t="s">
        <v>368</v>
      </c>
      <c r="F4" s="242"/>
    </row>
    <row r="5" spans="1:10" s="73" customFormat="1" ht="12.75" customHeight="1">
      <c r="A5" s="240" t="s">
        <v>1032</v>
      </c>
      <c r="B5" s="239" t="s">
        <v>1033</v>
      </c>
      <c r="C5" s="239" t="s">
        <v>1034</v>
      </c>
      <c r="D5" s="239" t="s">
        <v>1035</v>
      </c>
      <c r="E5" s="75" t="s">
        <v>1036</v>
      </c>
      <c r="F5" s="75"/>
    </row>
    <row r="6" spans="1:10" s="73" customFormat="1" ht="30">
      <c r="A6" s="240"/>
      <c r="B6" s="239"/>
      <c r="C6" s="239"/>
      <c r="D6" s="239"/>
      <c r="E6" s="74" t="s">
        <v>1037</v>
      </c>
      <c r="F6" s="74" t="s">
        <v>1038</v>
      </c>
    </row>
    <row r="7" spans="1:10" s="80" customFormat="1">
      <c r="A7" s="76" t="s">
        <v>123</v>
      </c>
      <c r="B7" s="74">
        <v>2</v>
      </c>
      <c r="C7" s="77">
        <v>3</v>
      </c>
      <c r="D7" s="78">
        <v>4</v>
      </c>
      <c r="E7" s="78">
        <v>5</v>
      </c>
      <c r="F7" s="79">
        <v>6</v>
      </c>
    </row>
    <row r="8" spans="1:10" s="72" customFormat="1" ht="34.5" customHeight="1">
      <c r="A8" s="81">
        <v>1000</v>
      </c>
      <c r="B8" s="82" t="s">
        <v>1091</v>
      </c>
      <c r="C8" s="74"/>
      <c r="D8" s="83">
        <v>517090</v>
      </c>
      <c r="E8" s="83">
        <v>517090</v>
      </c>
      <c r="F8" s="83">
        <v>0</v>
      </c>
      <c r="H8" s="233"/>
      <c r="J8" s="233"/>
    </row>
    <row r="9" spans="1:10" s="72" customFormat="1" ht="27.75" hidden="1" customHeight="1">
      <c r="A9" s="76"/>
      <c r="B9" s="84" t="s">
        <v>1039</v>
      </c>
      <c r="C9" s="74"/>
      <c r="D9" s="83"/>
      <c r="E9" s="83"/>
      <c r="F9" s="74"/>
    </row>
    <row r="10" spans="1:10" s="73" customFormat="1" ht="15" customHeight="1">
      <c r="A10" s="224" t="s">
        <v>1149</v>
      </c>
      <c r="B10" s="85" t="s">
        <v>1040</v>
      </c>
      <c r="C10" s="77">
        <v>7100</v>
      </c>
      <c r="D10" s="83">
        <v>86924</v>
      </c>
      <c r="E10" s="83">
        <v>86924</v>
      </c>
      <c r="F10" s="77" t="s">
        <v>177</v>
      </c>
    </row>
    <row r="11" spans="1:10" s="72" customFormat="1" ht="27.75" hidden="1" customHeight="1">
      <c r="A11" s="76"/>
      <c r="B11" s="86" t="s">
        <v>1041</v>
      </c>
      <c r="C11" s="87"/>
      <c r="D11" s="74"/>
      <c r="E11" s="74"/>
      <c r="F11" s="87"/>
    </row>
    <row r="12" spans="1:10" s="72" customFormat="1" ht="27.75" hidden="1" customHeight="1">
      <c r="A12" s="76"/>
      <c r="B12" s="86" t="s">
        <v>1042</v>
      </c>
      <c r="C12" s="87"/>
      <c r="D12" s="74"/>
      <c r="E12" s="74"/>
      <c r="F12" s="87"/>
    </row>
    <row r="13" spans="1:10" s="73" customFormat="1" ht="17.25" customHeight="1">
      <c r="A13" s="81">
        <v>1110</v>
      </c>
      <c r="B13" s="86" t="s">
        <v>1043</v>
      </c>
      <c r="C13" s="77">
        <v>7131</v>
      </c>
      <c r="D13" s="83">
        <v>10235</v>
      </c>
      <c r="E13" s="83">
        <v>10235</v>
      </c>
      <c r="F13" s="77" t="s">
        <v>177</v>
      </c>
    </row>
    <row r="14" spans="1:10" s="72" customFormat="1" ht="27.75" hidden="1" customHeight="1">
      <c r="A14" s="76"/>
      <c r="B14" s="86" t="s">
        <v>1042</v>
      </c>
      <c r="C14" s="87"/>
      <c r="D14" s="74"/>
      <c r="E14" s="74"/>
      <c r="F14" s="87"/>
    </row>
    <row r="15" spans="1:10" s="73" customFormat="1" ht="30.75" customHeight="1">
      <c r="A15" s="88" t="s">
        <v>471</v>
      </c>
      <c r="B15" s="223" t="s">
        <v>1044</v>
      </c>
      <c r="C15" s="77"/>
      <c r="D15" s="83">
        <v>5935</v>
      </c>
      <c r="E15" s="89">
        <v>5935</v>
      </c>
      <c r="F15" s="77" t="s">
        <v>177</v>
      </c>
    </row>
    <row r="16" spans="1:10" s="73" customFormat="1" ht="27.75" customHeight="1">
      <c r="A16" s="88" t="s">
        <v>255</v>
      </c>
      <c r="B16" s="223" t="s">
        <v>1045</v>
      </c>
      <c r="C16" s="77"/>
      <c r="D16" s="83">
        <v>4300</v>
      </c>
      <c r="E16" s="89">
        <v>4300</v>
      </c>
      <c r="F16" s="77" t="s">
        <v>177</v>
      </c>
    </row>
    <row r="17" spans="1:6" s="73" customFormat="1" ht="14.25" customHeight="1">
      <c r="A17" s="81">
        <v>1120</v>
      </c>
      <c r="B17" s="86" t="s">
        <v>1046</v>
      </c>
      <c r="C17" s="77">
        <v>7136</v>
      </c>
      <c r="D17" s="83">
        <v>63200</v>
      </c>
      <c r="E17" s="83">
        <v>63200</v>
      </c>
      <c r="F17" s="77" t="s">
        <v>177</v>
      </c>
    </row>
    <row r="18" spans="1:6" s="72" customFormat="1" ht="27.75" hidden="1" customHeight="1">
      <c r="A18" s="76"/>
      <c r="B18" s="86" t="s">
        <v>1042</v>
      </c>
      <c r="C18" s="87"/>
      <c r="D18" s="83"/>
      <c r="E18" s="83"/>
      <c r="F18" s="87"/>
    </row>
    <row r="19" spans="1:6" s="73" customFormat="1" ht="16.5" customHeight="1">
      <c r="A19" s="88" t="s">
        <v>256</v>
      </c>
      <c r="B19" s="223" t="s">
        <v>1047</v>
      </c>
      <c r="C19" s="77"/>
      <c r="D19" s="83">
        <v>63200</v>
      </c>
      <c r="E19" s="89">
        <v>63200</v>
      </c>
      <c r="F19" s="77" t="s">
        <v>177</v>
      </c>
    </row>
    <row r="20" spans="1:6" s="73" customFormat="1" ht="27.75" customHeight="1">
      <c r="A20" s="81">
        <v>1130</v>
      </c>
      <c r="B20" s="86" t="s">
        <v>1048</v>
      </c>
      <c r="C20" s="77">
        <v>7145</v>
      </c>
      <c r="D20" s="83">
        <v>7089</v>
      </c>
      <c r="E20" s="83">
        <v>7089</v>
      </c>
      <c r="F20" s="77" t="s">
        <v>177</v>
      </c>
    </row>
    <row r="21" spans="1:6" s="72" customFormat="1" ht="27.75" hidden="1" customHeight="1">
      <c r="A21" s="76"/>
      <c r="B21" s="86" t="s">
        <v>1042</v>
      </c>
      <c r="C21" s="87"/>
      <c r="D21" s="83"/>
      <c r="E21" s="83"/>
      <c r="F21" s="87"/>
    </row>
    <row r="22" spans="1:6" s="73" customFormat="1" ht="15" customHeight="1">
      <c r="A22" s="76" t="s">
        <v>1150</v>
      </c>
      <c r="B22" s="223" t="s">
        <v>1049</v>
      </c>
      <c r="C22" s="77">
        <v>71452</v>
      </c>
      <c r="D22" s="83">
        <v>7089</v>
      </c>
      <c r="E22" s="89">
        <v>7089</v>
      </c>
      <c r="F22" s="77" t="s">
        <v>177</v>
      </c>
    </row>
    <row r="23" spans="1:6" s="72" customFormat="1" ht="44.25" hidden="1" customHeight="1">
      <c r="A23" s="88"/>
      <c r="B23" s="223" t="s">
        <v>1050</v>
      </c>
      <c r="C23" s="87"/>
      <c r="D23" s="83"/>
      <c r="E23" s="89"/>
      <c r="F23" s="77"/>
    </row>
    <row r="24" spans="1:6" s="72" customFormat="1" ht="27.75" hidden="1" customHeight="1">
      <c r="A24" s="88"/>
      <c r="B24" s="223" t="s">
        <v>1042</v>
      </c>
      <c r="C24" s="87"/>
      <c r="D24" s="83"/>
      <c r="E24" s="89"/>
      <c r="F24" s="77"/>
    </row>
    <row r="25" spans="1:6" s="72" customFormat="1" ht="45" customHeight="1">
      <c r="A25" s="88" t="s">
        <v>258</v>
      </c>
      <c r="B25" s="209" t="s">
        <v>1051</v>
      </c>
      <c r="C25" s="77"/>
      <c r="D25" s="83">
        <v>105</v>
      </c>
      <c r="E25" s="89">
        <v>105</v>
      </c>
      <c r="F25" s="77" t="s">
        <v>177</v>
      </c>
    </row>
    <row r="26" spans="1:6" s="72" customFormat="1" ht="27.75" hidden="1" customHeight="1">
      <c r="A26" s="90"/>
      <c r="B26" s="209" t="s">
        <v>1052</v>
      </c>
      <c r="C26" s="87"/>
      <c r="D26" s="83"/>
      <c r="E26" s="89"/>
      <c r="F26" s="77"/>
    </row>
    <row r="27" spans="1:6" s="72" customFormat="1" ht="15" customHeight="1">
      <c r="A27" s="88" t="s">
        <v>399</v>
      </c>
      <c r="B27" s="209" t="s">
        <v>1053</v>
      </c>
      <c r="C27" s="77"/>
      <c r="D27" s="83">
        <v>105</v>
      </c>
      <c r="E27" s="89">
        <v>105</v>
      </c>
      <c r="F27" s="77" t="s">
        <v>177</v>
      </c>
    </row>
    <row r="28" spans="1:6" s="72" customFormat="1" ht="14.25" customHeight="1">
      <c r="A28" s="88" t="s">
        <v>400</v>
      </c>
      <c r="B28" s="209" t="s">
        <v>1054</v>
      </c>
      <c r="C28" s="77"/>
      <c r="D28" s="74">
        <v>0</v>
      </c>
      <c r="E28" s="77"/>
      <c r="F28" s="77" t="s">
        <v>177</v>
      </c>
    </row>
    <row r="29" spans="1:6" s="72" customFormat="1" ht="81.75" customHeight="1">
      <c r="A29" s="88" t="s">
        <v>401</v>
      </c>
      <c r="B29" s="223" t="s">
        <v>1055</v>
      </c>
      <c r="C29" s="77"/>
      <c r="D29" s="74">
        <v>0</v>
      </c>
      <c r="E29" s="77"/>
      <c r="F29" s="77" t="s">
        <v>177</v>
      </c>
    </row>
    <row r="30" spans="1:6" s="72" customFormat="1" ht="43.5" customHeight="1">
      <c r="A30" s="76" t="s">
        <v>402</v>
      </c>
      <c r="B30" s="209" t="s">
        <v>1056</v>
      </c>
      <c r="C30" s="77"/>
      <c r="D30" s="74">
        <v>0</v>
      </c>
      <c r="E30" s="77"/>
      <c r="F30" s="77" t="s">
        <v>177</v>
      </c>
    </row>
    <row r="31" spans="1:6" s="72" customFormat="1" ht="57" customHeight="1">
      <c r="A31" s="88" t="s">
        <v>403</v>
      </c>
      <c r="B31" s="209" t="s">
        <v>1057</v>
      </c>
      <c r="C31" s="77"/>
      <c r="D31" s="83">
        <v>2956</v>
      </c>
      <c r="E31" s="89">
        <v>2956</v>
      </c>
      <c r="F31" s="77" t="s">
        <v>177</v>
      </c>
    </row>
    <row r="32" spans="1:6" s="72" customFormat="1" ht="30.75" customHeight="1">
      <c r="A32" s="88" t="s">
        <v>404</v>
      </c>
      <c r="B32" s="209" t="s">
        <v>1058</v>
      </c>
      <c r="C32" s="77"/>
      <c r="D32" s="83">
        <v>0</v>
      </c>
      <c r="E32" s="89"/>
      <c r="F32" s="77" t="s">
        <v>177</v>
      </c>
    </row>
    <row r="33" spans="1:6" s="72" customFormat="1" ht="73.5" customHeight="1">
      <c r="A33" s="88" t="s">
        <v>405</v>
      </c>
      <c r="B33" s="209" t="s">
        <v>1059</v>
      </c>
      <c r="C33" s="77"/>
      <c r="D33" s="83">
        <v>1800</v>
      </c>
      <c r="E33" s="89">
        <v>1800</v>
      </c>
      <c r="F33" s="77" t="s">
        <v>177</v>
      </c>
    </row>
    <row r="34" spans="1:6" s="72" customFormat="1" ht="71.25" customHeight="1">
      <c r="A34" s="88" t="s">
        <v>406</v>
      </c>
      <c r="B34" s="209" t="s">
        <v>1060</v>
      </c>
      <c r="C34" s="77"/>
      <c r="D34" s="83">
        <v>0</v>
      </c>
      <c r="E34" s="89"/>
      <c r="F34" s="77" t="s">
        <v>177</v>
      </c>
    </row>
    <row r="35" spans="1:6" s="72" customFormat="1" ht="44.25" customHeight="1">
      <c r="A35" s="88" t="s">
        <v>407</v>
      </c>
      <c r="B35" s="209" t="s">
        <v>1061</v>
      </c>
      <c r="C35" s="77"/>
      <c r="D35" s="74">
        <v>0</v>
      </c>
      <c r="E35" s="77"/>
      <c r="F35" s="77" t="s">
        <v>177</v>
      </c>
    </row>
    <row r="36" spans="1:6" s="72" customFormat="1" ht="27.75" customHeight="1">
      <c r="A36" s="88" t="s">
        <v>408</v>
      </c>
      <c r="B36" s="209" t="s">
        <v>1062</v>
      </c>
      <c r="C36" s="77"/>
      <c r="D36" s="83">
        <v>1704</v>
      </c>
      <c r="E36" s="89">
        <v>1704</v>
      </c>
      <c r="F36" s="77" t="s">
        <v>177</v>
      </c>
    </row>
    <row r="37" spans="1:6" s="72" customFormat="1" ht="27.75" customHeight="1">
      <c r="A37" s="88" t="s">
        <v>409</v>
      </c>
      <c r="B37" s="209" t="s">
        <v>1063</v>
      </c>
      <c r="C37" s="77"/>
      <c r="D37" s="74">
        <v>0</v>
      </c>
      <c r="E37" s="77"/>
      <c r="F37" s="77" t="s">
        <v>177</v>
      </c>
    </row>
    <row r="38" spans="1:6" s="72" customFormat="1" ht="54" customHeight="1">
      <c r="A38" s="88" t="s">
        <v>410</v>
      </c>
      <c r="B38" s="209" t="s">
        <v>1064</v>
      </c>
      <c r="C38" s="77"/>
      <c r="D38" s="74">
        <v>0</v>
      </c>
      <c r="E38" s="77"/>
      <c r="F38" s="77" t="s">
        <v>177</v>
      </c>
    </row>
    <row r="39" spans="1:6" s="72" customFormat="1" ht="30" customHeight="1">
      <c r="A39" s="88" t="s">
        <v>472</v>
      </c>
      <c r="B39" s="209" t="s">
        <v>1065</v>
      </c>
      <c r="C39" s="77"/>
      <c r="D39" s="83">
        <v>100</v>
      </c>
      <c r="E39" s="89">
        <v>100</v>
      </c>
      <c r="F39" s="77" t="s">
        <v>177</v>
      </c>
    </row>
    <row r="40" spans="1:6" s="73" customFormat="1" ht="15" customHeight="1">
      <c r="A40" s="88">
        <v>1146</v>
      </c>
      <c r="B40" s="209" t="s">
        <v>1066</v>
      </c>
      <c r="C40" s="77"/>
      <c r="D40" s="74">
        <v>0</v>
      </c>
      <c r="E40" s="77"/>
      <c r="F40" s="77" t="s">
        <v>177</v>
      </c>
    </row>
    <row r="41" spans="1:6" s="72" customFormat="1" ht="42.75" customHeight="1">
      <c r="A41" s="88">
        <v>1147</v>
      </c>
      <c r="B41" s="209" t="s">
        <v>1067</v>
      </c>
      <c r="C41" s="77"/>
      <c r="D41" s="83">
        <v>300</v>
      </c>
      <c r="E41" s="89">
        <v>300</v>
      </c>
      <c r="F41" s="77" t="s">
        <v>177</v>
      </c>
    </row>
    <row r="42" spans="1:6" s="73" customFormat="1" ht="30.75" customHeight="1">
      <c r="A42" s="88">
        <v>1148</v>
      </c>
      <c r="B42" s="209" t="s">
        <v>1068</v>
      </c>
      <c r="C42" s="77"/>
      <c r="D42" s="83">
        <v>124</v>
      </c>
      <c r="E42" s="89">
        <v>124</v>
      </c>
      <c r="F42" s="77" t="s">
        <v>177</v>
      </c>
    </row>
    <row r="43" spans="1:6" s="72" customFormat="1" ht="39" customHeight="1">
      <c r="A43" s="88">
        <v>1149</v>
      </c>
      <c r="B43" s="209" t="s">
        <v>1069</v>
      </c>
      <c r="C43" s="77"/>
      <c r="D43" s="74">
        <v>0</v>
      </c>
      <c r="E43" s="77"/>
      <c r="F43" s="77" t="s">
        <v>177</v>
      </c>
    </row>
    <row r="44" spans="1:6" s="72" customFormat="1" ht="13.5" customHeight="1">
      <c r="A44" s="88">
        <v>1150</v>
      </c>
      <c r="B44" s="209" t="s">
        <v>1070</v>
      </c>
      <c r="C44" s="77"/>
      <c r="D44" s="83">
        <v>0</v>
      </c>
      <c r="E44" s="89"/>
      <c r="F44" s="77" t="s">
        <v>177</v>
      </c>
    </row>
    <row r="45" spans="1:6" s="72" customFormat="1" ht="31.5" customHeight="1">
      <c r="A45" s="81">
        <v>1150</v>
      </c>
      <c r="B45" s="86" t="s">
        <v>1071</v>
      </c>
      <c r="C45" s="77">
        <v>7146</v>
      </c>
      <c r="D45" s="83">
        <v>5800</v>
      </c>
      <c r="E45" s="83">
        <v>5800</v>
      </c>
      <c r="F45" s="77" t="s">
        <v>177</v>
      </c>
    </row>
    <row r="46" spans="1:6" s="72" customFormat="1" ht="0.75" hidden="1" customHeight="1">
      <c r="A46" s="76"/>
      <c r="B46" s="86" t="s">
        <v>1042</v>
      </c>
      <c r="C46" s="87"/>
      <c r="D46" s="83">
        <v>0</v>
      </c>
      <c r="E46" s="83"/>
      <c r="F46" s="87"/>
    </row>
    <row r="47" spans="1:6" s="73" customFormat="1" ht="15" customHeight="1">
      <c r="A47" s="88" t="s">
        <v>411</v>
      </c>
      <c r="B47" s="223" t="s">
        <v>1072</v>
      </c>
      <c r="C47" s="77"/>
      <c r="D47" s="83">
        <v>5800</v>
      </c>
      <c r="E47" s="89">
        <v>5800</v>
      </c>
      <c r="F47" s="77" t="s">
        <v>177</v>
      </c>
    </row>
    <row r="48" spans="1:6" s="72" customFormat="1" ht="27.75" hidden="1" customHeight="1">
      <c r="A48" s="88"/>
      <c r="B48" s="223" t="s">
        <v>1073</v>
      </c>
      <c r="C48" s="87"/>
      <c r="D48" s="83"/>
      <c r="E48" s="89"/>
      <c r="F48" s="77"/>
    </row>
    <row r="49" spans="1:6" s="72" customFormat="1" ht="27.75" hidden="1" customHeight="1">
      <c r="A49" s="88"/>
      <c r="B49" s="223" t="s">
        <v>1042</v>
      </c>
      <c r="C49" s="87"/>
      <c r="D49" s="83"/>
      <c r="E49" s="89"/>
      <c r="F49" s="77"/>
    </row>
    <row r="50" spans="1:6" s="73" customFormat="1" ht="78" customHeight="1">
      <c r="A50" s="88" t="s">
        <v>412</v>
      </c>
      <c r="B50" s="209" t="s">
        <v>1074</v>
      </c>
      <c r="C50" s="77"/>
      <c r="D50" s="83">
        <v>3000</v>
      </c>
      <c r="E50" s="89">
        <v>3000</v>
      </c>
      <c r="F50" s="77" t="s">
        <v>177</v>
      </c>
    </row>
    <row r="51" spans="1:6" s="72" customFormat="1" ht="79.5" customHeight="1">
      <c r="A51" s="76" t="s">
        <v>413</v>
      </c>
      <c r="B51" s="223" t="s">
        <v>1075</v>
      </c>
      <c r="C51" s="77"/>
      <c r="D51" s="83">
        <v>2800</v>
      </c>
      <c r="E51" s="89">
        <v>2800</v>
      </c>
      <c r="F51" s="77" t="s">
        <v>177</v>
      </c>
    </row>
    <row r="52" spans="1:6" s="72" customFormat="1" ht="15.75" customHeight="1">
      <c r="A52" s="81">
        <v>1160</v>
      </c>
      <c r="B52" s="86" t="s">
        <v>1076</v>
      </c>
      <c r="C52" s="77">
        <v>7161</v>
      </c>
      <c r="D52" s="83">
        <v>600</v>
      </c>
      <c r="E52" s="83">
        <v>600</v>
      </c>
      <c r="F52" s="77" t="s">
        <v>177</v>
      </c>
    </row>
    <row r="53" spans="1:6" s="72" customFormat="1" ht="27.75" hidden="1" customHeight="1">
      <c r="A53" s="88"/>
      <c r="B53" s="223" t="s">
        <v>1077</v>
      </c>
      <c r="C53" s="87"/>
      <c r="D53" s="83"/>
      <c r="E53" s="83"/>
      <c r="F53" s="77"/>
    </row>
    <row r="54" spans="1:6" s="72" customFormat="1" ht="27.75" hidden="1" customHeight="1">
      <c r="A54" s="76"/>
      <c r="B54" s="223" t="s">
        <v>1042</v>
      </c>
      <c r="C54" s="87"/>
      <c r="D54" s="83"/>
      <c r="E54" s="83"/>
      <c r="F54" s="87"/>
    </row>
    <row r="55" spans="1:6" s="72" customFormat="1" ht="30.75" customHeight="1">
      <c r="A55" s="88" t="s">
        <v>414</v>
      </c>
      <c r="B55" s="223" t="s">
        <v>1078</v>
      </c>
      <c r="C55" s="77"/>
      <c r="D55" s="83">
        <v>0</v>
      </c>
      <c r="E55" s="89">
        <v>0</v>
      </c>
      <c r="F55" s="77" t="s">
        <v>177</v>
      </c>
    </row>
    <row r="56" spans="1:6" s="73" customFormat="1" ht="27.75" hidden="1" customHeight="1">
      <c r="A56" s="88"/>
      <c r="B56" s="223" t="s">
        <v>1079</v>
      </c>
      <c r="C56" s="87"/>
      <c r="D56" s="83"/>
      <c r="E56" s="89"/>
      <c r="F56" s="77"/>
    </row>
    <row r="57" spans="1:6" s="72" customFormat="1" ht="14.25" customHeight="1">
      <c r="A57" s="91" t="s">
        <v>415</v>
      </c>
      <c r="B57" s="209" t="s">
        <v>1080</v>
      </c>
      <c r="C57" s="77"/>
      <c r="D57" s="83">
        <v>0</v>
      </c>
      <c r="E57" s="89"/>
      <c r="F57" s="77" t="s">
        <v>177</v>
      </c>
    </row>
    <row r="58" spans="1:6" s="72" customFormat="1" ht="14.25" customHeight="1">
      <c r="A58" s="91" t="s">
        <v>416</v>
      </c>
      <c r="B58" s="209" t="s">
        <v>1081</v>
      </c>
      <c r="C58" s="77"/>
      <c r="D58" s="83">
        <v>0</v>
      </c>
      <c r="E58" s="89"/>
      <c r="F58" s="77" t="s">
        <v>177</v>
      </c>
    </row>
    <row r="59" spans="1:6" s="73" customFormat="1" ht="59.25" customHeight="1">
      <c r="A59" s="91" t="s">
        <v>417</v>
      </c>
      <c r="B59" s="209" t="s">
        <v>1082</v>
      </c>
      <c r="C59" s="77"/>
      <c r="D59" s="83">
        <v>0</v>
      </c>
      <c r="E59" s="89"/>
      <c r="F59" s="77" t="s">
        <v>177</v>
      </c>
    </row>
    <row r="60" spans="1:6" s="72" customFormat="1" ht="72.75" customHeight="1">
      <c r="A60" s="91" t="s">
        <v>308</v>
      </c>
      <c r="B60" s="223" t="s">
        <v>1083</v>
      </c>
      <c r="C60" s="77"/>
      <c r="D60" s="83">
        <v>600</v>
      </c>
      <c r="E60" s="89">
        <v>600</v>
      </c>
      <c r="F60" s="77" t="s">
        <v>177</v>
      </c>
    </row>
    <row r="61" spans="1:6" s="73" customFormat="1" ht="15.75" customHeight="1">
      <c r="A61" s="81">
        <v>1200</v>
      </c>
      <c r="B61" s="85" t="s">
        <v>1084</v>
      </c>
      <c r="C61" s="77">
        <v>7300</v>
      </c>
      <c r="D61" s="83">
        <v>372205.2</v>
      </c>
      <c r="E61" s="83">
        <v>372205.2</v>
      </c>
      <c r="F61" s="77">
        <v>0</v>
      </c>
    </row>
    <row r="62" spans="1:6" s="73" customFormat="1" ht="27.75" hidden="1" customHeight="1">
      <c r="A62" s="76"/>
      <c r="B62" s="86" t="s">
        <v>1085</v>
      </c>
      <c r="C62" s="87"/>
      <c r="D62" s="74"/>
      <c r="E62" s="74"/>
      <c r="F62" s="87"/>
    </row>
    <row r="63" spans="1:6" s="73" customFormat="1" ht="27.75" hidden="1" customHeight="1">
      <c r="A63" s="76"/>
      <c r="B63" s="86" t="s">
        <v>1042</v>
      </c>
      <c r="C63" s="87"/>
      <c r="D63" s="74"/>
      <c r="E63" s="74"/>
      <c r="F63" s="87"/>
    </row>
    <row r="64" spans="1:6" s="73" customFormat="1" ht="31.5" customHeight="1">
      <c r="A64" s="81">
        <v>1210</v>
      </c>
      <c r="B64" s="86" t="s">
        <v>1086</v>
      </c>
      <c r="C64" s="77">
        <v>7311</v>
      </c>
      <c r="D64" s="74">
        <v>0</v>
      </c>
      <c r="E64" s="74">
        <v>0</v>
      </c>
      <c r="F64" s="77" t="s">
        <v>177</v>
      </c>
    </row>
    <row r="65" spans="1:6" s="73" customFormat="1" ht="27.75" hidden="1" customHeight="1">
      <c r="A65" s="76"/>
      <c r="B65" s="86" t="s">
        <v>1042</v>
      </c>
      <c r="C65" s="87"/>
      <c r="D65" s="74"/>
      <c r="E65" s="74"/>
      <c r="F65" s="87"/>
    </row>
    <row r="66" spans="1:6" s="73" customFormat="1" ht="60.75" customHeight="1">
      <c r="A66" s="88" t="s">
        <v>225</v>
      </c>
      <c r="B66" s="223" t="s">
        <v>1087</v>
      </c>
      <c r="C66" s="92"/>
      <c r="D66" s="74">
        <v>0</v>
      </c>
      <c r="E66" s="87"/>
      <c r="F66" s="77" t="s">
        <v>177</v>
      </c>
    </row>
    <row r="67" spans="1:6" s="73" customFormat="1" ht="30" customHeight="1">
      <c r="A67" s="88" t="s">
        <v>17</v>
      </c>
      <c r="B67" s="86" t="s">
        <v>1088</v>
      </c>
      <c r="C67" s="92">
        <v>7312</v>
      </c>
      <c r="D67" s="74">
        <v>0</v>
      </c>
      <c r="E67" s="77" t="s">
        <v>177</v>
      </c>
      <c r="F67" s="77">
        <v>0</v>
      </c>
    </row>
    <row r="68" spans="1:6" s="73" customFormat="1" ht="16.5" customHeight="1">
      <c r="A68" s="88"/>
      <c r="B68" s="86" t="s">
        <v>1042</v>
      </c>
      <c r="C68" s="77"/>
      <c r="D68" s="74"/>
      <c r="E68" s="93"/>
      <c r="F68" s="77"/>
    </row>
    <row r="69" spans="1:6" s="73" customFormat="1" ht="60.75" customHeight="1">
      <c r="A69" s="76" t="s">
        <v>18</v>
      </c>
      <c r="B69" s="223" t="s">
        <v>1089</v>
      </c>
      <c r="C69" s="92"/>
      <c r="D69" s="74">
        <v>0</v>
      </c>
      <c r="E69" s="77" t="s">
        <v>177</v>
      </c>
      <c r="F69" s="77"/>
    </row>
    <row r="70" spans="1:6" s="73" customFormat="1" ht="29.25" customHeight="1">
      <c r="A70" s="88" t="s">
        <v>226</v>
      </c>
      <c r="B70" s="86" t="s">
        <v>1090</v>
      </c>
      <c r="C70" s="92">
        <v>7321</v>
      </c>
      <c r="D70" s="74">
        <v>0</v>
      </c>
      <c r="E70" s="77">
        <v>0</v>
      </c>
      <c r="F70" s="77" t="s">
        <v>177</v>
      </c>
    </row>
    <row r="71" spans="1:6" s="73" customFormat="1" ht="15.75" customHeight="1">
      <c r="A71" s="88"/>
      <c r="B71" s="86" t="s">
        <v>1042</v>
      </c>
      <c r="C71" s="77"/>
      <c r="D71" s="74"/>
      <c r="E71" s="93"/>
      <c r="F71" s="77"/>
    </row>
    <row r="72" spans="1:6" s="72" customFormat="1" ht="55.5" customHeight="1">
      <c r="A72" s="88" t="s">
        <v>227</v>
      </c>
      <c r="B72" s="223" t="s">
        <v>1092</v>
      </c>
      <c r="C72" s="92"/>
      <c r="D72" s="74">
        <v>0</v>
      </c>
      <c r="E72" s="77"/>
      <c r="F72" s="77" t="s">
        <v>177</v>
      </c>
    </row>
    <row r="73" spans="1:6" s="72" customFormat="1" ht="30.75" customHeight="1">
      <c r="A73" s="88" t="s">
        <v>228</v>
      </c>
      <c r="B73" s="86" t="s">
        <v>1093</v>
      </c>
      <c r="C73" s="92">
        <v>7322</v>
      </c>
      <c r="D73" s="74">
        <v>0</v>
      </c>
      <c r="E73" s="77" t="s">
        <v>177</v>
      </c>
      <c r="F73" s="77">
        <v>0</v>
      </c>
    </row>
    <row r="74" spans="1:6" s="73" customFormat="1" ht="15.75" customHeight="1">
      <c r="A74" s="88"/>
      <c r="B74" s="86" t="s">
        <v>1042</v>
      </c>
      <c r="C74" s="77"/>
      <c r="D74" s="74"/>
      <c r="E74" s="93"/>
      <c r="F74" s="77"/>
    </row>
    <row r="75" spans="1:6" s="73" customFormat="1" ht="54.75" customHeight="1">
      <c r="A75" s="88" t="s">
        <v>229</v>
      </c>
      <c r="B75" s="223" t="s">
        <v>1094</v>
      </c>
      <c r="C75" s="92"/>
      <c r="D75" s="74">
        <v>0</v>
      </c>
      <c r="E75" s="77" t="s">
        <v>177</v>
      </c>
      <c r="F75" s="77"/>
    </row>
    <row r="76" spans="1:6" s="73" customFormat="1" ht="30" customHeight="1">
      <c r="A76" s="81">
        <v>1250</v>
      </c>
      <c r="B76" s="86" t="s">
        <v>1095</v>
      </c>
      <c r="C76" s="77">
        <v>7331</v>
      </c>
      <c r="D76" s="83">
        <v>372205.2</v>
      </c>
      <c r="E76" s="83">
        <v>372205.2</v>
      </c>
      <c r="F76" s="77" t="s">
        <v>177</v>
      </c>
    </row>
    <row r="77" spans="1:6" s="73" customFormat="1" ht="27.75" hidden="1" customHeight="1">
      <c r="A77" s="76"/>
      <c r="B77" s="86" t="s">
        <v>1096</v>
      </c>
      <c r="C77" s="87"/>
      <c r="D77" s="74"/>
      <c r="E77" s="74"/>
      <c r="F77" s="87"/>
    </row>
    <row r="78" spans="1:6" s="73" customFormat="1" ht="27.75" hidden="1" customHeight="1">
      <c r="A78" s="76"/>
      <c r="B78" s="86" t="s">
        <v>1052</v>
      </c>
      <c r="C78" s="87"/>
      <c r="D78" s="74"/>
      <c r="E78" s="74"/>
      <c r="F78" s="87"/>
    </row>
    <row r="79" spans="1:6" s="73" customFormat="1" ht="27.75" customHeight="1">
      <c r="A79" s="88" t="s">
        <v>230</v>
      </c>
      <c r="B79" s="223" t="s">
        <v>1097</v>
      </c>
      <c r="C79" s="77"/>
      <c r="D79" s="74">
        <v>367070.9</v>
      </c>
      <c r="E79" s="77">
        <v>367070.9</v>
      </c>
      <c r="F79" s="77" t="s">
        <v>177</v>
      </c>
    </row>
    <row r="80" spans="1:6" s="73" customFormat="1" ht="30" customHeight="1">
      <c r="A80" s="88" t="s">
        <v>231</v>
      </c>
      <c r="B80" s="223" t="s">
        <v>1098</v>
      </c>
      <c r="C80" s="92"/>
      <c r="D80" s="74">
        <v>0</v>
      </c>
      <c r="E80" s="77">
        <v>0</v>
      </c>
      <c r="F80" s="77" t="s">
        <v>177</v>
      </c>
    </row>
    <row r="81" spans="1:6" s="72" customFormat="1" ht="27.75" hidden="1" customHeight="1">
      <c r="A81" s="88"/>
      <c r="B81" s="223" t="s">
        <v>1042</v>
      </c>
      <c r="C81" s="92"/>
      <c r="D81" s="74"/>
      <c r="E81" s="77"/>
      <c r="F81" s="77"/>
    </row>
    <row r="82" spans="1:6" s="73" customFormat="1" ht="45" customHeight="1">
      <c r="A82" s="88" t="s">
        <v>232</v>
      </c>
      <c r="B82" s="86" t="s">
        <v>1099</v>
      </c>
      <c r="C82" s="77"/>
      <c r="D82" s="74">
        <v>0</v>
      </c>
      <c r="E82" s="77"/>
      <c r="F82" s="77" t="s">
        <v>177</v>
      </c>
    </row>
    <row r="83" spans="1:6" s="73" customFormat="1" ht="27.75" customHeight="1">
      <c r="A83" s="88" t="s">
        <v>233</v>
      </c>
      <c r="B83" s="86" t="s">
        <v>1100</v>
      </c>
      <c r="C83" s="77"/>
      <c r="D83" s="74">
        <v>0</v>
      </c>
      <c r="E83" s="77"/>
      <c r="F83" s="77" t="s">
        <v>177</v>
      </c>
    </row>
    <row r="84" spans="1:6" s="72" customFormat="1" ht="27.75" customHeight="1">
      <c r="A84" s="88" t="s">
        <v>234</v>
      </c>
      <c r="B84" s="223" t="s">
        <v>1101</v>
      </c>
      <c r="C84" s="92"/>
      <c r="D84" s="83">
        <v>5134.3</v>
      </c>
      <c r="E84" s="89">
        <v>5134.3</v>
      </c>
      <c r="F84" s="77" t="s">
        <v>177</v>
      </c>
    </row>
    <row r="85" spans="1:6" s="72" customFormat="1" ht="44.25" customHeight="1">
      <c r="A85" s="88" t="s">
        <v>235</v>
      </c>
      <c r="B85" s="223" t="s">
        <v>1102</v>
      </c>
      <c r="C85" s="92"/>
      <c r="D85" s="74">
        <v>0</v>
      </c>
      <c r="E85" s="77"/>
      <c r="F85" s="77" t="s">
        <v>177</v>
      </c>
    </row>
    <row r="86" spans="1:6" s="73" customFormat="1" ht="27.75" customHeight="1">
      <c r="A86" s="81">
        <v>1260</v>
      </c>
      <c r="B86" s="86" t="s">
        <v>1103</v>
      </c>
      <c r="C86" s="77">
        <v>7332</v>
      </c>
      <c r="D86" s="83">
        <v>0</v>
      </c>
      <c r="E86" s="89" t="s">
        <v>177</v>
      </c>
      <c r="F86" s="89">
        <v>0</v>
      </c>
    </row>
    <row r="87" spans="1:6" s="73" customFormat="1" ht="27.75" hidden="1" customHeight="1">
      <c r="A87" s="76"/>
      <c r="B87" s="86" t="s">
        <v>1104</v>
      </c>
      <c r="C87" s="87"/>
      <c r="D87" s="83"/>
      <c r="E87" s="89"/>
      <c r="F87" s="230"/>
    </row>
    <row r="88" spans="1:6" s="72" customFormat="1" ht="27.75" hidden="1" customHeight="1">
      <c r="A88" s="76"/>
      <c r="B88" s="86" t="s">
        <v>1042</v>
      </c>
      <c r="C88" s="87"/>
      <c r="D88" s="83"/>
      <c r="E88" s="230"/>
      <c r="F88" s="230"/>
    </row>
    <row r="89" spans="1:6" s="73" customFormat="1" ht="31.5" customHeight="1">
      <c r="A89" s="88" t="s">
        <v>236</v>
      </c>
      <c r="B89" s="223" t="s">
        <v>1105</v>
      </c>
      <c r="C89" s="92"/>
      <c r="D89" s="83">
        <v>0</v>
      </c>
      <c r="E89" s="89" t="s">
        <v>177</v>
      </c>
      <c r="F89" s="229"/>
    </row>
    <row r="90" spans="1:6" s="73" customFormat="1" ht="31.5" customHeight="1">
      <c r="A90" s="88" t="s">
        <v>237</v>
      </c>
      <c r="B90" s="223" t="s">
        <v>1106</v>
      </c>
      <c r="C90" s="92"/>
      <c r="D90" s="74">
        <v>0</v>
      </c>
      <c r="E90" s="77" t="s">
        <v>177</v>
      </c>
      <c r="F90" s="77"/>
    </row>
    <row r="91" spans="1:6" s="72" customFormat="1" ht="14.25" customHeight="1">
      <c r="A91" s="81">
        <v>1300</v>
      </c>
      <c r="B91" s="86" t="s">
        <v>1107</v>
      </c>
      <c r="C91" s="77">
        <v>7400</v>
      </c>
      <c r="D91" s="83">
        <v>57960.800000000003</v>
      </c>
      <c r="E91" s="83">
        <v>57960.800000000003</v>
      </c>
      <c r="F91" s="77">
        <v>0</v>
      </c>
    </row>
    <row r="92" spans="1:6" s="72" customFormat="1" ht="0.75" hidden="1" customHeight="1">
      <c r="A92" s="76"/>
      <c r="B92" s="86" t="s">
        <v>1108</v>
      </c>
      <c r="C92" s="87"/>
      <c r="D92" s="74"/>
      <c r="E92" s="74"/>
      <c r="F92" s="87"/>
    </row>
    <row r="93" spans="1:6" s="73" customFormat="1" ht="27.75" hidden="1" customHeight="1">
      <c r="A93" s="76"/>
      <c r="B93" s="86" t="s">
        <v>1042</v>
      </c>
      <c r="C93" s="87"/>
      <c r="D93" s="74"/>
      <c r="E93" s="74"/>
      <c r="F93" s="87"/>
    </row>
    <row r="94" spans="1:6" s="72" customFormat="1" ht="12.75" customHeight="1">
      <c r="A94" s="81">
        <v>1310</v>
      </c>
      <c r="B94" s="86" t="s">
        <v>1109</v>
      </c>
      <c r="C94" s="77">
        <v>7411</v>
      </c>
      <c r="D94" s="74">
        <v>0</v>
      </c>
      <c r="E94" s="77" t="s">
        <v>177</v>
      </c>
      <c r="F94" s="77">
        <v>0</v>
      </c>
    </row>
    <row r="95" spans="1:6" s="73" customFormat="1" ht="27.75" hidden="1" customHeight="1">
      <c r="A95" s="76"/>
      <c r="B95" s="86" t="s">
        <v>1042</v>
      </c>
      <c r="C95" s="87"/>
      <c r="D95" s="74"/>
      <c r="E95" s="87"/>
      <c r="F95" s="87"/>
    </row>
    <row r="96" spans="1:6" s="73" customFormat="1" ht="28.5" customHeight="1">
      <c r="A96" s="88" t="s">
        <v>238</v>
      </c>
      <c r="B96" s="223" t="s">
        <v>1110</v>
      </c>
      <c r="C96" s="92"/>
      <c r="D96" s="74">
        <v>0</v>
      </c>
      <c r="E96" s="77" t="s">
        <v>177</v>
      </c>
      <c r="F96" s="77"/>
    </row>
    <row r="97" spans="1:6" s="72" customFormat="1" ht="12.75" customHeight="1">
      <c r="A97" s="81">
        <v>1320</v>
      </c>
      <c r="B97" s="86" t="s">
        <v>1111</v>
      </c>
      <c r="C97" s="77">
        <v>7412</v>
      </c>
      <c r="D97" s="74">
        <v>0</v>
      </c>
      <c r="E97" s="74">
        <v>0</v>
      </c>
      <c r="F97" s="77" t="s">
        <v>177</v>
      </c>
    </row>
    <row r="98" spans="1:6" s="73" customFormat="1" ht="27.75" hidden="1" customHeight="1">
      <c r="A98" s="76"/>
      <c r="B98" s="86" t="s">
        <v>1042</v>
      </c>
      <c r="C98" s="87"/>
      <c r="D98" s="74"/>
      <c r="E98" s="74"/>
      <c r="F98" s="87"/>
    </row>
    <row r="99" spans="1:6" s="73" customFormat="1" ht="27.75" customHeight="1">
      <c r="A99" s="88" t="s">
        <v>239</v>
      </c>
      <c r="B99" s="223" t="s">
        <v>1112</v>
      </c>
      <c r="C99" s="92"/>
      <c r="D99" s="74">
        <v>0</v>
      </c>
      <c r="E99" s="77"/>
      <c r="F99" s="77" t="s">
        <v>177</v>
      </c>
    </row>
    <row r="100" spans="1:6" s="72" customFormat="1" ht="15" customHeight="1">
      <c r="A100" s="81">
        <v>1330</v>
      </c>
      <c r="B100" s="86" t="s">
        <v>1113</v>
      </c>
      <c r="C100" s="77">
        <v>7415</v>
      </c>
      <c r="D100" s="83">
        <v>6252</v>
      </c>
      <c r="E100" s="83">
        <v>6252</v>
      </c>
      <c r="F100" s="77" t="s">
        <v>177</v>
      </c>
    </row>
    <row r="101" spans="1:6" s="72" customFormat="1" ht="27.75" hidden="1" customHeight="1">
      <c r="A101" s="76"/>
      <c r="B101" s="86" t="s">
        <v>1114</v>
      </c>
      <c r="C101" s="87"/>
      <c r="D101" s="83"/>
      <c r="E101" s="83"/>
      <c r="F101" s="87"/>
    </row>
    <row r="102" spans="1:6" s="73" customFormat="1" ht="27.75" hidden="1" customHeight="1">
      <c r="A102" s="76"/>
      <c r="B102" s="86" t="s">
        <v>1042</v>
      </c>
      <c r="C102" s="87"/>
      <c r="D102" s="83"/>
      <c r="E102" s="83"/>
      <c r="F102" s="87"/>
    </row>
    <row r="103" spans="1:6" s="73" customFormat="1" ht="15.75" customHeight="1">
      <c r="A103" s="88" t="s">
        <v>240</v>
      </c>
      <c r="B103" s="223" t="s">
        <v>1115</v>
      </c>
      <c r="C103" s="92"/>
      <c r="D103" s="83">
        <v>4200</v>
      </c>
      <c r="E103" s="89">
        <v>4200</v>
      </c>
      <c r="F103" s="77" t="s">
        <v>177</v>
      </c>
    </row>
    <row r="104" spans="1:6" s="73" customFormat="1" ht="30" customHeight="1">
      <c r="A104" s="88" t="s">
        <v>241</v>
      </c>
      <c r="B104" s="223" t="s">
        <v>1116</v>
      </c>
      <c r="C104" s="92"/>
      <c r="D104" s="74">
        <v>0</v>
      </c>
      <c r="E104" s="77"/>
      <c r="F104" s="77" t="s">
        <v>177</v>
      </c>
    </row>
    <row r="105" spans="1:6" s="73" customFormat="1" ht="42.75" customHeight="1">
      <c r="A105" s="88" t="s">
        <v>242</v>
      </c>
      <c r="B105" s="223" t="s">
        <v>1117</v>
      </c>
      <c r="C105" s="92"/>
      <c r="D105" s="74">
        <v>0</v>
      </c>
      <c r="E105" s="77"/>
      <c r="F105" s="77" t="s">
        <v>177</v>
      </c>
    </row>
    <row r="106" spans="1:6" s="73" customFormat="1" ht="16.5" customHeight="1">
      <c r="A106" s="76" t="s">
        <v>114</v>
      </c>
      <c r="B106" s="223" t="s">
        <v>1118</v>
      </c>
      <c r="C106" s="92"/>
      <c r="D106" s="83">
        <v>2052</v>
      </c>
      <c r="E106" s="89">
        <v>2052</v>
      </c>
      <c r="F106" s="77" t="s">
        <v>177</v>
      </c>
    </row>
    <row r="107" spans="1:6" s="72" customFormat="1" ht="30.75" customHeight="1">
      <c r="A107" s="81">
        <v>1340</v>
      </c>
      <c r="B107" s="86" t="s">
        <v>1119</v>
      </c>
      <c r="C107" s="77">
        <v>7421</v>
      </c>
      <c r="D107" s="83">
        <v>10696.8</v>
      </c>
      <c r="E107" s="83">
        <v>10696.8</v>
      </c>
      <c r="F107" s="77" t="s">
        <v>177</v>
      </c>
    </row>
    <row r="108" spans="1:6" s="72" customFormat="1" ht="27.75" hidden="1" customHeight="1">
      <c r="A108" s="76"/>
      <c r="B108" s="86" t="s">
        <v>1120</v>
      </c>
      <c r="C108" s="87"/>
      <c r="D108" s="74"/>
      <c r="E108" s="74"/>
      <c r="F108" s="87"/>
    </row>
    <row r="109" spans="1:6" s="73" customFormat="1" ht="27.75" hidden="1" customHeight="1">
      <c r="A109" s="76"/>
      <c r="B109" s="86" t="s">
        <v>1042</v>
      </c>
      <c r="C109" s="87"/>
      <c r="D109" s="74"/>
      <c r="E109" s="74"/>
      <c r="F109" s="87"/>
    </row>
    <row r="110" spans="1:6" s="73" customFormat="1" ht="74.25" customHeight="1">
      <c r="A110" s="88" t="s">
        <v>115</v>
      </c>
      <c r="B110" s="223" t="s">
        <v>1121</v>
      </c>
      <c r="C110" s="92"/>
      <c r="D110" s="74">
        <v>0</v>
      </c>
      <c r="E110" s="77"/>
      <c r="F110" s="77" t="s">
        <v>177</v>
      </c>
    </row>
    <row r="111" spans="1:6" s="73" customFormat="1" ht="45" customHeight="1">
      <c r="A111" s="88" t="s">
        <v>54</v>
      </c>
      <c r="B111" s="223" t="s">
        <v>1122</v>
      </c>
      <c r="C111" s="77"/>
      <c r="D111" s="83">
        <v>5396.8</v>
      </c>
      <c r="E111" s="89">
        <v>5396.8</v>
      </c>
      <c r="F111" s="77" t="s">
        <v>177</v>
      </c>
    </row>
    <row r="112" spans="1:6" s="73" customFormat="1" ht="60" customHeight="1">
      <c r="A112" s="88" t="s">
        <v>328</v>
      </c>
      <c r="B112" s="223" t="s">
        <v>1123</v>
      </c>
      <c r="C112" s="77"/>
      <c r="D112" s="83">
        <v>5300</v>
      </c>
      <c r="E112" s="89">
        <v>5300</v>
      </c>
      <c r="F112" s="77" t="s">
        <v>177</v>
      </c>
    </row>
    <row r="113" spans="1:6" s="72" customFormat="1" ht="15.75" customHeight="1">
      <c r="A113" s="81">
        <v>1350</v>
      </c>
      <c r="B113" s="86" t="s">
        <v>1124</v>
      </c>
      <c r="C113" s="77">
        <v>7422</v>
      </c>
      <c r="D113" s="83">
        <v>37962</v>
      </c>
      <c r="E113" s="83">
        <v>37962</v>
      </c>
      <c r="F113" s="77" t="s">
        <v>177</v>
      </c>
    </row>
    <row r="114" spans="1:6" s="72" customFormat="1" ht="27.75" hidden="1" customHeight="1">
      <c r="A114" s="76"/>
      <c r="B114" s="86" t="s">
        <v>1125</v>
      </c>
      <c r="C114" s="87"/>
      <c r="D114" s="83"/>
      <c r="E114" s="83"/>
      <c r="F114" s="87"/>
    </row>
    <row r="115" spans="1:6" s="73" customFormat="1" ht="27.75" hidden="1" customHeight="1">
      <c r="A115" s="76"/>
      <c r="B115" s="86" t="s">
        <v>1042</v>
      </c>
      <c r="C115" s="87"/>
      <c r="D115" s="83"/>
      <c r="E115" s="83"/>
      <c r="F115" s="87"/>
    </row>
    <row r="116" spans="1:6" s="73" customFormat="1" ht="15.75" customHeight="1">
      <c r="A116" s="88" t="s">
        <v>243</v>
      </c>
      <c r="B116" s="223" t="s">
        <v>1126</v>
      </c>
      <c r="C116" s="86"/>
      <c r="D116" s="83">
        <v>35962</v>
      </c>
      <c r="E116" s="89">
        <v>35962</v>
      </c>
      <c r="F116" s="77" t="s">
        <v>177</v>
      </c>
    </row>
    <row r="117" spans="1:6" s="73" customFormat="1" ht="31.5" customHeight="1">
      <c r="A117" s="88" t="s">
        <v>244</v>
      </c>
      <c r="B117" s="223" t="s">
        <v>1127</v>
      </c>
      <c r="C117" s="77"/>
      <c r="D117" s="83">
        <v>2000</v>
      </c>
      <c r="E117" s="89">
        <v>2000</v>
      </c>
      <c r="F117" s="77" t="s">
        <v>177</v>
      </c>
    </row>
    <row r="118" spans="1:6" s="72" customFormat="1" ht="15" customHeight="1">
      <c r="A118" s="81">
        <v>1360</v>
      </c>
      <c r="B118" s="86" t="s">
        <v>1128</v>
      </c>
      <c r="C118" s="77">
        <v>7431</v>
      </c>
      <c r="D118" s="74">
        <v>0</v>
      </c>
      <c r="E118" s="74">
        <v>0</v>
      </c>
      <c r="F118" s="77" t="s">
        <v>177</v>
      </c>
    </row>
    <row r="119" spans="1:6" s="72" customFormat="1" ht="27.75" hidden="1" customHeight="1">
      <c r="A119" s="76"/>
      <c r="B119" s="86" t="s">
        <v>1129</v>
      </c>
      <c r="C119" s="87"/>
      <c r="D119" s="74"/>
      <c r="E119" s="74"/>
      <c r="F119" s="87"/>
    </row>
    <row r="120" spans="1:6" s="73" customFormat="1" ht="27.75" hidden="1" customHeight="1">
      <c r="A120" s="76"/>
      <c r="B120" s="86" t="s">
        <v>1042</v>
      </c>
      <c r="C120" s="87"/>
      <c r="D120" s="74"/>
      <c r="E120" s="74"/>
      <c r="F120" s="87"/>
    </row>
    <row r="121" spans="1:6" s="73" customFormat="1" ht="45.75" customHeight="1">
      <c r="A121" s="88" t="s">
        <v>245</v>
      </c>
      <c r="B121" s="223" t="s">
        <v>1130</v>
      </c>
      <c r="C121" s="92"/>
      <c r="D121" s="74">
        <v>0</v>
      </c>
      <c r="E121" s="77"/>
      <c r="F121" s="77" t="s">
        <v>177</v>
      </c>
    </row>
    <row r="122" spans="1:6" s="73" customFormat="1" ht="45.75" customHeight="1">
      <c r="A122" s="88" t="s">
        <v>246</v>
      </c>
      <c r="B122" s="223" t="s">
        <v>1131</v>
      </c>
      <c r="C122" s="92"/>
      <c r="D122" s="74">
        <v>0</v>
      </c>
      <c r="E122" s="77"/>
      <c r="F122" s="77" t="s">
        <v>177</v>
      </c>
    </row>
    <row r="123" spans="1:6" s="72" customFormat="1" ht="18.75" customHeight="1">
      <c r="A123" s="81">
        <v>1370</v>
      </c>
      <c r="B123" s="86" t="s">
        <v>1132</v>
      </c>
      <c r="C123" s="77">
        <v>7441</v>
      </c>
      <c r="D123" s="74">
        <v>0</v>
      </c>
      <c r="E123" s="77">
        <v>0</v>
      </c>
      <c r="F123" s="77" t="s">
        <v>177</v>
      </c>
    </row>
    <row r="124" spans="1:6" s="72" customFormat="1" ht="27.75" hidden="1" customHeight="1">
      <c r="A124" s="76"/>
      <c r="B124" s="86" t="s">
        <v>1133</v>
      </c>
      <c r="C124" s="87"/>
      <c r="D124" s="74"/>
      <c r="E124" s="77"/>
      <c r="F124" s="87"/>
    </row>
    <row r="125" spans="1:6" s="73" customFormat="1" ht="27.75" hidden="1" customHeight="1">
      <c r="A125" s="76"/>
      <c r="B125" s="86" t="s">
        <v>1042</v>
      </c>
      <c r="C125" s="87"/>
      <c r="D125" s="74"/>
      <c r="E125" s="77"/>
      <c r="F125" s="87"/>
    </row>
    <row r="126" spans="1:6" s="73" customFormat="1" ht="98.25" customHeight="1">
      <c r="A126" s="76" t="s">
        <v>247</v>
      </c>
      <c r="B126" s="223" t="s">
        <v>1134</v>
      </c>
      <c r="C126" s="92"/>
      <c r="D126" s="74">
        <v>0</v>
      </c>
      <c r="E126" s="77"/>
      <c r="F126" s="77" t="s">
        <v>177</v>
      </c>
    </row>
    <row r="127" spans="1:6" s="73" customFormat="1" ht="102" customHeight="1">
      <c r="A127" s="88" t="s">
        <v>179</v>
      </c>
      <c r="B127" s="223" t="s">
        <v>1135</v>
      </c>
      <c r="C127" s="92"/>
      <c r="D127" s="74">
        <v>0</v>
      </c>
      <c r="E127" s="77"/>
      <c r="F127" s="77" t="s">
        <v>177</v>
      </c>
    </row>
    <row r="128" spans="1:6" s="72" customFormat="1" ht="17.25" customHeight="1">
      <c r="A128" s="81">
        <v>1380</v>
      </c>
      <c r="B128" s="86" t="s">
        <v>1136</v>
      </c>
      <c r="C128" s="77">
        <v>7442</v>
      </c>
      <c r="D128" s="74">
        <v>0</v>
      </c>
      <c r="E128" s="77" t="s">
        <v>177</v>
      </c>
      <c r="F128" s="77">
        <v>0</v>
      </c>
    </row>
    <row r="129" spans="1:6" s="72" customFormat="1" ht="27.75" hidden="1" customHeight="1">
      <c r="A129" s="76"/>
      <c r="B129" s="86" t="s">
        <v>1137</v>
      </c>
      <c r="C129" s="87"/>
      <c r="D129" s="74"/>
      <c r="E129" s="87"/>
      <c r="F129" s="87"/>
    </row>
    <row r="130" spans="1:6" s="73" customFormat="1" ht="27.75" hidden="1" customHeight="1">
      <c r="A130" s="76"/>
      <c r="B130" s="86" t="s">
        <v>1042</v>
      </c>
      <c r="C130" s="87"/>
      <c r="D130" s="74"/>
      <c r="E130" s="87"/>
      <c r="F130" s="87"/>
    </row>
    <row r="131" spans="1:6" s="73" customFormat="1" ht="100.5" customHeight="1">
      <c r="A131" s="88" t="s">
        <v>248</v>
      </c>
      <c r="B131" s="223" t="s">
        <v>1138</v>
      </c>
      <c r="C131" s="92"/>
      <c r="D131" s="74">
        <v>0</v>
      </c>
      <c r="E131" s="77" t="s">
        <v>177</v>
      </c>
      <c r="F131" s="94"/>
    </row>
    <row r="132" spans="1:6" s="73" customFormat="1" ht="105" customHeight="1">
      <c r="A132" s="88" t="s">
        <v>249</v>
      </c>
      <c r="B132" s="223" t="s">
        <v>1139</v>
      </c>
      <c r="C132" s="92"/>
      <c r="D132" s="74">
        <v>0</v>
      </c>
      <c r="E132" s="77" t="s">
        <v>177</v>
      </c>
      <c r="F132" s="93"/>
    </row>
    <row r="133" spans="1:6" s="72" customFormat="1" ht="15" customHeight="1">
      <c r="A133" s="88" t="s">
        <v>55</v>
      </c>
      <c r="B133" s="86" t="s">
        <v>1140</v>
      </c>
      <c r="C133" s="77">
        <v>7451</v>
      </c>
      <c r="D133" s="83">
        <v>3050</v>
      </c>
      <c r="E133" s="83">
        <v>3050</v>
      </c>
      <c r="F133" s="77">
        <v>0</v>
      </c>
    </row>
    <row r="134" spans="1:6" s="72" customFormat="1" ht="27.75" hidden="1" customHeight="1">
      <c r="A134" s="88"/>
      <c r="B134" s="86" t="s">
        <v>1141</v>
      </c>
      <c r="C134" s="77"/>
      <c r="D134" s="83"/>
      <c r="E134" s="83"/>
      <c r="F134" s="87"/>
    </row>
    <row r="135" spans="1:6" s="73" customFormat="1" ht="27.75" hidden="1" customHeight="1">
      <c r="A135" s="88"/>
      <c r="B135" s="86" t="s">
        <v>1042</v>
      </c>
      <c r="C135" s="77"/>
      <c r="D135" s="83"/>
      <c r="E135" s="83"/>
      <c r="F135" s="87"/>
    </row>
    <row r="136" spans="1:6" s="73" customFormat="1" ht="25.5" customHeight="1">
      <c r="A136" s="88" t="s">
        <v>56</v>
      </c>
      <c r="B136" s="223" t="s">
        <v>1142</v>
      </c>
      <c r="C136" s="92"/>
      <c r="D136" s="83">
        <v>0</v>
      </c>
      <c r="E136" s="89" t="s">
        <v>177</v>
      </c>
      <c r="F136" s="94"/>
    </row>
    <row r="137" spans="1:6" s="73" customFormat="1" ht="32.25" customHeight="1">
      <c r="A137" s="88" t="s">
        <v>57</v>
      </c>
      <c r="B137" s="223" t="s">
        <v>1143</v>
      </c>
      <c r="C137" s="92"/>
      <c r="D137" s="83">
        <v>0</v>
      </c>
      <c r="E137" s="89" t="s">
        <v>177</v>
      </c>
      <c r="F137" s="77"/>
    </row>
    <row r="138" spans="1:6" s="73" customFormat="1" ht="30">
      <c r="A138" s="88" t="s">
        <v>58</v>
      </c>
      <c r="B138" s="223" t="s">
        <v>1144</v>
      </c>
      <c r="C138" s="92"/>
      <c r="D138" s="83">
        <v>3050</v>
      </c>
      <c r="E138" s="89">
        <v>3050</v>
      </c>
      <c r="F138" s="77"/>
    </row>
    <row r="139" spans="1:6" s="73" customFormat="1">
      <c r="A139" s="95"/>
      <c r="B139" s="96"/>
      <c r="C139" s="96"/>
    </row>
    <row r="140" spans="1:6" s="73" customFormat="1">
      <c r="A140" s="95"/>
      <c r="B140" s="96"/>
      <c r="C140" s="96"/>
    </row>
    <row r="141" spans="1:6">
      <c r="D141" s="96"/>
      <c r="E141" s="96"/>
      <c r="F141" s="96"/>
    </row>
    <row r="142" spans="1:6">
      <c r="D142" s="96"/>
      <c r="E142" s="96"/>
      <c r="F142" s="96"/>
    </row>
    <row r="143" spans="1:6">
      <c r="D143" s="96"/>
      <c r="E143" s="96"/>
      <c r="F143" s="96"/>
    </row>
    <row r="144" spans="1:6">
      <c r="D144" s="96"/>
      <c r="E144" s="96"/>
      <c r="F144" s="96"/>
    </row>
    <row r="145" spans="4:6">
      <c r="D145" s="96"/>
      <c r="E145" s="96"/>
      <c r="F145" s="96"/>
    </row>
    <row r="146" spans="4:6">
      <c r="D146" s="96"/>
      <c r="E146" s="96"/>
      <c r="F146" s="96"/>
    </row>
    <row r="147" spans="4:6">
      <c r="D147" s="96"/>
      <c r="E147" s="96"/>
      <c r="F147" s="96"/>
    </row>
    <row r="148" spans="4:6">
      <c r="D148" s="96"/>
      <c r="E148" s="96"/>
      <c r="F148" s="96"/>
    </row>
    <row r="149" spans="4:6">
      <c r="D149" s="96"/>
      <c r="E149" s="96"/>
      <c r="F149" s="96"/>
    </row>
    <row r="150" spans="4:6">
      <c r="D150" s="96"/>
      <c r="E150" s="96"/>
      <c r="F150" s="96"/>
    </row>
    <row r="151" spans="4:6">
      <c r="D151" s="96"/>
      <c r="E151" s="96"/>
      <c r="F151" s="96"/>
    </row>
    <row r="152" spans="4:6">
      <c r="D152" s="96"/>
      <c r="E152" s="96"/>
      <c r="F152" s="96"/>
    </row>
    <row r="153" spans="4:6">
      <c r="D153" s="96"/>
      <c r="E153" s="96"/>
      <c r="F153" s="96"/>
    </row>
    <row r="154" spans="4:6">
      <c r="D154" s="96"/>
      <c r="E154" s="96"/>
      <c r="F154" s="96"/>
    </row>
    <row r="155" spans="4:6">
      <c r="D155" s="96"/>
      <c r="E155" s="96"/>
      <c r="F155" s="96"/>
    </row>
    <row r="156" spans="4:6">
      <c r="D156" s="96"/>
      <c r="E156" s="96"/>
      <c r="F156" s="96"/>
    </row>
    <row r="157" spans="4:6">
      <c r="D157" s="96"/>
      <c r="E157" s="96"/>
      <c r="F157" s="96"/>
    </row>
    <row r="158" spans="4:6">
      <c r="D158" s="96"/>
      <c r="E158" s="96"/>
      <c r="F158" s="96"/>
    </row>
    <row r="159" spans="4:6">
      <c r="D159" s="96"/>
      <c r="E159" s="96"/>
      <c r="F159" s="96"/>
    </row>
    <row r="160" spans="4:6">
      <c r="D160" s="96"/>
      <c r="E160" s="96"/>
      <c r="F160" s="96"/>
    </row>
    <row r="161" spans="4:6">
      <c r="D161" s="96"/>
      <c r="E161" s="96"/>
      <c r="F161" s="96"/>
    </row>
    <row r="162" spans="4:6">
      <c r="D162" s="96"/>
      <c r="E162" s="96"/>
      <c r="F162" s="96"/>
    </row>
    <row r="163" spans="4:6">
      <c r="D163" s="96"/>
      <c r="E163" s="96"/>
      <c r="F163" s="96"/>
    </row>
    <row r="164" spans="4:6">
      <c r="D164" s="96"/>
      <c r="E164" s="96"/>
      <c r="F164" s="96"/>
    </row>
    <row r="165" spans="4:6">
      <c r="D165" s="96"/>
      <c r="E165" s="96"/>
      <c r="F165" s="96"/>
    </row>
    <row r="166" spans="4:6">
      <c r="D166" s="96"/>
      <c r="E166" s="96"/>
      <c r="F166" s="96"/>
    </row>
    <row r="167" spans="4:6">
      <c r="D167" s="96"/>
      <c r="E167" s="96"/>
      <c r="F167" s="96"/>
    </row>
    <row r="168" spans="4:6">
      <c r="D168" s="96"/>
      <c r="E168" s="96"/>
      <c r="F168" s="96"/>
    </row>
    <row r="169" spans="4:6">
      <c r="D169" s="96"/>
      <c r="E169" s="96"/>
      <c r="F169" s="96"/>
    </row>
    <row r="170" spans="4:6">
      <c r="D170" s="96"/>
      <c r="E170" s="96"/>
      <c r="F170" s="96"/>
    </row>
    <row r="171" spans="4:6">
      <c r="D171" s="96"/>
      <c r="E171" s="96"/>
      <c r="F171" s="96"/>
    </row>
    <row r="172" spans="4:6">
      <c r="D172" s="96"/>
      <c r="E172" s="96"/>
      <c r="F172" s="96"/>
    </row>
    <row r="173" spans="4:6">
      <c r="D173" s="96"/>
      <c r="E173" s="96"/>
      <c r="F173" s="96"/>
    </row>
    <row r="174" spans="4:6">
      <c r="D174" s="96"/>
      <c r="E174" s="96"/>
      <c r="F174" s="96"/>
    </row>
    <row r="175" spans="4:6">
      <c r="D175" s="96"/>
      <c r="E175" s="96"/>
      <c r="F175" s="96"/>
    </row>
    <row r="176" spans="4:6">
      <c r="D176" s="96"/>
      <c r="E176" s="96"/>
      <c r="F176" s="96"/>
    </row>
    <row r="177" spans="4:6">
      <c r="D177" s="96"/>
      <c r="E177" s="96"/>
      <c r="F177" s="96"/>
    </row>
    <row r="178" spans="4:6">
      <c r="D178" s="96"/>
      <c r="E178" s="96"/>
      <c r="F178" s="96"/>
    </row>
    <row r="179" spans="4:6">
      <c r="D179" s="96"/>
      <c r="E179" s="96"/>
      <c r="F179" s="96"/>
    </row>
    <row r="180" spans="4:6">
      <c r="D180" s="96"/>
      <c r="E180" s="96"/>
      <c r="F180" s="96"/>
    </row>
    <row r="181" spans="4:6">
      <c r="D181" s="96"/>
      <c r="E181" s="96"/>
      <c r="F181" s="96"/>
    </row>
    <row r="182" spans="4:6">
      <c r="D182" s="96"/>
      <c r="E182" s="96"/>
      <c r="F182" s="96"/>
    </row>
    <row r="183" spans="4:6">
      <c r="D183" s="96"/>
      <c r="E183" s="96"/>
      <c r="F183" s="96"/>
    </row>
    <row r="184" spans="4:6">
      <c r="D184" s="96"/>
      <c r="E184" s="96"/>
      <c r="F184" s="96"/>
    </row>
    <row r="185" spans="4:6">
      <c r="D185" s="96"/>
      <c r="E185" s="96"/>
      <c r="F185" s="96"/>
    </row>
    <row r="186" spans="4:6">
      <c r="D186" s="96"/>
      <c r="E186" s="96"/>
      <c r="F186" s="96"/>
    </row>
    <row r="187" spans="4:6">
      <c r="D187" s="96"/>
      <c r="E187" s="96"/>
      <c r="F187" s="96"/>
    </row>
    <row r="188" spans="4:6">
      <c r="D188" s="96"/>
      <c r="E188" s="96"/>
      <c r="F188" s="96"/>
    </row>
    <row r="189" spans="4:6">
      <c r="D189" s="96"/>
      <c r="E189" s="96"/>
      <c r="F189" s="96"/>
    </row>
    <row r="190" spans="4:6">
      <c r="D190" s="96"/>
      <c r="E190" s="96"/>
      <c r="F190" s="96"/>
    </row>
    <row r="191" spans="4:6">
      <c r="D191" s="96"/>
      <c r="E191" s="96"/>
      <c r="F191" s="96"/>
    </row>
    <row r="192" spans="4:6">
      <c r="D192" s="96"/>
      <c r="E192" s="96"/>
      <c r="F192" s="96"/>
    </row>
    <row r="193" spans="4:6">
      <c r="D193" s="96"/>
      <c r="E193" s="96"/>
      <c r="F193" s="96"/>
    </row>
    <row r="194" spans="4:6">
      <c r="D194" s="96"/>
      <c r="E194" s="96"/>
      <c r="F194" s="96"/>
    </row>
    <row r="195" spans="4:6">
      <c r="D195" s="96"/>
      <c r="E195" s="96"/>
      <c r="F195" s="96"/>
    </row>
    <row r="196" spans="4:6">
      <c r="D196" s="96"/>
      <c r="E196" s="96"/>
      <c r="F196" s="96"/>
    </row>
    <row r="197" spans="4:6">
      <c r="D197" s="96"/>
      <c r="E197" s="96"/>
      <c r="F197" s="96"/>
    </row>
    <row r="198" spans="4:6">
      <c r="D198" s="96"/>
      <c r="E198" s="96"/>
      <c r="F198" s="96"/>
    </row>
    <row r="199" spans="4:6">
      <c r="D199" s="96"/>
      <c r="E199" s="96"/>
      <c r="F199" s="96"/>
    </row>
    <row r="200" spans="4:6">
      <c r="D200" s="96"/>
      <c r="E200" s="96"/>
      <c r="F200" s="96"/>
    </row>
    <row r="201" spans="4:6">
      <c r="D201" s="96"/>
      <c r="E201" s="96"/>
      <c r="F201" s="96"/>
    </row>
    <row r="202" spans="4:6">
      <c r="D202" s="96"/>
      <c r="E202" s="96"/>
      <c r="F202" s="96"/>
    </row>
    <row r="203" spans="4:6">
      <c r="D203" s="96"/>
      <c r="E203" s="96"/>
      <c r="F203" s="96"/>
    </row>
    <row r="204" spans="4:6">
      <c r="D204" s="96"/>
      <c r="E204" s="96"/>
      <c r="F204" s="96"/>
    </row>
    <row r="205" spans="4:6">
      <c r="D205" s="96"/>
      <c r="E205" s="96"/>
      <c r="F205" s="96"/>
    </row>
    <row r="206" spans="4:6">
      <c r="D206" s="96"/>
      <c r="E206" s="96"/>
      <c r="F206" s="96"/>
    </row>
    <row r="207" spans="4:6">
      <c r="D207" s="96"/>
      <c r="E207" s="96"/>
      <c r="F207" s="96"/>
    </row>
    <row r="208" spans="4:6">
      <c r="D208" s="96"/>
      <c r="E208" s="96"/>
      <c r="F208" s="96"/>
    </row>
    <row r="209" spans="4:6">
      <c r="D209" s="96"/>
      <c r="E209" s="96"/>
      <c r="F209" s="96"/>
    </row>
    <row r="210" spans="4:6">
      <c r="D210" s="96"/>
      <c r="E210" s="96"/>
      <c r="F210" s="96"/>
    </row>
    <row r="211" spans="4:6">
      <c r="D211" s="96"/>
      <c r="E211" s="96"/>
      <c r="F211" s="96"/>
    </row>
    <row r="212" spans="4:6">
      <c r="D212" s="96"/>
      <c r="E212" s="96"/>
      <c r="F212" s="96"/>
    </row>
    <row r="213" spans="4:6">
      <c r="D213" s="96"/>
      <c r="E213" s="96"/>
      <c r="F213" s="96"/>
    </row>
    <row r="214" spans="4:6">
      <c r="D214" s="96"/>
      <c r="E214" s="96"/>
      <c r="F214" s="96"/>
    </row>
    <row r="215" spans="4:6">
      <c r="D215" s="96"/>
      <c r="E215" s="96"/>
      <c r="F215" s="96"/>
    </row>
    <row r="216" spans="4:6">
      <c r="D216" s="96"/>
      <c r="E216" s="96"/>
      <c r="F216" s="96"/>
    </row>
    <row r="217" spans="4:6">
      <c r="D217" s="96"/>
      <c r="E217" s="96"/>
      <c r="F217" s="96"/>
    </row>
    <row r="218" spans="4:6">
      <c r="D218" s="96"/>
      <c r="E218" s="96"/>
      <c r="F218" s="96"/>
    </row>
    <row r="219" spans="4:6">
      <c r="D219" s="96"/>
      <c r="E219" s="96"/>
      <c r="F219" s="96"/>
    </row>
    <row r="220" spans="4:6">
      <c r="D220" s="96"/>
      <c r="E220" s="96"/>
      <c r="F220" s="96"/>
    </row>
    <row r="221" spans="4:6">
      <c r="D221" s="96"/>
      <c r="E221" s="96"/>
      <c r="F221" s="96"/>
    </row>
    <row r="222" spans="4:6">
      <c r="D222" s="96"/>
      <c r="E222" s="96"/>
      <c r="F222" s="96"/>
    </row>
    <row r="223" spans="4:6">
      <c r="D223" s="96"/>
      <c r="E223" s="96"/>
      <c r="F223" s="96"/>
    </row>
    <row r="224" spans="4:6">
      <c r="D224" s="96"/>
      <c r="E224" s="96"/>
      <c r="F224" s="96"/>
    </row>
    <row r="225" spans="4:6">
      <c r="D225" s="96"/>
      <c r="E225" s="96"/>
      <c r="F225" s="96"/>
    </row>
    <row r="226" spans="4:6">
      <c r="D226" s="96"/>
      <c r="E226" s="96"/>
      <c r="F226" s="96"/>
    </row>
    <row r="227" spans="4:6">
      <c r="D227" s="96"/>
      <c r="E227" s="96"/>
      <c r="F227" s="96"/>
    </row>
    <row r="228" spans="4:6">
      <c r="D228" s="96"/>
      <c r="E228" s="96"/>
      <c r="F228" s="96"/>
    </row>
    <row r="229" spans="4:6">
      <c r="D229" s="96"/>
      <c r="E229" s="96"/>
      <c r="F229" s="96"/>
    </row>
    <row r="230" spans="4:6">
      <c r="D230" s="96"/>
      <c r="E230" s="96"/>
      <c r="F230" s="96"/>
    </row>
    <row r="231" spans="4:6">
      <c r="D231" s="96"/>
      <c r="E231" s="96"/>
      <c r="F231" s="96"/>
    </row>
    <row r="232" spans="4:6">
      <c r="D232" s="96"/>
      <c r="E232" s="96"/>
      <c r="F232" s="96"/>
    </row>
    <row r="233" spans="4:6">
      <c r="D233" s="96"/>
      <c r="E233" s="96"/>
      <c r="F233" s="96"/>
    </row>
    <row r="234" spans="4:6">
      <c r="D234" s="96"/>
      <c r="E234" s="96"/>
      <c r="F234" s="96"/>
    </row>
    <row r="235" spans="4:6">
      <c r="D235" s="96"/>
      <c r="E235" s="96"/>
      <c r="F235" s="96"/>
    </row>
    <row r="236" spans="4:6">
      <c r="D236" s="96"/>
      <c r="E236" s="96"/>
      <c r="F236" s="96"/>
    </row>
    <row r="237" spans="4:6">
      <c r="D237" s="96"/>
      <c r="E237" s="96"/>
      <c r="F237" s="96"/>
    </row>
    <row r="238" spans="4:6">
      <c r="D238" s="96"/>
      <c r="E238" s="96"/>
      <c r="F238" s="96"/>
    </row>
    <row r="239" spans="4:6">
      <c r="D239" s="96"/>
      <c r="E239" s="96"/>
      <c r="F239" s="96"/>
    </row>
    <row r="240" spans="4:6">
      <c r="D240" s="96"/>
      <c r="E240" s="96"/>
      <c r="F240" s="96"/>
    </row>
    <row r="241" spans="4:6">
      <c r="D241" s="96"/>
      <c r="E241" s="96"/>
      <c r="F241" s="96"/>
    </row>
    <row r="242" spans="4:6">
      <c r="D242" s="96"/>
      <c r="E242" s="96"/>
      <c r="F242" s="96"/>
    </row>
    <row r="243" spans="4:6">
      <c r="D243" s="96"/>
      <c r="E243" s="96"/>
      <c r="F243" s="96"/>
    </row>
    <row r="244" spans="4:6">
      <c r="D244" s="96"/>
      <c r="E244" s="96"/>
      <c r="F244" s="96"/>
    </row>
    <row r="245" spans="4:6">
      <c r="D245" s="96"/>
      <c r="E245" s="96"/>
      <c r="F245" s="96"/>
    </row>
    <row r="246" spans="4:6">
      <c r="D246" s="96"/>
      <c r="E246" s="96"/>
      <c r="F246" s="96"/>
    </row>
    <row r="247" spans="4:6">
      <c r="D247" s="96"/>
      <c r="E247" s="96"/>
      <c r="F247" s="96"/>
    </row>
    <row r="248" spans="4:6">
      <c r="D248" s="96"/>
      <c r="E248" s="96"/>
      <c r="F248" s="96"/>
    </row>
    <row r="249" spans="4:6">
      <c r="D249" s="96"/>
      <c r="E249" s="96"/>
      <c r="F249" s="96"/>
    </row>
    <row r="250" spans="4:6">
      <c r="D250" s="96"/>
      <c r="E250" s="96"/>
      <c r="F250" s="96"/>
    </row>
    <row r="251" spans="4:6">
      <c r="D251" s="96"/>
      <c r="E251" s="96"/>
      <c r="F251" s="96"/>
    </row>
    <row r="252" spans="4:6">
      <c r="D252" s="96"/>
      <c r="E252" s="96"/>
      <c r="F252" s="96"/>
    </row>
    <row r="253" spans="4:6">
      <c r="D253" s="96"/>
      <c r="E253" s="96"/>
      <c r="F253" s="96"/>
    </row>
    <row r="254" spans="4:6">
      <c r="D254" s="96"/>
      <c r="E254" s="96"/>
      <c r="F254" s="96"/>
    </row>
    <row r="255" spans="4:6">
      <c r="D255" s="96"/>
      <c r="E255" s="96"/>
      <c r="F255" s="96"/>
    </row>
    <row r="256" spans="4:6">
      <c r="D256" s="96"/>
      <c r="E256" s="96"/>
      <c r="F256" s="96"/>
    </row>
    <row r="257" spans="4:6">
      <c r="D257" s="96"/>
      <c r="E257" s="96"/>
      <c r="F257" s="96"/>
    </row>
    <row r="258" spans="4:6">
      <c r="D258" s="96"/>
      <c r="E258" s="96"/>
      <c r="F258" s="96"/>
    </row>
    <row r="259" spans="4:6">
      <c r="D259" s="96"/>
      <c r="E259" s="96"/>
      <c r="F259" s="96"/>
    </row>
    <row r="260" spans="4:6">
      <c r="D260" s="96"/>
      <c r="E260" s="96"/>
      <c r="F260" s="96"/>
    </row>
    <row r="261" spans="4:6">
      <c r="D261" s="96"/>
      <c r="E261" s="96"/>
      <c r="F261" s="96"/>
    </row>
    <row r="262" spans="4:6">
      <c r="D262" s="96"/>
      <c r="E262" s="96"/>
      <c r="F262" s="96"/>
    </row>
    <row r="263" spans="4:6">
      <c r="D263" s="96"/>
      <c r="E263" s="96"/>
      <c r="F263" s="96"/>
    </row>
    <row r="264" spans="4:6">
      <c r="D264" s="96"/>
      <c r="E264" s="96"/>
      <c r="F264" s="96"/>
    </row>
    <row r="265" spans="4:6">
      <c r="D265" s="96"/>
      <c r="E265" s="96"/>
      <c r="F265" s="96"/>
    </row>
    <row r="266" spans="4:6">
      <c r="D266" s="96"/>
      <c r="E266" s="96"/>
      <c r="F266" s="96"/>
    </row>
    <row r="267" spans="4:6">
      <c r="D267" s="96"/>
      <c r="E267" s="96"/>
      <c r="F267" s="96"/>
    </row>
    <row r="268" spans="4:6">
      <c r="D268" s="96"/>
      <c r="E268" s="96"/>
      <c r="F268" s="96"/>
    </row>
    <row r="269" spans="4:6">
      <c r="D269" s="96"/>
      <c r="E269" s="96"/>
      <c r="F269" s="96"/>
    </row>
    <row r="270" spans="4:6">
      <c r="D270" s="96"/>
      <c r="E270" s="96"/>
      <c r="F270" s="96"/>
    </row>
    <row r="271" spans="4:6">
      <c r="D271" s="96"/>
      <c r="E271" s="96"/>
      <c r="F271" s="96"/>
    </row>
    <row r="272" spans="4:6">
      <c r="D272" s="96"/>
      <c r="E272" s="96"/>
      <c r="F272" s="96"/>
    </row>
    <row r="273" spans="4:6">
      <c r="D273" s="96"/>
      <c r="E273" s="96"/>
      <c r="F273" s="96"/>
    </row>
    <row r="274" spans="4:6">
      <c r="D274" s="96"/>
      <c r="E274" s="96"/>
      <c r="F274" s="96"/>
    </row>
    <row r="275" spans="4:6">
      <c r="D275" s="96"/>
      <c r="E275" s="96"/>
      <c r="F275" s="96"/>
    </row>
    <row r="276" spans="4:6">
      <c r="D276" s="96"/>
      <c r="E276" s="96"/>
      <c r="F276" s="96"/>
    </row>
    <row r="277" spans="4:6">
      <c r="D277" s="96"/>
      <c r="E277" s="96"/>
      <c r="F277" s="96"/>
    </row>
    <row r="278" spans="4:6">
      <c r="D278" s="96"/>
      <c r="E278" s="96"/>
      <c r="F278" s="96"/>
    </row>
    <row r="279" spans="4:6">
      <c r="D279" s="96"/>
      <c r="E279" s="96"/>
      <c r="F279" s="96"/>
    </row>
    <row r="280" spans="4:6">
      <c r="D280" s="96"/>
      <c r="E280" s="96"/>
      <c r="F280" s="96"/>
    </row>
    <row r="281" spans="4:6">
      <c r="D281" s="96"/>
      <c r="E281" s="96"/>
      <c r="F281" s="96"/>
    </row>
    <row r="282" spans="4:6">
      <c r="D282" s="96"/>
      <c r="E282" s="96"/>
      <c r="F282" s="96"/>
    </row>
    <row r="283" spans="4:6">
      <c r="D283" s="96"/>
      <c r="E283" s="96"/>
      <c r="F283" s="96"/>
    </row>
    <row r="284" spans="4:6">
      <c r="D284" s="96"/>
      <c r="E284" s="96"/>
      <c r="F284" s="96"/>
    </row>
    <row r="285" spans="4:6">
      <c r="D285" s="96"/>
      <c r="E285" s="96"/>
      <c r="F285" s="96"/>
    </row>
    <row r="286" spans="4:6">
      <c r="D286" s="96"/>
      <c r="E286" s="96"/>
      <c r="F286" s="96"/>
    </row>
    <row r="287" spans="4:6">
      <c r="D287" s="96"/>
      <c r="E287" s="96"/>
      <c r="F287" s="96"/>
    </row>
    <row r="288" spans="4:6">
      <c r="D288" s="96"/>
      <c r="E288" s="96"/>
      <c r="F288" s="96"/>
    </row>
    <row r="289" spans="4:6">
      <c r="D289" s="96"/>
      <c r="E289" s="96"/>
      <c r="F289" s="96"/>
    </row>
    <row r="290" spans="4:6">
      <c r="D290" s="96"/>
      <c r="E290" s="96"/>
      <c r="F290" s="96"/>
    </row>
    <row r="291" spans="4:6">
      <c r="D291" s="96"/>
      <c r="E291" s="96"/>
      <c r="F291" s="96"/>
    </row>
    <row r="292" spans="4:6">
      <c r="D292" s="96"/>
      <c r="E292" s="96"/>
      <c r="F292" s="96"/>
    </row>
    <row r="293" spans="4:6">
      <c r="D293" s="96"/>
      <c r="E293" s="96"/>
      <c r="F293" s="96"/>
    </row>
    <row r="294" spans="4:6">
      <c r="D294" s="96"/>
      <c r="E294" s="96"/>
      <c r="F294" s="96"/>
    </row>
    <row r="295" spans="4:6">
      <c r="D295" s="96"/>
      <c r="E295" s="96"/>
      <c r="F295" s="96"/>
    </row>
    <row r="296" spans="4:6">
      <c r="D296" s="96"/>
      <c r="E296" s="96"/>
      <c r="F296" s="96"/>
    </row>
    <row r="297" spans="4:6">
      <c r="D297" s="96"/>
      <c r="E297" s="96"/>
      <c r="F297" s="96"/>
    </row>
    <row r="298" spans="4:6">
      <c r="D298" s="96"/>
      <c r="E298" s="96"/>
      <c r="F298" s="96"/>
    </row>
    <row r="299" spans="4:6">
      <c r="D299" s="96"/>
      <c r="E299" s="96"/>
      <c r="F299" s="96"/>
    </row>
    <row r="300" spans="4:6">
      <c r="D300" s="96"/>
      <c r="E300" s="96"/>
      <c r="F300" s="96"/>
    </row>
    <row r="301" spans="4:6">
      <c r="D301" s="96"/>
      <c r="E301" s="96"/>
      <c r="F301" s="96"/>
    </row>
    <row r="302" spans="4:6">
      <c r="D302" s="96"/>
      <c r="E302" s="96"/>
      <c r="F302" s="96"/>
    </row>
    <row r="303" spans="4:6">
      <c r="D303" s="96"/>
      <c r="E303" s="96"/>
      <c r="F303" s="96"/>
    </row>
    <row r="304" spans="4:6">
      <c r="D304" s="96"/>
      <c r="E304" s="96"/>
      <c r="F304" s="96"/>
    </row>
    <row r="305" spans="4:6">
      <c r="D305" s="96"/>
      <c r="E305" s="96"/>
      <c r="F305" s="96"/>
    </row>
    <row r="306" spans="4:6">
      <c r="D306" s="96"/>
      <c r="E306" s="96"/>
      <c r="F306" s="96"/>
    </row>
    <row r="307" spans="4:6">
      <c r="D307" s="96"/>
      <c r="E307" s="96"/>
      <c r="F307" s="96"/>
    </row>
    <row r="308" spans="4:6">
      <c r="D308" s="96"/>
      <c r="E308" s="96"/>
      <c r="F308" s="96"/>
    </row>
    <row r="309" spans="4:6">
      <c r="D309" s="96"/>
      <c r="E309" s="96"/>
      <c r="F309" s="96"/>
    </row>
    <row r="310" spans="4:6">
      <c r="D310" s="96"/>
      <c r="E310" s="96"/>
      <c r="F310" s="96"/>
    </row>
    <row r="311" spans="4:6">
      <c r="D311" s="96"/>
      <c r="E311" s="96"/>
      <c r="F311" s="96"/>
    </row>
    <row r="312" spans="4:6">
      <c r="D312" s="96"/>
      <c r="E312" s="96"/>
      <c r="F312" s="96"/>
    </row>
    <row r="313" spans="4:6">
      <c r="D313" s="96"/>
      <c r="E313" s="96"/>
      <c r="F313" s="96"/>
    </row>
    <row r="314" spans="4:6">
      <c r="D314" s="96"/>
      <c r="E314" s="96"/>
      <c r="F314" s="96"/>
    </row>
    <row r="315" spans="4:6">
      <c r="D315" s="96"/>
      <c r="E315" s="96"/>
      <c r="F315" s="96"/>
    </row>
    <row r="316" spans="4:6">
      <c r="D316" s="96"/>
      <c r="E316" s="96"/>
      <c r="F316" s="96"/>
    </row>
    <row r="317" spans="4:6">
      <c r="D317" s="96"/>
      <c r="E317" s="96"/>
      <c r="F317" s="96"/>
    </row>
    <row r="318" spans="4:6">
      <c r="D318" s="96"/>
      <c r="E318" s="96"/>
      <c r="F318" s="96"/>
    </row>
    <row r="319" spans="4:6">
      <c r="D319" s="96"/>
      <c r="E319" s="96"/>
      <c r="F319" s="96"/>
    </row>
    <row r="320" spans="4:6">
      <c r="D320" s="96"/>
      <c r="E320" s="96"/>
      <c r="F320" s="96"/>
    </row>
    <row r="321" spans="4:6">
      <c r="D321" s="96"/>
      <c r="E321" s="96"/>
      <c r="F321" s="96"/>
    </row>
    <row r="322" spans="4:6">
      <c r="D322" s="96"/>
      <c r="E322" s="96"/>
      <c r="F322" s="96"/>
    </row>
    <row r="323" spans="4:6">
      <c r="D323" s="96"/>
      <c r="E323" s="96"/>
      <c r="F323" s="96"/>
    </row>
    <row r="324" spans="4:6">
      <c r="D324" s="96"/>
      <c r="E324" s="96"/>
      <c r="F324" s="96"/>
    </row>
    <row r="325" spans="4:6">
      <c r="D325" s="96"/>
      <c r="E325" s="96"/>
      <c r="F325" s="96"/>
    </row>
    <row r="326" spans="4:6">
      <c r="D326" s="96"/>
      <c r="E326" s="96"/>
      <c r="F326" s="96"/>
    </row>
    <row r="327" spans="4:6">
      <c r="D327" s="96"/>
      <c r="E327" s="96"/>
      <c r="F327" s="96"/>
    </row>
    <row r="328" spans="4:6">
      <c r="D328" s="96"/>
      <c r="E328" s="96"/>
      <c r="F328" s="96"/>
    </row>
    <row r="329" spans="4:6">
      <c r="D329" s="96"/>
      <c r="E329" s="96"/>
      <c r="F329" s="96"/>
    </row>
    <row r="330" spans="4:6">
      <c r="D330" s="96"/>
      <c r="E330" s="96"/>
      <c r="F330" s="96"/>
    </row>
    <row r="331" spans="4:6">
      <c r="D331" s="96"/>
      <c r="E331" s="96"/>
      <c r="F331" s="96"/>
    </row>
    <row r="332" spans="4:6">
      <c r="D332" s="96"/>
      <c r="E332" s="96"/>
      <c r="F332" s="96"/>
    </row>
    <row r="333" spans="4:6">
      <c r="D333" s="96"/>
      <c r="E333" s="96"/>
      <c r="F333" s="96"/>
    </row>
    <row r="334" spans="4:6">
      <c r="D334" s="96"/>
      <c r="E334" s="96"/>
      <c r="F334" s="96"/>
    </row>
    <row r="335" spans="4:6">
      <c r="D335" s="96"/>
      <c r="E335" s="96"/>
      <c r="F335" s="96"/>
    </row>
    <row r="336" spans="4:6">
      <c r="D336" s="96"/>
      <c r="E336" s="96"/>
      <c r="F336" s="96"/>
    </row>
    <row r="337" spans="4:6">
      <c r="D337" s="96"/>
      <c r="E337" s="96"/>
      <c r="F337" s="96"/>
    </row>
    <row r="338" spans="4:6">
      <c r="D338" s="96"/>
      <c r="E338" s="96"/>
      <c r="F338" s="96"/>
    </row>
    <row r="339" spans="4:6">
      <c r="D339" s="96"/>
      <c r="E339" s="96"/>
      <c r="F339" s="96"/>
    </row>
    <row r="340" spans="4:6">
      <c r="D340" s="96"/>
      <c r="E340" s="96"/>
      <c r="F340" s="96"/>
    </row>
    <row r="341" spans="4:6">
      <c r="D341" s="96"/>
      <c r="E341" s="96"/>
      <c r="F341" s="96"/>
    </row>
    <row r="342" spans="4:6">
      <c r="D342" s="96"/>
      <c r="E342" s="96"/>
      <c r="F342" s="96"/>
    </row>
    <row r="343" spans="4:6">
      <c r="D343" s="96"/>
      <c r="E343" s="96"/>
      <c r="F343" s="96"/>
    </row>
    <row r="344" spans="4:6">
      <c r="D344" s="96"/>
      <c r="E344" s="96"/>
      <c r="F344" s="96"/>
    </row>
    <row r="345" spans="4:6">
      <c r="D345" s="96"/>
      <c r="E345" s="96"/>
      <c r="F345" s="96"/>
    </row>
    <row r="346" spans="4:6">
      <c r="D346" s="96"/>
      <c r="E346" s="96"/>
      <c r="F346" s="96"/>
    </row>
    <row r="347" spans="4:6">
      <c r="D347" s="96"/>
      <c r="E347" s="96"/>
      <c r="F347" s="96"/>
    </row>
    <row r="348" spans="4:6">
      <c r="D348" s="96"/>
      <c r="E348" s="96"/>
      <c r="F348" s="96"/>
    </row>
    <row r="349" spans="4:6">
      <c r="D349" s="96"/>
      <c r="E349" s="96"/>
      <c r="F349" s="96"/>
    </row>
    <row r="350" spans="4:6">
      <c r="D350" s="96"/>
      <c r="E350" s="96"/>
      <c r="F350" s="96"/>
    </row>
    <row r="351" spans="4:6">
      <c r="D351" s="96"/>
      <c r="E351" s="96"/>
      <c r="F351" s="96"/>
    </row>
    <row r="352" spans="4:6">
      <c r="D352" s="96"/>
      <c r="E352" s="96"/>
      <c r="F352" s="96"/>
    </row>
    <row r="353" spans="4:6">
      <c r="D353" s="96"/>
      <c r="E353" s="96"/>
      <c r="F353" s="96"/>
    </row>
    <row r="354" spans="4:6">
      <c r="D354" s="96"/>
      <c r="E354" s="96"/>
      <c r="F354" s="96"/>
    </row>
    <row r="355" spans="4:6">
      <c r="D355" s="96"/>
      <c r="E355" s="96"/>
      <c r="F355" s="96"/>
    </row>
    <row r="356" spans="4:6">
      <c r="D356" s="96"/>
      <c r="E356" s="96"/>
      <c r="F356" s="96"/>
    </row>
    <row r="357" spans="4:6">
      <c r="D357" s="96"/>
      <c r="E357" s="96"/>
      <c r="F357" s="96"/>
    </row>
    <row r="358" spans="4:6">
      <c r="D358" s="96"/>
      <c r="E358" s="96"/>
      <c r="F358" s="96"/>
    </row>
    <row r="359" spans="4:6">
      <c r="D359" s="96"/>
      <c r="E359" s="96"/>
      <c r="F359" s="96"/>
    </row>
    <row r="360" spans="4:6">
      <c r="D360" s="96"/>
      <c r="E360" s="96"/>
      <c r="F360" s="96"/>
    </row>
    <row r="361" spans="4:6">
      <c r="D361" s="96"/>
      <c r="E361" s="96"/>
      <c r="F361" s="96"/>
    </row>
    <row r="362" spans="4:6">
      <c r="D362" s="96"/>
      <c r="E362" s="96"/>
      <c r="F362" s="96"/>
    </row>
    <row r="363" spans="4:6">
      <c r="D363" s="96"/>
      <c r="E363" s="96"/>
      <c r="F363" s="96"/>
    </row>
    <row r="364" spans="4:6">
      <c r="D364" s="96"/>
      <c r="E364" s="96"/>
      <c r="F364" s="96"/>
    </row>
    <row r="365" spans="4:6">
      <c r="D365" s="96"/>
      <c r="E365" s="96"/>
      <c r="F365" s="96"/>
    </row>
    <row r="366" spans="4:6">
      <c r="D366" s="96"/>
      <c r="E366" s="96"/>
      <c r="F366" s="96"/>
    </row>
    <row r="367" spans="4:6">
      <c r="D367" s="96"/>
      <c r="E367" s="96"/>
      <c r="F367" s="96"/>
    </row>
    <row r="368" spans="4:6">
      <c r="D368" s="96"/>
      <c r="E368" s="96"/>
      <c r="F368" s="96"/>
    </row>
    <row r="369" spans="4:6">
      <c r="D369" s="96"/>
      <c r="E369" s="96"/>
      <c r="F369" s="96"/>
    </row>
    <row r="370" spans="4:6">
      <c r="D370" s="96"/>
      <c r="E370" s="96"/>
      <c r="F370" s="96"/>
    </row>
    <row r="371" spans="4:6">
      <c r="D371" s="96"/>
      <c r="E371" s="96"/>
      <c r="F371" s="96"/>
    </row>
    <row r="372" spans="4:6">
      <c r="D372" s="96"/>
      <c r="E372" s="96"/>
      <c r="F372" s="96"/>
    </row>
    <row r="373" spans="4:6">
      <c r="D373" s="96"/>
      <c r="E373" s="96"/>
      <c r="F373" s="96"/>
    </row>
    <row r="374" spans="4:6">
      <c r="D374" s="96"/>
      <c r="E374" s="96"/>
      <c r="F374" s="96"/>
    </row>
    <row r="375" spans="4:6">
      <c r="D375" s="96"/>
      <c r="E375" s="96"/>
      <c r="F375" s="96"/>
    </row>
    <row r="376" spans="4:6">
      <c r="D376" s="96"/>
      <c r="E376" s="96"/>
      <c r="F376" s="96"/>
    </row>
    <row r="377" spans="4:6">
      <c r="D377" s="96"/>
      <c r="E377" s="96"/>
      <c r="F377" s="96"/>
    </row>
    <row r="378" spans="4:6">
      <c r="D378" s="96"/>
      <c r="E378" s="96"/>
      <c r="F378" s="96"/>
    </row>
    <row r="379" spans="4:6">
      <c r="D379" s="96"/>
      <c r="E379" s="96"/>
      <c r="F379" s="96"/>
    </row>
    <row r="380" spans="4:6">
      <c r="D380" s="96"/>
      <c r="E380" s="96"/>
      <c r="F380" s="96"/>
    </row>
    <row r="381" spans="4:6">
      <c r="D381" s="96"/>
      <c r="E381" s="96"/>
      <c r="F381" s="96"/>
    </row>
    <row r="382" spans="4:6">
      <c r="D382" s="96"/>
      <c r="E382" s="96"/>
      <c r="F382" s="96"/>
    </row>
    <row r="383" spans="4:6">
      <c r="D383" s="96"/>
      <c r="E383" s="96"/>
      <c r="F383" s="96"/>
    </row>
    <row r="384" spans="4:6">
      <c r="D384" s="96"/>
      <c r="E384" s="96"/>
      <c r="F384" s="96"/>
    </row>
    <row r="385" spans="4:6">
      <c r="D385" s="96"/>
      <c r="E385" s="96"/>
      <c r="F385" s="96"/>
    </row>
    <row r="386" spans="4:6">
      <c r="D386" s="96"/>
      <c r="E386" s="96"/>
      <c r="F386" s="96"/>
    </row>
    <row r="387" spans="4:6">
      <c r="D387" s="96"/>
      <c r="E387" s="96"/>
      <c r="F387" s="96"/>
    </row>
    <row r="388" spans="4:6">
      <c r="D388" s="96"/>
      <c r="E388" s="96"/>
      <c r="F388" s="96"/>
    </row>
    <row r="389" spans="4:6">
      <c r="D389" s="96"/>
      <c r="E389" s="96"/>
      <c r="F389" s="96"/>
    </row>
    <row r="390" spans="4:6">
      <c r="D390" s="96"/>
      <c r="E390" s="96"/>
      <c r="F390" s="96"/>
    </row>
    <row r="391" spans="4:6">
      <c r="D391" s="96"/>
      <c r="E391" s="96"/>
      <c r="F391" s="96"/>
    </row>
    <row r="392" spans="4:6">
      <c r="D392" s="96"/>
      <c r="E392" s="96"/>
      <c r="F392" s="96"/>
    </row>
    <row r="393" spans="4:6">
      <c r="D393" s="96"/>
      <c r="E393" s="96"/>
      <c r="F393" s="96"/>
    </row>
    <row r="394" spans="4:6">
      <c r="D394" s="96"/>
      <c r="E394" s="96"/>
      <c r="F394" s="96"/>
    </row>
    <row r="395" spans="4:6">
      <c r="D395" s="96"/>
      <c r="E395" s="96"/>
      <c r="F395" s="96"/>
    </row>
    <row r="396" spans="4:6">
      <c r="D396" s="96"/>
      <c r="E396" s="96"/>
      <c r="F396" s="96"/>
    </row>
    <row r="397" spans="4:6">
      <c r="D397" s="96"/>
      <c r="E397" s="96"/>
      <c r="F397" s="96"/>
    </row>
    <row r="398" spans="4:6">
      <c r="D398" s="96"/>
      <c r="E398" s="96"/>
      <c r="F398" s="96"/>
    </row>
    <row r="399" spans="4:6">
      <c r="D399" s="96"/>
      <c r="E399" s="96"/>
      <c r="F399" s="96"/>
    </row>
    <row r="400" spans="4:6">
      <c r="D400" s="96"/>
      <c r="E400" s="96"/>
      <c r="F400" s="96"/>
    </row>
    <row r="401" spans="4:6">
      <c r="D401" s="96"/>
      <c r="E401" s="96"/>
      <c r="F401" s="96"/>
    </row>
    <row r="402" spans="4:6">
      <c r="D402" s="96"/>
      <c r="E402" s="96"/>
      <c r="F402" s="96"/>
    </row>
    <row r="403" spans="4:6">
      <c r="D403" s="96"/>
      <c r="E403" s="96"/>
      <c r="F403" s="96"/>
    </row>
    <row r="404" spans="4:6">
      <c r="D404" s="96"/>
      <c r="E404" s="96"/>
      <c r="F404" s="96"/>
    </row>
    <row r="405" spans="4:6">
      <c r="D405" s="96"/>
      <c r="E405" s="96"/>
      <c r="F405" s="96"/>
    </row>
    <row r="406" spans="4:6">
      <c r="D406" s="96"/>
      <c r="E406" s="96"/>
      <c r="F406" s="96"/>
    </row>
    <row r="407" spans="4:6">
      <c r="D407" s="96"/>
      <c r="E407" s="96"/>
      <c r="F407" s="96"/>
    </row>
    <row r="408" spans="4:6">
      <c r="D408" s="96"/>
      <c r="E408" s="96"/>
      <c r="F408" s="96"/>
    </row>
    <row r="409" spans="4:6">
      <c r="D409" s="96"/>
      <c r="E409" s="96"/>
      <c r="F409" s="96"/>
    </row>
    <row r="410" spans="4:6">
      <c r="D410" s="96"/>
      <c r="E410" s="96"/>
      <c r="F410" s="96"/>
    </row>
    <row r="411" spans="4:6">
      <c r="D411" s="96"/>
      <c r="E411" s="96"/>
      <c r="F411" s="96"/>
    </row>
    <row r="412" spans="4:6">
      <c r="D412" s="96"/>
      <c r="E412" s="96"/>
      <c r="F412" s="96"/>
    </row>
    <row r="413" spans="4:6">
      <c r="D413" s="96"/>
      <c r="E413" s="96"/>
      <c r="F413" s="96"/>
    </row>
    <row r="414" spans="4:6">
      <c r="D414" s="96"/>
      <c r="E414" s="96"/>
      <c r="F414" s="96"/>
    </row>
    <row r="415" spans="4:6">
      <c r="D415" s="96"/>
      <c r="E415" s="96"/>
      <c r="F415" s="96"/>
    </row>
    <row r="416" spans="4:6">
      <c r="D416" s="96"/>
      <c r="E416" s="96"/>
      <c r="F416" s="96"/>
    </row>
    <row r="417" spans="4:6">
      <c r="D417" s="96"/>
      <c r="E417" s="96"/>
      <c r="F417" s="96"/>
    </row>
    <row r="418" spans="4:6">
      <c r="D418" s="96"/>
      <c r="E418" s="96"/>
      <c r="F418" s="96"/>
    </row>
    <row r="419" spans="4:6">
      <c r="D419" s="96"/>
      <c r="E419" s="96"/>
      <c r="F419" s="96"/>
    </row>
    <row r="420" spans="4:6">
      <c r="D420" s="96"/>
      <c r="E420" s="96"/>
      <c r="F420" s="96"/>
    </row>
    <row r="421" spans="4:6">
      <c r="D421" s="96"/>
      <c r="E421" s="96"/>
      <c r="F421" s="96"/>
    </row>
    <row r="422" spans="4:6">
      <c r="D422" s="96"/>
      <c r="E422" s="96"/>
      <c r="F422" s="96"/>
    </row>
    <row r="423" spans="4:6">
      <c r="D423" s="96"/>
      <c r="E423" s="96"/>
      <c r="F423" s="96"/>
    </row>
    <row r="424" spans="4:6">
      <c r="D424" s="96"/>
      <c r="E424" s="96"/>
      <c r="F424" s="96"/>
    </row>
    <row r="425" spans="4:6">
      <c r="D425" s="96"/>
      <c r="E425" s="96"/>
      <c r="F425" s="96"/>
    </row>
    <row r="426" spans="4:6">
      <c r="D426" s="96"/>
      <c r="E426" s="96"/>
      <c r="F426" s="96"/>
    </row>
    <row r="427" spans="4:6">
      <c r="D427" s="96"/>
      <c r="E427" s="96"/>
      <c r="F427" s="96"/>
    </row>
    <row r="428" spans="4:6">
      <c r="D428" s="96"/>
      <c r="E428" s="96"/>
      <c r="F428" s="96"/>
    </row>
    <row r="429" spans="4:6">
      <c r="D429" s="96"/>
      <c r="E429" s="96"/>
      <c r="F429" s="96"/>
    </row>
    <row r="430" spans="4:6">
      <c r="D430" s="96"/>
      <c r="E430" s="96"/>
      <c r="F430" s="96"/>
    </row>
    <row r="431" spans="4:6">
      <c r="D431" s="96"/>
      <c r="E431" s="96"/>
      <c r="F431" s="96"/>
    </row>
    <row r="432" spans="4:6">
      <c r="D432" s="96"/>
      <c r="E432" s="96"/>
      <c r="F432" s="96"/>
    </row>
    <row r="433" spans="4:6">
      <c r="D433" s="96"/>
      <c r="E433" s="96"/>
      <c r="F433" s="96"/>
    </row>
    <row r="434" spans="4:6">
      <c r="D434" s="96"/>
      <c r="E434" s="96"/>
      <c r="F434" s="96"/>
    </row>
    <row r="435" spans="4:6">
      <c r="D435" s="96"/>
      <c r="E435" s="96"/>
      <c r="F435" s="96"/>
    </row>
    <row r="436" spans="4:6">
      <c r="D436" s="96"/>
      <c r="E436" s="96"/>
      <c r="F436" s="96"/>
    </row>
    <row r="437" spans="4:6">
      <c r="D437" s="96"/>
      <c r="E437" s="96"/>
      <c r="F437" s="96"/>
    </row>
    <row r="438" spans="4:6">
      <c r="D438" s="96"/>
      <c r="E438" s="96"/>
      <c r="F438" s="96"/>
    </row>
    <row r="439" spans="4:6">
      <c r="D439" s="96"/>
      <c r="E439" s="96"/>
      <c r="F439" s="96"/>
    </row>
    <row r="440" spans="4:6">
      <c r="D440" s="96"/>
      <c r="E440" s="96"/>
      <c r="F440" s="96"/>
    </row>
    <row r="441" spans="4:6">
      <c r="D441" s="96"/>
      <c r="E441" s="96"/>
      <c r="F441" s="96"/>
    </row>
    <row r="442" spans="4:6">
      <c r="D442" s="96"/>
      <c r="E442" s="96"/>
      <c r="F442" s="96"/>
    </row>
    <row r="443" spans="4:6">
      <c r="D443" s="96"/>
      <c r="E443" s="96"/>
      <c r="F443" s="96"/>
    </row>
    <row r="444" spans="4:6">
      <c r="D444" s="96"/>
      <c r="E444" s="96"/>
      <c r="F444" s="96"/>
    </row>
    <row r="445" spans="4:6">
      <c r="D445" s="96"/>
      <c r="E445" s="96"/>
      <c r="F445" s="96"/>
    </row>
    <row r="446" spans="4:6">
      <c r="D446" s="96"/>
      <c r="E446" s="96"/>
      <c r="F446" s="96"/>
    </row>
    <row r="447" spans="4:6">
      <c r="D447" s="96"/>
      <c r="E447" s="96"/>
      <c r="F447" s="96"/>
    </row>
    <row r="448" spans="4:6">
      <c r="D448" s="96"/>
      <c r="E448" s="96"/>
      <c r="F448" s="96"/>
    </row>
    <row r="449" spans="4:6">
      <c r="D449" s="96"/>
      <c r="E449" s="96"/>
      <c r="F449" s="96"/>
    </row>
    <row r="450" spans="4:6">
      <c r="D450" s="96"/>
      <c r="E450" s="96"/>
      <c r="F450" s="96"/>
    </row>
    <row r="451" spans="4:6">
      <c r="D451" s="96"/>
      <c r="E451" s="96"/>
      <c r="F451" s="96"/>
    </row>
    <row r="452" spans="4:6">
      <c r="D452" s="96"/>
      <c r="E452" s="96"/>
      <c r="F452" s="96"/>
    </row>
    <row r="453" spans="4:6">
      <c r="D453" s="96"/>
      <c r="E453" s="96"/>
      <c r="F453" s="96"/>
    </row>
    <row r="454" spans="4:6">
      <c r="D454" s="96"/>
      <c r="E454" s="96"/>
      <c r="F454" s="96"/>
    </row>
    <row r="455" spans="4:6">
      <c r="D455" s="96"/>
      <c r="E455" s="96"/>
      <c r="F455" s="96"/>
    </row>
    <row r="456" spans="4:6">
      <c r="D456" s="96"/>
      <c r="E456" s="96"/>
      <c r="F456" s="96"/>
    </row>
    <row r="457" spans="4:6">
      <c r="D457" s="96"/>
      <c r="E457" s="96"/>
      <c r="F457" s="96"/>
    </row>
    <row r="458" spans="4:6">
      <c r="D458" s="96"/>
      <c r="E458" s="96"/>
      <c r="F458" s="96"/>
    </row>
    <row r="459" spans="4:6">
      <c r="D459" s="96"/>
      <c r="E459" s="96"/>
      <c r="F459" s="96"/>
    </row>
    <row r="460" spans="4:6">
      <c r="D460" s="96"/>
      <c r="E460" s="96"/>
      <c r="F460" s="96"/>
    </row>
    <row r="461" spans="4:6">
      <c r="D461" s="96"/>
      <c r="E461" s="96"/>
      <c r="F461" s="96"/>
    </row>
    <row r="462" spans="4:6">
      <c r="D462" s="96"/>
      <c r="E462" s="96"/>
      <c r="F462" s="96"/>
    </row>
    <row r="463" spans="4:6">
      <c r="D463" s="96"/>
      <c r="E463" s="96"/>
      <c r="F463" s="96"/>
    </row>
    <row r="464" spans="4:6">
      <c r="D464" s="96"/>
      <c r="E464" s="96"/>
      <c r="F464" s="96"/>
    </row>
    <row r="465" spans="4:6">
      <c r="D465" s="96"/>
      <c r="E465" s="96"/>
      <c r="F465" s="96"/>
    </row>
    <row r="466" spans="4:6">
      <c r="D466" s="96"/>
      <c r="E466" s="96"/>
      <c r="F466" s="96"/>
    </row>
    <row r="467" spans="4:6">
      <c r="D467" s="96"/>
      <c r="E467" s="96"/>
      <c r="F467" s="96"/>
    </row>
    <row r="468" spans="4:6">
      <c r="D468" s="96"/>
      <c r="E468" s="96"/>
      <c r="F468" s="96"/>
    </row>
    <row r="469" spans="4:6">
      <c r="D469" s="96"/>
      <c r="E469" s="96"/>
      <c r="F469" s="96"/>
    </row>
    <row r="470" spans="4:6">
      <c r="D470" s="96"/>
      <c r="E470" s="96"/>
      <c r="F470" s="96"/>
    </row>
    <row r="471" spans="4:6">
      <c r="D471" s="96"/>
      <c r="E471" s="96"/>
      <c r="F471" s="96"/>
    </row>
    <row r="472" spans="4:6">
      <c r="D472" s="96"/>
      <c r="E472" s="96"/>
      <c r="F472" s="96"/>
    </row>
    <row r="473" spans="4:6">
      <c r="D473" s="96"/>
      <c r="E473" s="96"/>
      <c r="F473" s="96"/>
    </row>
    <row r="474" spans="4:6">
      <c r="D474" s="96"/>
      <c r="E474" s="96"/>
      <c r="F474" s="96"/>
    </row>
    <row r="475" spans="4:6">
      <c r="D475" s="96"/>
      <c r="E475" s="96"/>
      <c r="F475" s="96"/>
    </row>
    <row r="476" spans="4:6">
      <c r="D476" s="96"/>
      <c r="E476" s="96"/>
      <c r="F476" s="96"/>
    </row>
    <row r="477" spans="4:6">
      <c r="D477" s="96"/>
      <c r="E477" s="96"/>
      <c r="F477" s="96"/>
    </row>
    <row r="478" spans="4:6">
      <c r="D478" s="96"/>
      <c r="E478" s="96"/>
      <c r="F478" s="96"/>
    </row>
    <row r="479" spans="4:6">
      <c r="D479" s="96"/>
      <c r="E479" s="96"/>
      <c r="F479" s="96"/>
    </row>
    <row r="480" spans="4:6">
      <c r="D480" s="96"/>
      <c r="E480" s="96"/>
      <c r="F480" s="96"/>
    </row>
    <row r="481" spans="4:6">
      <c r="D481" s="96"/>
      <c r="E481" s="96"/>
      <c r="F481" s="96"/>
    </row>
    <row r="482" spans="4:6">
      <c r="D482" s="96"/>
      <c r="E482" s="96"/>
      <c r="F482" s="96"/>
    </row>
    <row r="483" spans="4:6">
      <c r="D483" s="96"/>
      <c r="E483" s="96"/>
      <c r="F483" s="96"/>
    </row>
    <row r="484" spans="4:6">
      <c r="D484" s="96"/>
      <c r="E484" s="96"/>
      <c r="F484" s="96"/>
    </row>
    <row r="485" spans="4:6">
      <c r="D485" s="96"/>
      <c r="E485" s="96"/>
      <c r="F485" s="96"/>
    </row>
    <row r="486" spans="4:6">
      <c r="D486" s="96"/>
      <c r="E486" s="96"/>
      <c r="F486" s="96"/>
    </row>
    <row r="487" spans="4:6">
      <c r="D487" s="96"/>
      <c r="E487" s="96"/>
      <c r="F487" s="96"/>
    </row>
    <row r="488" spans="4:6">
      <c r="D488" s="96"/>
      <c r="E488" s="96"/>
      <c r="F488" s="96"/>
    </row>
    <row r="489" spans="4:6">
      <c r="D489" s="96"/>
      <c r="E489" s="96"/>
      <c r="F489" s="96"/>
    </row>
    <row r="490" spans="4:6">
      <c r="D490" s="96"/>
      <c r="E490" s="96"/>
      <c r="F490" s="96"/>
    </row>
    <row r="491" spans="4:6">
      <c r="D491" s="96"/>
      <c r="E491" s="96"/>
      <c r="F491" s="96"/>
    </row>
    <row r="492" spans="4:6">
      <c r="D492" s="96"/>
      <c r="E492" s="96"/>
      <c r="F492" s="96"/>
    </row>
    <row r="493" spans="4:6">
      <c r="D493" s="96"/>
      <c r="E493" s="96"/>
      <c r="F493" s="96"/>
    </row>
    <row r="494" spans="4:6">
      <c r="D494" s="96"/>
      <c r="E494" s="96"/>
      <c r="F494" s="96"/>
    </row>
    <row r="495" spans="4:6">
      <c r="D495" s="96"/>
      <c r="E495" s="96"/>
      <c r="F495" s="96"/>
    </row>
    <row r="496" spans="4:6">
      <c r="D496" s="96"/>
      <c r="E496" s="96"/>
      <c r="F496" s="96"/>
    </row>
    <row r="497" spans="4:6">
      <c r="D497" s="96"/>
      <c r="E497" s="96"/>
      <c r="F497" s="96"/>
    </row>
    <row r="498" spans="4:6">
      <c r="D498" s="96"/>
      <c r="E498" s="96"/>
      <c r="F498" s="96"/>
    </row>
    <row r="499" spans="4:6">
      <c r="D499" s="96"/>
      <c r="E499" s="96"/>
      <c r="F499" s="96"/>
    </row>
    <row r="500" spans="4:6">
      <c r="D500" s="96"/>
      <c r="E500" s="96"/>
      <c r="F500" s="96"/>
    </row>
    <row r="501" spans="4:6">
      <c r="D501" s="96"/>
      <c r="E501" s="96"/>
      <c r="F501" s="96"/>
    </row>
    <row r="502" spans="4:6">
      <c r="D502" s="96"/>
      <c r="E502" s="96"/>
      <c r="F502" s="96"/>
    </row>
    <row r="503" spans="4:6">
      <c r="D503" s="96"/>
      <c r="E503" s="96"/>
      <c r="F503" s="96"/>
    </row>
    <row r="504" spans="4:6">
      <c r="D504" s="96"/>
      <c r="E504" s="96"/>
      <c r="F504" s="96"/>
    </row>
    <row r="505" spans="4:6">
      <c r="D505" s="96"/>
      <c r="E505" s="96"/>
      <c r="F505" s="96"/>
    </row>
    <row r="506" spans="4:6">
      <c r="D506" s="96"/>
      <c r="E506" s="96"/>
      <c r="F506" s="96"/>
    </row>
    <row r="507" spans="4:6">
      <c r="D507" s="96"/>
      <c r="E507" s="96"/>
      <c r="F507" s="96"/>
    </row>
    <row r="508" spans="4:6">
      <c r="D508" s="96"/>
      <c r="E508" s="96"/>
      <c r="F508" s="96"/>
    </row>
    <row r="509" spans="4:6">
      <c r="D509" s="96"/>
      <c r="E509" s="96"/>
      <c r="F509" s="96"/>
    </row>
    <row r="510" spans="4:6">
      <c r="D510" s="96"/>
      <c r="E510" s="96"/>
      <c r="F510" s="96"/>
    </row>
    <row r="511" spans="4:6">
      <c r="D511" s="96"/>
      <c r="E511" s="96"/>
      <c r="F511" s="96"/>
    </row>
    <row r="512" spans="4:6">
      <c r="D512" s="96"/>
      <c r="E512" s="96"/>
      <c r="F512" s="96"/>
    </row>
    <row r="513" spans="4:6">
      <c r="D513" s="96"/>
      <c r="E513" s="96"/>
      <c r="F513" s="96"/>
    </row>
    <row r="514" spans="4:6">
      <c r="D514" s="96"/>
      <c r="E514" s="96"/>
      <c r="F514" s="96"/>
    </row>
    <row r="515" spans="4:6">
      <c r="D515" s="96"/>
      <c r="E515" s="96"/>
      <c r="F515" s="96"/>
    </row>
    <row r="516" spans="4:6">
      <c r="D516" s="96"/>
      <c r="E516" s="96"/>
      <c r="F516" s="96"/>
    </row>
    <row r="517" spans="4:6">
      <c r="D517" s="96"/>
      <c r="E517" s="96"/>
      <c r="F517" s="96"/>
    </row>
    <row r="518" spans="4:6">
      <c r="D518" s="96"/>
      <c r="E518" s="96"/>
      <c r="F518" s="96"/>
    </row>
    <row r="519" spans="4:6">
      <c r="D519" s="96"/>
      <c r="E519" s="96"/>
      <c r="F519" s="96"/>
    </row>
    <row r="520" spans="4:6">
      <c r="D520" s="96"/>
      <c r="E520" s="96"/>
      <c r="F520" s="96"/>
    </row>
    <row r="521" spans="4:6">
      <c r="D521" s="96"/>
      <c r="E521" s="96"/>
      <c r="F521" s="96"/>
    </row>
    <row r="522" spans="4:6">
      <c r="D522" s="96"/>
      <c r="E522" s="96"/>
      <c r="F522" s="96"/>
    </row>
    <row r="523" spans="4:6">
      <c r="D523" s="96"/>
      <c r="E523" s="96"/>
      <c r="F523" s="96"/>
    </row>
    <row r="524" spans="4:6">
      <c r="D524" s="96"/>
      <c r="E524" s="96"/>
      <c r="F524" s="96"/>
    </row>
    <row r="525" spans="4:6">
      <c r="D525" s="96"/>
      <c r="E525" s="96"/>
      <c r="F525" s="96"/>
    </row>
    <row r="526" spans="4:6">
      <c r="D526" s="96"/>
      <c r="E526" s="96"/>
      <c r="F526" s="96"/>
    </row>
    <row r="527" spans="4:6">
      <c r="D527" s="96"/>
      <c r="E527" s="96"/>
      <c r="F527" s="96"/>
    </row>
    <row r="528" spans="4:6">
      <c r="D528" s="96"/>
      <c r="E528" s="96"/>
      <c r="F528" s="96"/>
    </row>
    <row r="529" spans="4:6">
      <c r="D529" s="96"/>
      <c r="E529" s="96"/>
      <c r="F529" s="96"/>
    </row>
    <row r="530" spans="4:6">
      <c r="D530" s="96"/>
      <c r="E530" s="96"/>
      <c r="F530" s="96"/>
    </row>
    <row r="531" spans="4:6">
      <c r="D531" s="96"/>
      <c r="E531" s="96"/>
      <c r="F531" s="96"/>
    </row>
    <row r="532" spans="4:6">
      <c r="D532" s="96"/>
      <c r="E532" s="96"/>
      <c r="F532" s="96"/>
    </row>
    <row r="533" spans="4:6">
      <c r="D533" s="96"/>
      <c r="E533" s="96"/>
      <c r="F533" s="96"/>
    </row>
    <row r="534" spans="4:6">
      <c r="D534" s="96"/>
      <c r="E534" s="96"/>
      <c r="F534" s="96"/>
    </row>
    <row r="535" spans="4:6">
      <c r="D535" s="96"/>
      <c r="E535" s="96"/>
      <c r="F535" s="96"/>
    </row>
    <row r="536" spans="4:6">
      <c r="D536" s="96"/>
      <c r="E536" s="96"/>
      <c r="F536" s="96"/>
    </row>
    <row r="537" spans="4:6">
      <c r="D537" s="96"/>
      <c r="E537" s="96"/>
      <c r="F537" s="96"/>
    </row>
    <row r="538" spans="4:6">
      <c r="D538" s="96"/>
      <c r="E538" s="96"/>
      <c r="F538" s="96"/>
    </row>
    <row r="539" spans="4:6">
      <c r="D539" s="96"/>
      <c r="E539" s="96"/>
      <c r="F539" s="96"/>
    </row>
    <row r="540" spans="4:6">
      <c r="D540" s="96"/>
      <c r="E540" s="96"/>
      <c r="F540" s="96"/>
    </row>
    <row r="541" spans="4:6">
      <c r="D541" s="96"/>
      <c r="E541" s="96"/>
      <c r="F541" s="96"/>
    </row>
    <row r="542" spans="4:6">
      <c r="D542" s="96"/>
      <c r="E542" s="96"/>
      <c r="F542" s="96"/>
    </row>
    <row r="543" spans="4:6">
      <c r="D543" s="96"/>
      <c r="E543" s="96"/>
      <c r="F543" s="96"/>
    </row>
    <row r="544" spans="4:6">
      <c r="D544" s="96"/>
      <c r="E544" s="96"/>
      <c r="F544" s="96"/>
    </row>
    <row r="545" spans="4:6">
      <c r="D545" s="96"/>
      <c r="E545" s="96"/>
      <c r="F545" s="96"/>
    </row>
    <row r="546" spans="4:6">
      <c r="D546" s="96"/>
      <c r="E546" s="96"/>
      <c r="F546" s="96"/>
    </row>
    <row r="547" spans="4:6">
      <c r="D547" s="96"/>
      <c r="E547" s="96"/>
      <c r="F547" s="96"/>
    </row>
    <row r="548" spans="4:6">
      <c r="D548" s="96"/>
      <c r="E548" s="96"/>
      <c r="F548" s="96"/>
    </row>
    <row r="549" spans="4:6">
      <c r="D549" s="96"/>
      <c r="E549" s="96"/>
      <c r="F549" s="96"/>
    </row>
    <row r="550" spans="4:6">
      <c r="D550" s="96"/>
      <c r="E550" s="96"/>
      <c r="F550" s="96"/>
    </row>
    <row r="551" spans="4:6">
      <c r="D551" s="96"/>
      <c r="E551" s="96"/>
      <c r="F551" s="96"/>
    </row>
    <row r="552" spans="4:6">
      <c r="D552" s="96"/>
      <c r="E552" s="96"/>
      <c r="F552" s="96"/>
    </row>
    <row r="553" spans="4:6">
      <c r="D553" s="96"/>
      <c r="E553" s="96"/>
      <c r="F553" s="96"/>
    </row>
    <row r="554" spans="4:6">
      <c r="D554" s="96"/>
      <c r="E554" s="96"/>
      <c r="F554" s="96"/>
    </row>
    <row r="555" spans="4:6">
      <c r="D555" s="96"/>
      <c r="E555" s="96"/>
      <c r="F555" s="96"/>
    </row>
    <row r="556" spans="4:6">
      <c r="D556" s="96"/>
      <c r="E556" s="96"/>
      <c r="F556" s="96"/>
    </row>
    <row r="557" spans="4:6">
      <c r="D557" s="96"/>
      <c r="E557" s="96"/>
      <c r="F557" s="96"/>
    </row>
    <row r="558" spans="4:6">
      <c r="D558" s="96"/>
      <c r="E558" s="96"/>
      <c r="F558" s="96"/>
    </row>
    <row r="559" spans="4:6">
      <c r="D559" s="96"/>
      <c r="E559" s="96"/>
      <c r="F559" s="96"/>
    </row>
    <row r="560" spans="4:6">
      <c r="D560" s="96"/>
      <c r="E560" s="96"/>
      <c r="F560" s="96"/>
    </row>
    <row r="561" spans="4:6">
      <c r="D561" s="96"/>
      <c r="E561" s="96"/>
      <c r="F561" s="96"/>
    </row>
    <row r="562" spans="4:6">
      <c r="D562" s="96"/>
      <c r="E562" s="96"/>
      <c r="F562" s="96"/>
    </row>
    <row r="563" spans="4:6">
      <c r="D563" s="96"/>
      <c r="E563" s="96"/>
      <c r="F563" s="96"/>
    </row>
    <row r="564" spans="4:6">
      <c r="D564" s="96"/>
      <c r="E564" s="96"/>
      <c r="F564" s="96"/>
    </row>
    <row r="565" spans="4:6">
      <c r="D565" s="96"/>
      <c r="E565" s="96"/>
      <c r="F565" s="96"/>
    </row>
    <row r="566" spans="4:6">
      <c r="D566" s="96"/>
      <c r="E566" s="96"/>
      <c r="F566" s="96"/>
    </row>
    <row r="567" spans="4:6">
      <c r="D567" s="96"/>
      <c r="E567" s="96"/>
      <c r="F567" s="96"/>
    </row>
    <row r="568" spans="4:6">
      <c r="D568" s="96"/>
      <c r="E568" s="96"/>
      <c r="F568" s="96"/>
    </row>
    <row r="569" spans="4:6">
      <c r="D569" s="96"/>
      <c r="E569" s="96"/>
      <c r="F569" s="96"/>
    </row>
    <row r="570" spans="4:6">
      <c r="D570" s="96"/>
      <c r="E570" s="96"/>
      <c r="F570" s="96"/>
    </row>
    <row r="571" spans="4:6">
      <c r="D571" s="96"/>
      <c r="E571" s="96"/>
      <c r="F571" s="96"/>
    </row>
    <row r="572" spans="4:6">
      <c r="D572" s="96"/>
      <c r="E572" s="96"/>
      <c r="F572" s="96"/>
    </row>
    <row r="573" spans="4:6">
      <c r="D573" s="96"/>
      <c r="E573" s="96"/>
      <c r="F573" s="96"/>
    </row>
    <row r="574" spans="4:6">
      <c r="D574" s="96"/>
      <c r="E574" s="96"/>
      <c r="F574" s="96"/>
    </row>
    <row r="575" spans="4:6">
      <c r="D575" s="96"/>
      <c r="E575" s="96"/>
      <c r="F575" s="96"/>
    </row>
    <row r="576" spans="4:6">
      <c r="D576" s="96"/>
      <c r="E576" s="96"/>
      <c r="F576" s="96"/>
    </row>
    <row r="577" spans="4:6">
      <c r="D577" s="96"/>
      <c r="E577" s="96"/>
      <c r="F577" s="96"/>
    </row>
    <row r="578" spans="4:6">
      <c r="D578" s="96"/>
      <c r="E578" s="96"/>
      <c r="F578" s="96"/>
    </row>
    <row r="579" spans="4:6">
      <c r="D579" s="96"/>
      <c r="E579" s="96"/>
      <c r="F579" s="96"/>
    </row>
    <row r="580" spans="4:6">
      <c r="D580" s="96"/>
      <c r="E580" s="96"/>
      <c r="F580" s="96"/>
    </row>
    <row r="581" spans="4:6">
      <c r="D581" s="96"/>
      <c r="E581" s="96"/>
      <c r="F581" s="96"/>
    </row>
    <row r="582" spans="4:6">
      <c r="D582" s="96"/>
      <c r="E582" s="96"/>
      <c r="F582" s="96"/>
    </row>
    <row r="583" spans="4:6">
      <c r="D583" s="96"/>
      <c r="E583" s="96"/>
      <c r="F583" s="96"/>
    </row>
    <row r="584" spans="4:6">
      <c r="D584" s="96"/>
      <c r="E584" s="96"/>
      <c r="F584" s="96"/>
    </row>
    <row r="585" spans="4:6">
      <c r="D585" s="96"/>
      <c r="E585" s="96"/>
      <c r="F585" s="96"/>
    </row>
    <row r="586" spans="4:6">
      <c r="D586" s="96"/>
      <c r="E586" s="96"/>
      <c r="F586" s="96"/>
    </row>
    <row r="587" spans="4:6">
      <c r="D587" s="96"/>
      <c r="E587" s="96"/>
      <c r="F587" s="96"/>
    </row>
    <row r="588" spans="4:6">
      <c r="D588" s="96"/>
      <c r="E588" s="96"/>
      <c r="F588" s="96"/>
    </row>
    <row r="589" spans="4:6">
      <c r="D589" s="96"/>
      <c r="E589" s="96"/>
      <c r="F589" s="96"/>
    </row>
    <row r="590" spans="4:6">
      <c r="D590" s="96"/>
      <c r="E590" s="96"/>
      <c r="F590" s="96"/>
    </row>
    <row r="591" spans="4:6">
      <c r="D591" s="96"/>
      <c r="E591" s="96"/>
      <c r="F591" s="96"/>
    </row>
    <row r="592" spans="4:6">
      <c r="D592" s="96"/>
      <c r="E592" s="96"/>
      <c r="F592" s="96"/>
    </row>
    <row r="593" spans="4:6">
      <c r="D593" s="96"/>
      <c r="E593" s="96"/>
      <c r="F593" s="96"/>
    </row>
    <row r="594" spans="4:6">
      <c r="D594" s="96"/>
      <c r="E594" s="96"/>
      <c r="F594" s="96"/>
    </row>
    <row r="595" spans="4:6">
      <c r="D595" s="96"/>
      <c r="E595" s="96"/>
      <c r="F595" s="96"/>
    </row>
    <row r="596" spans="4:6">
      <c r="D596" s="96"/>
      <c r="E596" s="96"/>
      <c r="F596" s="96"/>
    </row>
    <row r="597" spans="4:6">
      <c r="D597" s="96"/>
      <c r="E597" s="96"/>
      <c r="F597" s="96"/>
    </row>
    <row r="598" spans="4:6">
      <c r="D598" s="96"/>
      <c r="E598" s="96"/>
      <c r="F598" s="96"/>
    </row>
    <row r="599" spans="4:6">
      <c r="D599" s="96"/>
      <c r="E599" s="96"/>
      <c r="F599" s="96"/>
    </row>
    <row r="600" spans="4:6">
      <c r="D600" s="96"/>
      <c r="E600" s="96"/>
      <c r="F600" s="96"/>
    </row>
    <row r="601" spans="4:6">
      <c r="D601" s="96"/>
      <c r="E601" s="96"/>
      <c r="F601" s="96"/>
    </row>
    <row r="602" spans="4:6">
      <c r="D602" s="96"/>
      <c r="E602" s="96"/>
      <c r="F602" s="96"/>
    </row>
    <row r="603" spans="4:6">
      <c r="D603" s="96"/>
      <c r="E603" s="96"/>
      <c r="F603" s="96"/>
    </row>
    <row r="604" spans="4:6">
      <c r="D604" s="96"/>
      <c r="E604" s="96"/>
      <c r="F604" s="96"/>
    </row>
    <row r="605" spans="4:6">
      <c r="D605" s="96"/>
      <c r="E605" s="96"/>
      <c r="F605" s="96"/>
    </row>
    <row r="606" spans="4:6">
      <c r="D606" s="96"/>
      <c r="E606" s="96"/>
      <c r="F606" s="96"/>
    </row>
    <row r="607" spans="4:6">
      <c r="D607" s="96"/>
      <c r="E607" s="96"/>
      <c r="F607" s="96"/>
    </row>
    <row r="608" spans="4:6">
      <c r="D608" s="96"/>
      <c r="E608" s="96"/>
      <c r="F608" s="96"/>
    </row>
    <row r="609" spans="4:6">
      <c r="D609" s="96"/>
      <c r="E609" s="96"/>
      <c r="F609" s="96"/>
    </row>
    <row r="610" spans="4:6">
      <c r="D610" s="96"/>
      <c r="E610" s="96"/>
      <c r="F610" s="96"/>
    </row>
    <row r="611" spans="4:6">
      <c r="D611" s="96"/>
      <c r="E611" s="96"/>
      <c r="F611" s="96"/>
    </row>
    <row r="612" spans="4:6">
      <c r="D612" s="96"/>
      <c r="E612" s="96"/>
      <c r="F612" s="96"/>
    </row>
    <row r="613" spans="4:6">
      <c r="D613" s="96"/>
      <c r="E613" s="96"/>
      <c r="F613" s="96"/>
    </row>
    <row r="614" spans="4:6">
      <c r="D614" s="96"/>
      <c r="E614" s="96"/>
      <c r="F614" s="96"/>
    </row>
    <row r="615" spans="4:6">
      <c r="D615" s="96"/>
      <c r="E615" s="96"/>
      <c r="F615" s="96"/>
    </row>
    <row r="616" spans="4:6">
      <c r="D616" s="96"/>
      <c r="E616" s="96"/>
      <c r="F616" s="96"/>
    </row>
    <row r="617" spans="4:6">
      <c r="D617" s="96"/>
      <c r="E617" s="96"/>
      <c r="F617" s="96"/>
    </row>
    <row r="618" spans="4:6">
      <c r="D618" s="96"/>
      <c r="E618" s="96"/>
      <c r="F618" s="96"/>
    </row>
    <row r="619" spans="4:6">
      <c r="D619" s="96"/>
      <c r="E619" s="96"/>
      <c r="F619" s="96"/>
    </row>
    <row r="620" spans="4:6">
      <c r="D620" s="96"/>
      <c r="E620" s="96"/>
      <c r="F620" s="96"/>
    </row>
    <row r="621" spans="4:6">
      <c r="D621" s="96"/>
      <c r="E621" s="96"/>
      <c r="F621" s="96"/>
    </row>
    <row r="622" spans="4:6">
      <c r="D622" s="96"/>
      <c r="E622" s="96"/>
      <c r="F622" s="96"/>
    </row>
    <row r="623" spans="4:6">
      <c r="D623" s="96"/>
      <c r="E623" s="96"/>
      <c r="F623" s="96"/>
    </row>
    <row r="624" spans="4:6">
      <c r="D624" s="96"/>
      <c r="E624" s="96"/>
      <c r="F624" s="96"/>
    </row>
    <row r="625" spans="4:6">
      <c r="D625" s="96"/>
      <c r="E625" s="96"/>
      <c r="F625" s="96"/>
    </row>
    <row r="626" spans="4:6">
      <c r="D626" s="96"/>
      <c r="E626" s="96"/>
      <c r="F626" s="96"/>
    </row>
    <row r="627" spans="4:6">
      <c r="D627" s="96"/>
      <c r="E627" s="96"/>
      <c r="F627" s="96"/>
    </row>
    <row r="628" spans="4:6">
      <c r="D628" s="96"/>
      <c r="E628" s="96"/>
      <c r="F628" s="96"/>
    </row>
    <row r="629" spans="4:6">
      <c r="D629" s="96"/>
      <c r="E629" s="96"/>
      <c r="F629" s="96"/>
    </row>
    <row r="630" spans="4:6">
      <c r="D630" s="96"/>
      <c r="E630" s="96"/>
      <c r="F630" s="96"/>
    </row>
    <row r="631" spans="4:6">
      <c r="D631" s="96"/>
      <c r="E631" s="96"/>
      <c r="F631" s="96"/>
    </row>
    <row r="632" spans="4:6">
      <c r="D632" s="96"/>
      <c r="E632" s="96"/>
      <c r="F632" s="96"/>
    </row>
    <row r="633" spans="4:6">
      <c r="D633" s="96"/>
      <c r="E633" s="96"/>
      <c r="F633" s="96"/>
    </row>
    <row r="634" spans="4:6">
      <c r="D634" s="96"/>
      <c r="E634" s="96"/>
      <c r="F634" s="96"/>
    </row>
    <row r="635" spans="4:6">
      <c r="D635" s="96"/>
      <c r="E635" s="96"/>
      <c r="F635" s="96"/>
    </row>
    <row r="636" spans="4:6">
      <c r="D636" s="96"/>
      <c r="E636" s="96"/>
      <c r="F636" s="96"/>
    </row>
    <row r="637" spans="4:6">
      <c r="D637" s="96"/>
      <c r="E637" s="96"/>
      <c r="F637" s="96"/>
    </row>
    <row r="638" spans="4:6">
      <c r="D638" s="96"/>
      <c r="E638" s="96"/>
      <c r="F638" s="96"/>
    </row>
    <row r="639" spans="4:6">
      <c r="D639" s="96"/>
      <c r="E639" s="96"/>
      <c r="F639" s="96"/>
    </row>
    <row r="640" spans="4:6">
      <c r="D640" s="96"/>
      <c r="E640" s="96"/>
      <c r="F640" s="96"/>
    </row>
    <row r="641" spans="4:6">
      <c r="D641" s="96"/>
      <c r="E641" s="96"/>
      <c r="F641" s="96"/>
    </row>
    <row r="642" spans="4:6">
      <c r="D642" s="96"/>
      <c r="E642" s="96"/>
      <c r="F642" s="96"/>
    </row>
    <row r="643" spans="4:6">
      <c r="D643" s="96"/>
      <c r="E643" s="96"/>
      <c r="F643" s="96"/>
    </row>
    <row r="644" spans="4:6">
      <c r="D644" s="96"/>
      <c r="E644" s="96"/>
      <c r="F644" s="96"/>
    </row>
    <row r="645" spans="4:6">
      <c r="D645" s="96"/>
      <c r="E645" s="96"/>
      <c r="F645" s="96"/>
    </row>
    <row r="646" spans="4:6">
      <c r="D646" s="96"/>
      <c r="E646" s="96"/>
      <c r="F646" s="96"/>
    </row>
    <row r="647" spans="4:6">
      <c r="D647" s="96"/>
      <c r="E647" s="96"/>
      <c r="F647" s="96"/>
    </row>
    <row r="648" spans="4:6">
      <c r="D648" s="96"/>
      <c r="E648" s="96"/>
      <c r="F648" s="96"/>
    </row>
    <row r="649" spans="4:6">
      <c r="D649" s="96"/>
      <c r="E649" s="96"/>
      <c r="F649" s="96"/>
    </row>
    <row r="650" spans="4:6">
      <c r="D650" s="96"/>
      <c r="E650" s="96"/>
      <c r="F650" s="96"/>
    </row>
    <row r="651" spans="4:6">
      <c r="D651" s="96"/>
      <c r="E651" s="96"/>
      <c r="F651" s="96"/>
    </row>
    <row r="652" spans="4:6">
      <c r="D652" s="96"/>
      <c r="E652" s="96"/>
      <c r="F652" s="96"/>
    </row>
    <row r="653" spans="4:6">
      <c r="D653" s="96"/>
      <c r="E653" s="96"/>
      <c r="F653" s="96"/>
    </row>
    <row r="654" spans="4:6">
      <c r="D654" s="96"/>
      <c r="E654" s="96"/>
      <c r="F654" s="96"/>
    </row>
    <row r="655" spans="4:6">
      <c r="D655" s="96"/>
      <c r="E655" s="96"/>
      <c r="F655" s="96"/>
    </row>
    <row r="656" spans="4:6">
      <c r="D656" s="96"/>
      <c r="E656" s="96"/>
      <c r="F656" s="96"/>
    </row>
    <row r="657" spans="4:6">
      <c r="D657" s="96"/>
      <c r="E657" s="96"/>
      <c r="F657" s="96"/>
    </row>
    <row r="658" spans="4:6">
      <c r="D658" s="96"/>
      <c r="E658" s="96"/>
      <c r="F658" s="96"/>
    </row>
    <row r="659" spans="4:6">
      <c r="D659" s="96"/>
      <c r="E659" s="96"/>
      <c r="F659" s="96"/>
    </row>
    <row r="660" spans="4:6">
      <c r="D660" s="96"/>
      <c r="E660" s="96"/>
      <c r="F660" s="96"/>
    </row>
    <row r="661" spans="4:6">
      <c r="D661" s="96"/>
      <c r="E661" s="96"/>
      <c r="F661" s="96"/>
    </row>
    <row r="662" spans="4:6">
      <c r="D662" s="96"/>
      <c r="E662" s="96"/>
      <c r="F662" s="96"/>
    </row>
    <row r="663" spans="4:6">
      <c r="D663" s="96"/>
      <c r="E663" s="96"/>
      <c r="F663" s="96"/>
    </row>
    <row r="664" spans="4:6">
      <c r="D664" s="96"/>
      <c r="E664" s="96"/>
      <c r="F664" s="96"/>
    </row>
    <row r="665" spans="4:6">
      <c r="D665" s="96"/>
      <c r="E665" s="96"/>
      <c r="F665" s="96"/>
    </row>
    <row r="666" spans="4:6">
      <c r="D666" s="96"/>
      <c r="E666" s="96"/>
      <c r="F666" s="96"/>
    </row>
    <row r="667" spans="4:6">
      <c r="D667" s="96"/>
      <c r="E667" s="96"/>
      <c r="F667" s="96"/>
    </row>
    <row r="668" spans="4:6">
      <c r="D668" s="96"/>
      <c r="E668" s="96"/>
      <c r="F668" s="96"/>
    </row>
    <row r="669" spans="4:6">
      <c r="D669" s="96"/>
      <c r="E669" s="96"/>
      <c r="F669" s="96"/>
    </row>
    <row r="670" spans="4:6">
      <c r="D670" s="96"/>
      <c r="E670" s="96"/>
      <c r="F670" s="96"/>
    </row>
    <row r="671" spans="4:6">
      <c r="D671" s="96"/>
      <c r="E671" s="96"/>
      <c r="F671" s="96"/>
    </row>
    <row r="672" spans="4:6">
      <c r="D672" s="96"/>
      <c r="E672" s="96"/>
      <c r="F672" s="96"/>
    </row>
    <row r="673" spans="4:6">
      <c r="D673" s="96"/>
      <c r="E673" s="96"/>
      <c r="F673" s="96"/>
    </row>
    <row r="674" spans="4:6">
      <c r="D674" s="96"/>
      <c r="E674" s="96"/>
      <c r="F674" s="96"/>
    </row>
    <row r="675" spans="4:6">
      <c r="D675" s="96"/>
      <c r="E675" s="96"/>
      <c r="F675" s="96"/>
    </row>
    <row r="676" spans="4:6">
      <c r="D676" s="96"/>
      <c r="E676" s="96"/>
      <c r="F676" s="96"/>
    </row>
    <row r="677" spans="4:6">
      <c r="D677" s="96"/>
      <c r="E677" s="96"/>
      <c r="F677" s="96"/>
    </row>
    <row r="678" spans="4:6">
      <c r="D678" s="96"/>
      <c r="E678" s="96"/>
      <c r="F678" s="96"/>
    </row>
    <row r="679" spans="4:6">
      <c r="D679" s="96"/>
      <c r="E679" s="96"/>
      <c r="F679" s="96"/>
    </row>
    <row r="680" spans="4:6">
      <c r="D680" s="96"/>
      <c r="E680" s="96"/>
      <c r="F680" s="96"/>
    </row>
    <row r="681" spans="4:6">
      <c r="D681" s="96"/>
      <c r="E681" s="96"/>
      <c r="F681" s="96"/>
    </row>
    <row r="682" spans="4:6">
      <c r="D682" s="96"/>
      <c r="E682" s="96"/>
      <c r="F682" s="96"/>
    </row>
    <row r="683" spans="4:6">
      <c r="D683" s="96"/>
      <c r="E683" s="96"/>
      <c r="F683" s="96"/>
    </row>
    <row r="684" spans="4:6">
      <c r="D684" s="96"/>
      <c r="E684" s="96"/>
      <c r="F684" s="96"/>
    </row>
    <row r="685" spans="4:6">
      <c r="D685" s="96"/>
      <c r="E685" s="96"/>
      <c r="F685" s="96"/>
    </row>
    <row r="686" spans="4:6">
      <c r="D686" s="96"/>
      <c r="E686" s="96"/>
      <c r="F686" s="96"/>
    </row>
    <row r="687" spans="4:6">
      <c r="D687" s="96"/>
      <c r="E687" s="96"/>
      <c r="F687" s="96"/>
    </row>
    <row r="688" spans="4:6">
      <c r="D688" s="96"/>
      <c r="E688" s="96"/>
      <c r="F688" s="96"/>
    </row>
    <row r="689" spans="4:6">
      <c r="D689" s="96"/>
      <c r="E689" s="96"/>
      <c r="F689" s="96"/>
    </row>
    <row r="690" spans="4:6">
      <c r="D690" s="96"/>
      <c r="E690" s="96"/>
      <c r="F690" s="96"/>
    </row>
    <row r="691" spans="4:6">
      <c r="D691" s="96"/>
      <c r="E691" s="96"/>
      <c r="F691" s="96"/>
    </row>
    <row r="692" spans="4:6">
      <c r="D692" s="96"/>
      <c r="E692" s="96"/>
      <c r="F692" s="96"/>
    </row>
    <row r="693" spans="4:6">
      <c r="D693" s="96"/>
      <c r="E693" s="96"/>
      <c r="F693" s="96"/>
    </row>
    <row r="694" spans="4:6">
      <c r="D694" s="96"/>
      <c r="E694" s="96"/>
      <c r="F694" s="96"/>
    </row>
    <row r="695" spans="4:6">
      <c r="D695" s="96"/>
      <c r="E695" s="96"/>
      <c r="F695" s="96"/>
    </row>
    <row r="696" spans="4:6">
      <c r="D696" s="96"/>
      <c r="E696" s="96"/>
      <c r="F696" s="96"/>
    </row>
    <row r="697" spans="4:6">
      <c r="D697" s="96"/>
      <c r="E697" s="96"/>
      <c r="F697" s="96"/>
    </row>
    <row r="698" spans="4:6">
      <c r="D698" s="96"/>
      <c r="E698" s="96"/>
      <c r="F698" s="96"/>
    </row>
    <row r="699" spans="4:6">
      <c r="D699" s="96"/>
      <c r="E699" s="96"/>
      <c r="F699" s="96"/>
    </row>
    <row r="700" spans="4:6">
      <c r="D700" s="96"/>
      <c r="E700" s="96"/>
      <c r="F700" s="96"/>
    </row>
    <row r="701" spans="4:6">
      <c r="D701" s="96"/>
      <c r="E701" s="96"/>
      <c r="F701" s="96"/>
    </row>
    <row r="702" spans="4:6">
      <c r="D702" s="96"/>
      <c r="E702" s="96"/>
      <c r="F702" s="96"/>
    </row>
    <row r="703" spans="4:6">
      <c r="D703" s="96"/>
      <c r="E703" s="96"/>
      <c r="F703" s="96"/>
    </row>
    <row r="704" spans="4:6">
      <c r="D704" s="96"/>
      <c r="E704" s="96"/>
      <c r="F704" s="96"/>
    </row>
    <row r="705" spans="4:6">
      <c r="D705" s="96"/>
      <c r="E705" s="96"/>
      <c r="F705" s="96"/>
    </row>
    <row r="706" spans="4:6">
      <c r="D706" s="96"/>
      <c r="E706" s="96"/>
      <c r="F706" s="96"/>
    </row>
    <row r="707" spans="4:6">
      <c r="D707" s="96"/>
      <c r="E707" s="96"/>
      <c r="F707" s="96"/>
    </row>
    <row r="708" spans="4:6">
      <c r="D708" s="96"/>
      <c r="E708" s="96"/>
      <c r="F708" s="96"/>
    </row>
    <row r="709" spans="4:6">
      <c r="D709" s="96"/>
      <c r="E709" s="96"/>
      <c r="F709" s="96"/>
    </row>
    <row r="710" spans="4:6">
      <c r="D710" s="96"/>
      <c r="E710" s="96"/>
      <c r="F710" s="96"/>
    </row>
    <row r="711" spans="4:6">
      <c r="D711" s="96"/>
      <c r="E711" s="96"/>
      <c r="F711" s="96"/>
    </row>
    <row r="712" spans="4:6">
      <c r="D712" s="96"/>
      <c r="E712" s="96"/>
      <c r="F712" s="96"/>
    </row>
    <row r="713" spans="4:6">
      <c r="D713" s="96"/>
      <c r="E713" s="96"/>
      <c r="F713" s="96"/>
    </row>
    <row r="714" spans="4:6">
      <c r="D714" s="96"/>
      <c r="E714" s="96"/>
      <c r="F714" s="96"/>
    </row>
    <row r="715" spans="4:6">
      <c r="D715" s="96"/>
      <c r="E715" s="96"/>
      <c r="F715" s="96"/>
    </row>
    <row r="716" spans="4:6">
      <c r="D716" s="96"/>
      <c r="E716" s="96"/>
      <c r="F716" s="96"/>
    </row>
    <row r="717" spans="4:6">
      <c r="D717" s="96"/>
      <c r="E717" s="96"/>
      <c r="F717" s="96"/>
    </row>
    <row r="718" spans="4:6">
      <c r="D718" s="96"/>
      <c r="E718" s="96"/>
      <c r="F718" s="96"/>
    </row>
    <row r="719" spans="4:6">
      <c r="D719" s="96"/>
      <c r="E719" s="96"/>
      <c r="F719" s="96"/>
    </row>
    <row r="720" spans="4:6">
      <c r="D720" s="96"/>
      <c r="E720" s="96"/>
      <c r="F720" s="96"/>
    </row>
    <row r="721" spans="4:6">
      <c r="D721" s="96"/>
      <c r="E721" s="96"/>
      <c r="F721" s="96"/>
    </row>
    <row r="722" spans="4:6">
      <c r="D722" s="96"/>
      <c r="E722" s="96"/>
      <c r="F722" s="96"/>
    </row>
    <row r="723" spans="4:6">
      <c r="D723" s="96"/>
      <c r="E723" s="96"/>
      <c r="F723" s="96"/>
    </row>
    <row r="724" spans="4:6">
      <c r="D724" s="96"/>
      <c r="E724" s="96"/>
      <c r="F724" s="96"/>
    </row>
    <row r="725" spans="4:6">
      <c r="D725" s="96"/>
      <c r="E725" s="96"/>
      <c r="F725" s="96"/>
    </row>
    <row r="726" spans="4:6">
      <c r="D726" s="96"/>
      <c r="E726" s="96"/>
      <c r="F726" s="96"/>
    </row>
    <row r="727" spans="4:6">
      <c r="D727" s="96"/>
      <c r="E727" s="96"/>
      <c r="F727" s="96"/>
    </row>
    <row r="728" spans="4:6">
      <c r="D728" s="96"/>
      <c r="E728" s="96"/>
      <c r="F728" s="96"/>
    </row>
    <row r="729" spans="4:6">
      <c r="D729" s="96"/>
      <c r="E729" s="96"/>
      <c r="F729" s="96"/>
    </row>
    <row r="730" spans="4:6">
      <c r="D730" s="96"/>
      <c r="E730" s="96"/>
      <c r="F730" s="96"/>
    </row>
    <row r="731" spans="4:6">
      <c r="D731" s="96"/>
      <c r="E731" s="96"/>
      <c r="F731" s="96"/>
    </row>
    <row r="732" spans="4:6">
      <c r="D732" s="96"/>
      <c r="E732" s="96"/>
      <c r="F732" s="96"/>
    </row>
    <row r="733" spans="4:6">
      <c r="D733" s="96"/>
      <c r="E733" s="96"/>
      <c r="F733" s="96"/>
    </row>
    <row r="734" spans="4:6">
      <c r="D734" s="96"/>
      <c r="E734" s="96"/>
      <c r="F734" s="96"/>
    </row>
    <row r="735" spans="4:6">
      <c r="D735" s="96"/>
      <c r="E735" s="96"/>
      <c r="F735" s="96"/>
    </row>
    <row r="736" spans="4:6">
      <c r="D736" s="96"/>
      <c r="E736" s="96"/>
      <c r="F736" s="96"/>
    </row>
    <row r="737" spans="4:6">
      <c r="D737" s="96"/>
      <c r="E737" s="96"/>
      <c r="F737" s="96"/>
    </row>
    <row r="738" spans="4:6">
      <c r="D738" s="96"/>
      <c r="E738" s="96"/>
      <c r="F738" s="96"/>
    </row>
    <row r="739" spans="4:6">
      <c r="D739" s="96"/>
      <c r="E739" s="96"/>
      <c r="F739" s="96"/>
    </row>
    <row r="740" spans="4:6">
      <c r="D740" s="96"/>
      <c r="E740" s="96"/>
      <c r="F740" s="96"/>
    </row>
    <row r="741" spans="4:6">
      <c r="D741" s="96"/>
      <c r="E741" s="96"/>
      <c r="F741" s="96"/>
    </row>
    <row r="742" spans="4:6">
      <c r="D742" s="96"/>
      <c r="E742" s="96"/>
      <c r="F742" s="96"/>
    </row>
    <row r="743" spans="4:6">
      <c r="D743" s="96"/>
      <c r="E743" s="96"/>
      <c r="F743" s="96"/>
    </row>
    <row r="744" spans="4:6">
      <c r="D744" s="96"/>
      <c r="E744" s="96"/>
      <c r="F744" s="96"/>
    </row>
    <row r="745" spans="4:6">
      <c r="D745" s="96"/>
      <c r="E745" s="96"/>
      <c r="F745" s="96"/>
    </row>
    <row r="746" spans="4:6">
      <c r="D746" s="96"/>
      <c r="E746" s="96"/>
      <c r="F746" s="96"/>
    </row>
    <row r="747" spans="4:6">
      <c r="D747" s="96"/>
      <c r="E747" s="96"/>
      <c r="F747" s="96"/>
    </row>
    <row r="748" spans="4:6">
      <c r="D748" s="96"/>
      <c r="E748" s="96"/>
      <c r="F748" s="96"/>
    </row>
    <row r="749" spans="4:6">
      <c r="D749" s="96"/>
      <c r="E749" s="96"/>
      <c r="F749" s="96"/>
    </row>
    <row r="750" spans="4:6">
      <c r="D750" s="96"/>
      <c r="E750" s="96"/>
      <c r="F750" s="96"/>
    </row>
    <row r="751" spans="4:6">
      <c r="D751" s="96"/>
      <c r="E751" s="96"/>
      <c r="F751" s="96"/>
    </row>
    <row r="752" spans="4:6">
      <c r="D752" s="96"/>
      <c r="E752" s="96"/>
      <c r="F752" s="96"/>
    </row>
    <row r="753" spans="4:6">
      <c r="D753" s="96"/>
      <c r="E753" s="96"/>
      <c r="F753" s="96"/>
    </row>
    <row r="754" spans="4:6">
      <c r="D754" s="96"/>
      <c r="E754" s="96"/>
      <c r="F754" s="96"/>
    </row>
    <row r="755" spans="4:6">
      <c r="D755" s="96"/>
      <c r="E755" s="96"/>
      <c r="F755" s="96"/>
    </row>
    <row r="756" spans="4:6">
      <c r="D756" s="96"/>
      <c r="E756" s="96"/>
      <c r="F756" s="96"/>
    </row>
    <row r="757" spans="4:6">
      <c r="D757" s="96"/>
      <c r="E757" s="96"/>
      <c r="F757" s="96"/>
    </row>
    <row r="758" spans="4:6">
      <c r="D758" s="96"/>
      <c r="E758" s="96"/>
      <c r="F758" s="96"/>
    </row>
    <row r="759" spans="4:6">
      <c r="D759" s="96"/>
      <c r="E759" s="96"/>
      <c r="F759" s="96"/>
    </row>
    <row r="760" spans="4:6">
      <c r="D760" s="96"/>
      <c r="E760" s="96"/>
      <c r="F760" s="96"/>
    </row>
    <row r="761" spans="4:6">
      <c r="D761" s="96"/>
      <c r="E761" s="96"/>
      <c r="F761" s="96"/>
    </row>
    <row r="762" spans="4:6">
      <c r="D762" s="96"/>
      <c r="E762" s="96"/>
      <c r="F762" s="96"/>
    </row>
    <row r="763" spans="4:6">
      <c r="D763" s="96"/>
      <c r="E763" s="96"/>
      <c r="F763" s="96"/>
    </row>
    <row r="764" spans="4:6">
      <c r="D764" s="96"/>
      <c r="E764" s="96"/>
      <c r="F764" s="96"/>
    </row>
    <row r="765" spans="4:6">
      <c r="D765" s="96"/>
      <c r="E765" s="96"/>
      <c r="F765" s="96"/>
    </row>
    <row r="766" spans="4:6">
      <c r="D766" s="96"/>
      <c r="E766" s="96"/>
      <c r="F766" s="96"/>
    </row>
    <row r="767" spans="4:6">
      <c r="D767" s="96"/>
      <c r="E767" s="96"/>
      <c r="F767" s="96"/>
    </row>
    <row r="768" spans="4:6">
      <c r="D768" s="96"/>
      <c r="E768" s="96"/>
      <c r="F768" s="96"/>
    </row>
    <row r="769" spans="4:6">
      <c r="D769" s="96"/>
      <c r="E769" s="96"/>
      <c r="F769" s="96"/>
    </row>
    <row r="770" spans="4:6">
      <c r="D770" s="96"/>
      <c r="E770" s="96"/>
      <c r="F770" s="96"/>
    </row>
    <row r="771" spans="4:6">
      <c r="D771" s="96"/>
      <c r="E771" s="96"/>
      <c r="F771" s="96"/>
    </row>
    <row r="772" spans="4:6">
      <c r="D772" s="96"/>
      <c r="E772" s="96"/>
      <c r="F772" s="96"/>
    </row>
    <row r="773" spans="4:6">
      <c r="D773" s="96"/>
      <c r="E773" s="96"/>
      <c r="F773" s="96"/>
    </row>
    <row r="774" spans="4:6">
      <c r="D774" s="96"/>
      <c r="E774" s="96"/>
      <c r="F774" s="96"/>
    </row>
    <row r="775" spans="4:6">
      <c r="D775" s="96"/>
      <c r="E775" s="96"/>
      <c r="F775" s="96"/>
    </row>
    <row r="776" spans="4:6">
      <c r="D776" s="96"/>
      <c r="E776" s="96"/>
      <c r="F776" s="96"/>
    </row>
    <row r="777" spans="4:6">
      <c r="D777" s="96"/>
      <c r="E777" s="96"/>
      <c r="F777" s="96"/>
    </row>
    <row r="778" spans="4:6">
      <c r="D778" s="96"/>
      <c r="E778" s="96"/>
      <c r="F778" s="96"/>
    </row>
    <row r="779" spans="4:6">
      <c r="D779" s="96"/>
      <c r="E779" s="96"/>
      <c r="F779" s="96"/>
    </row>
    <row r="780" spans="4:6">
      <c r="D780" s="96"/>
      <c r="E780" s="96"/>
      <c r="F780" s="96"/>
    </row>
    <row r="781" spans="4:6">
      <c r="D781" s="96"/>
      <c r="E781" s="96"/>
      <c r="F781" s="96"/>
    </row>
    <row r="782" spans="4:6">
      <c r="D782" s="96"/>
      <c r="E782" s="96"/>
      <c r="F782" s="96"/>
    </row>
    <row r="783" spans="4:6">
      <c r="D783" s="96"/>
      <c r="E783" s="96"/>
      <c r="F783" s="96"/>
    </row>
    <row r="784" spans="4:6">
      <c r="D784" s="96"/>
      <c r="E784" s="96"/>
      <c r="F784" s="96"/>
    </row>
    <row r="785" spans="4:6">
      <c r="D785" s="96"/>
      <c r="E785" s="96"/>
      <c r="F785" s="96"/>
    </row>
    <row r="786" spans="4:6">
      <c r="D786" s="96"/>
      <c r="E786" s="96"/>
      <c r="F786" s="96"/>
    </row>
    <row r="787" spans="4:6">
      <c r="D787" s="96"/>
      <c r="E787" s="96"/>
      <c r="F787" s="96"/>
    </row>
    <row r="788" spans="4:6">
      <c r="D788" s="96"/>
      <c r="E788" s="96"/>
      <c r="F788" s="96"/>
    </row>
    <row r="789" spans="4:6">
      <c r="D789" s="96"/>
      <c r="E789" s="96"/>
      <c r="F789" s="96"/>
    </row>
    <row r="790" spans="4:6">
      <c r="D790" s="96"/>
      <c r="E790" s="96"/>
      <c r="F790" s="96"/>
    </row>
    <row r="791" spans="4:6">
      <c r="D791" s="96"/>
      <c r="E791" s="96"/>
      <c r="F791" s="96"/>
    </row>
    <row r="792" spans="4:6">
      <c r="D792" s="96"/>
      <c r="E792" s="96"/>
      <c r="F792" s="96"/>
    </row>
    <row r="793" spans="4:6">
      <c r="D793" s="96"/>
      <c r="E793" s="96"/>
      <c r="F793" s="96"/>
    </row>
    <row r="794" spans="4:6">
      <c r="D794" s="96"/>
      <c r="E794" s="96"/>
      <c r="F794" s="96"/>
    </row>
    <row r="795" spans="4:6">
      <c r="D795" s="96"/>
      <c r="E795" s="96"/>
      <c r="F795" s="96"/>
    </row>
    <row r="796" spans="4:6">
      <c r="D796" s="96"/>
      <c r="E796" s="96"/>
      <c r="F796" s="96"/>
    </row>
    <row r="797" spans="4:6">
      <c r="D797" s="96"/>
      <c r="E797" s="96"/>
      <c r="F797" s="96"/>
    </row>
    <row r="798" spans="4:6">
      <c r="D798" s="96"/>
      <c r="E798" s="96"/>
      <c r="F798" s="96"/>
    </row>
    <row r="799" spans="4:6">
      <c r="D799" s="96"/>
      <c r="E799" s="96"/>
      <c r="F799" s="96"/>
    </row>
    <row r="800" spans="4:6">
      <c r="D800" s="96"/>
      <c r="E800" s="96"/>
      <c r="F800" s="96"/>
    </row>
    <row r="801" spans="4:6">
      <c r="D801" s="96"/>
      <c r="E801" s="96"/>
      <c r="F801" s="96"/>
    </row>
    <row r="802" spans="4:6">
      <c r="D802" s="96"/>
      <c r="E802" s="96"/>
      <c r="F802" s="96"/>
    </row>
    <row r="803" spans="4:6">
      <c r="D803" s="96"/>
      <c r="E803" s="96"/>
      <c r="F803" s="96"/>
    </row>
    <row r="804" spans="4:6">
      <c r="D804" s="96"/>
      <c r="E804" s="96"/>
      <c r="F804" s="96"/>
    </row>
    <row r="805" spans="4:6">
      <c r="D805" s="96"/>
      <c r="E805" s="96"/>
      <c r="F805" s="96"/>
    </row>
    <row r="806" spans="4:6">
      <c r="D806" s="96"/>
      <c r="E806" s="96"/>
      <c r="F806" s="96"/>
    </row>
    <row r="807" spans="4:6">
      <c r="D807" s="96"/>
      <c r="E807" s="96"/>
      <c r="F807" s="96"/>
    </row>
    <row r="808" spans="4:6">
      <c r="D808" s="96"/>
      <c r="E808" s="96"/>
      <c r="F808" s="96"/>
    </row>
    <row r="809" spans="4:6">
      <c r="D809" s="96"/>
      <c r="E809" s="96"/>
      <c r="F809" s="96"/>
    </row>
    <row r="810" spans="4:6">
      <c r="D810" s="96"/>
      <c r="E810" s="96"/>
      <c r="F810" s="96"/>
    </row>
    <row r="811" spans="4:6">
      <c r="D811" s="96"/>
      <c r="E811" s="96"/>
      <c r="F811" s="96"/>
    </row>
    <row r="812" spans="4:6">
      <c r="D812" s="96"/>
      <c r="E812" s="96"/>
      <c r="F812" s="96"/>
    </row>
    <row r="813" spans="4:6">
      <c r="D813" s="96"/>
      <c r="E813" s="96"/>
      <c r="F813" s="96"/>
    </row>
    <row r="814" spans="4:6">
      <c r="D814" s="96"/>
      <c r="E814" s="96"/>
      <c r="F814" s="96"/>
    </row>
    <row r="815" spans="4:6">
      <c r="D815" s="96"/>
      <c r="E815" s="96"/>
      <c r="F815" s="96"/>
    </row>
    <row r="816" spans="4:6">
      <c r="D816" s="96"/>
      <c r="E816" s="96"/>
      <c r="F816" s="96"/>
    </row>
    <row r="817" spans="4:6">
      <c r="D817" s="96"/>
      <c r="E817" s="96"/>
      <c r="F817" s="96"/>
    </row>
    <row r="818" spans="4:6">
      <c r="D818" s="96"/>
      <c r="E818" s="96"/>
      <c r="F818" s="96"/>
    </row>
    <row r="819" spans="4:6">
      <c r="D819" s="96"/>
      <c r="E819" s="96"/>
      <c r="F819" s="96"/>
    </row>
    <row r="820" spans="4:6">
      <c r="D820" s="96"/>
      <c r="E820" s="96"/>
      <c r="F820" s="96"/>
    </row>
    <row r="821" spans="4:6">
      <c r="D821" s="96"/>
      <c r="E821" s="96"/>
      <c r="F821" s="96"/>
    </row>
    <row r="822" spans="4:6">
      <c r="D822" s="96"/>
      <c r="E822" s="96"/>
      <c r="F822" s="96"/>
    </row>
    <row r="823" spans="4:6">
      <c r="D823" s="96"/>
      <c r="E823" s="96"/>
      <c r="F823" s="96"/>
    </row>
    <row r="824" spans="4:6">
      <c r="D824" s="96"/>
      <c r="E824" s="96"/>
      <c r="F824" s="96"/>
    </row>
    <row r="825" spans="4:6">
      <c r="D825" s="96"/>
      <c r="E825" s="96"/>
      <c r="F825" s="96"/>
    </row>
    <row r="826" spans="4:6">
      <c r="D826" s="96"/>
      <c r="E826" s="96"/>
      <c r="F826" s="96"/>
    </row>
    <row r="827" spans="4:6">
      <c r="D827" s="96"/>
      <c r="E827" s="96"/>
      <c r="F827" s="96"/>
    </row>
    <row r="828" spans="4:6">
      <c r="D828" s="96"/>
      <c r="E828" s="96"/>
      <c r="F828" s="96"/>
    </row>
    <row r="829" spans="4:6">
      <c r="D829" s="96"/>
      <c r="E829" s="96"/>
      <c r="F829" s="96"/>
    </row>
    <row r="830" spans="4:6">
      <c r="D830" s="96"/>
      <c r="E830" s="96"/>
      <c r="F830" s="96"/>
    </row>
    <row r="831" spans="4:6">
      <c r="D831" s="96"/>
      <c r="E831" s="96"/>
      <c r="F831" s="96"/>
    </row>
    <row r="832" spans="4:6">
      <c r="D832" s="96"/>
      <c r="E832" s="96"/>
      <c r="F832" s="96"/>
    </row>
    <row r="833" spans="4:6">
      <c r="D833" s="96"/>
      <c r="E833" s="96"/>
      <c r="F833" s="96"/>
    </row>
    <row r="834" spans="4:6">
      <c r="D834" s="96"/>
      <c r="E834" s="96"/>
      <c r="F834" s="96"/>
    </row>
    <row r="835" spans="4:6">
      <c r="D835" s="96"/>
      <c r="E835" s="96"/>
      <c r="F835" s="96"/>
    </row>
    <row r="836" spans="4:6">
      <c r="D836" s="96"/>
      <c r="E836" s="96"/>
      <c r="F836" s="96"/>
    </row>
    <row r="837" spans="4:6">
      <c r="D837" s="96"/>
      <c r="E837" s="96"/>
      <c r="F837" s="96"/>
    </row>
    <row r="838" spans="4:6">
      <c r="D838" s="96"/>
      <c r="E838" s="96"/>
      <c r="F838" s="96"/>
    </row>
    <row r="839" spans="4:6">
      <c r="D839" s="96"/>
      <c r="E839" s="96"/>
      <c r="F839" s="96"/>
    </row>
    <row r="840" spans="4:6">
      <c r="D840" s="96"/>
      <c r="E840" s="96"/>
      <c r="F840" s="96"/>
    </row>
    <row r="841" spans="4:6">
      <c r="D841" s="96"/>
      <c r="E841" s="96"/>
      <c r="F841" s="96"/>
    </row>
    <row r="842" spans="4:6">
      <c r="D842" s="96"/>
      <c r="E842" s="96"/>
      <c r="F842" s="96"/>
    </row>
    <row r="843" spans="4:6">
      <c r="D843" s="96"/>
      <c r="E843" s="96"/>
      <c r="F843" s="96"/>
    </row>
    <row r="844" spans="4:6">
      <c r="D844" s="96"/>
      <c r="E844" s="96"/>
      <c r="F844" s="96"/>
    </row>
    <row r="845" spans="4:6">
      <c r="D845" s="96"/>
      <c r="E845" s="96"/>
      <c r="F845" s="96"/>
    </row>
    <row r="846" spans="4:6">
      <c r="D846" s="96"/>
      <c r="E846" s="96"/>
      <c r="F846" s="96"/>
    </row>
    <row r="847" spans="4:6">
      <c r="D847" s="96"/>
      <c r="E847" s="96"/>
      <c r="F847" s="96"/>
    </row>
    <row r="848" spans="4:6">
      <c r="D848" s="96"/>
      <c r="E848" s="96"/>
      <c r="F848" s="96"/>
    </row>
    <row r="849" spans="4:6">
      <c r="D849" s="96"/>
      <c r="E849" s="96"/>
      <c r="F849" s="96"/>
    </row>
    <row r="850" spans="4:6">
      <c r="D850" s="96"/>
      <c r="E850" s="96"/>
      <c r="F850" s="96"/>
    </row>
    <row r="851" spans="4:6">
      <c r="D851" s="96"/>
      <c r="E851" s="96"/>
      <c r="F851" s="96"/>
    </row>
    <row r="852" spans="4:6">
      <c r="D852" s="96"/>
      <c r="E852" s="96"/>
      <c r="F852" s="96"/>
    </row>
    <row r="853" spans="4:6">
      <c r="D853" s="96"/>
      <c r="E853" s="96"/>
      <c r="F853" s="96"/>
    </row>
    <row r="854" spans="4:6">
      <c r="D854" s="96"/>
      <c r="E854" s="96"/>
      <c r="F854" s="96"/>
    </row>
    <row r="855" spans="4:6">
      <c r="D855" s="96"/>
      <c r="E855" s="96"/>
      <c r="F855" s="96"/>
    </row>
    <row r="856" spans="4:6">
      <c r="D856" s="96"/>
      <c r="E856" s="96"/>
      <c r="F856" s="96"/>
    </row>
    <row r="857" spans="4:6">
      <c r="D857" s="96"/>
      <c r="E857" s="96"/>
      <c r="F857" s="96"/>
    </row>
    <row r="858" spans="4:6">
      <c r="D858" s="96"/>
      <c r="E858" s="96"/>
      <c r="F858" s="96"/>
    </row>
    <row r="859" spans="4:6">
      <c r="D859" s="96"/>
      <c r="E859" s="96"/>
      <c r="F859" s="96"/>
    </row>
    <row r="860" spans="4:6">
      <c r="D860" s="96"/>
      <c r="E860" s="96"/>
      <c r="F860" s="96"/>
    </row>
    <row r="861" spans="4:6">
      <c r="D861" s="96"/>
      <c r="E861" s="96"/>
      <c r="F861" s="96"/>
    </row>
    <row r="862" spans="4:6">
      <c r="D862" s="96"/>
      <c r="E862" s="96"/>
      <c r="F862" s="96"/>
    </row>
    <row r="863" spans="4:6">
      <c r="D863" s="96"/>
      <c r="E863" s="96"/>
      <c r="F863" s="96"/>
    </row>
    <row r="864" spans="4:6">
      <c r="D864" s="96"/>
      <c r="E864" s="96"/>
      <c r="F864" s="96"/>
    </row>
    <row r="865" spans="4:6">
      <c r="D865" s="96"/>
      <c r="E865" s="96"/>
      <c r="F865" s="96"/>
    </row>
    <row r="866" spans="4:6">
      <c r="D866" s="96"/>
      <c r="E866" s="96"/>
      <c r="F866" s="96"/>
    </row>
    <row r="867" spans="4:6">
      <c r="D867" s="96"/>
      <c r="E867" s="96"/>
      <c r="F867" s="96"/>
    </row>
    <row r="868" spans="4:6">
      <c r="D868" s="96"/>
      <c r="E868" s="96"/>
      <c r="F868" s="96"/>
    </row>
    <row r="869" spans="4:6">
      <c r="D869" s="96"/>
      <c r="E869" s="96"/>
      <c r="F869" s="96"/>
    </row>
    <row r="870" spans="4:6">
      <c r="D870" s="96"/>
      <c r="E870" s="96"/>
      <c r="F870" s="96"/>
    </row>
    <row r="871" spans="4:6">
      <c r="D871" s="96"/>
      <c r="E871" s="96"/>
      <c r="F871" s="96"/>
    </row>
    <row r="872" spans="4:6">
      <c r="D872" s="96"/>
      <c r="E872" s="96"/>
      <c r="F872" s="96"/>
    </row>
    <row r="873" spans="4:6">
      <c r="D873" s="96"/>
      <c r="E873" s="96"/>
      <c r="F873" s="96"/>
    </row>
    <row r="874" spans="4:6">
      <c r="D874" s="96"/>
      <c r="E874" s="96"/>
      <c r="F874" s="96"/>
    </row>
    <row r="875" spans="4:6">
      <c r="D875" s="96"/>
      <c r="E875" s="96"/>
      <c r="F875" s="96"/>
    </row>
    <row r="876" spans="4:6">
      <c r="D876" s="96"/>
      <c r="E876" s="96"/>
      <c r="F876" s="96"/>
    </row>
    <row r="877" spans="4:6">
      <c r="D877" s="96"/>
      <c r="E877" s="96"/>
      <c r="F877" s="96"/>
    </row>
    <row r="878" spans="4:6">
      <c r="D878" s="96"/>
      <c r="E878" s="96"/>
      <c r="F878" s="96"/>
    </row>
  </sheetData>
  <mergeCells count="7">
    <mergeCell ref="C5:C6"/>
    <mergeCell ref="A5:A6"/>
    <mergeCell ref="A1:F1"/>
    <mergeCell ref="D5:D6"/>
    <mergeCell ref="B5:B6"/>
    <mergeCell ref="E4:F4"/>
    <mergeCell ref="A2:F2"/>
  </mergeCells>
  <phoneticPr fontId="3" type="noConversion"/>
  <pageMargins left="0.25" right="0.17" top="0.2" bottom="0.2" header="0.17" footer="0.24"/>
  <pageSetup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11"/>
  <sheetViews>
    <sheetView zoomScaleNormal="100" workbookViewId="0">
      <selection activeCell="G8" sqref="G8:I307"/>
    </sheetView>
  </sheetViews>
  <sheetFormatPr defaultRowHeight="18"/>
  <cols>
    <col min="1" max="1" width="5.140625" style="210" customWidth="1"/>
    <col min="2" max="2" width="5.140625" style="219" customWidth="1"/>
    <col min="3" max="3" width="6.28515625" style="220" customWidth="1"/>
    <col min="4" max="4" width="5.7109375" style="221" customWidth="1"/>
    <col min="5" max="5" width="53.42578125" style="214" customWidth="1"/>
    <col min="6" max="6" width="47.5703125" style="215" hidden="1" customWidth="1"/>
    <col min="7" max="7" width="10.5703125" style="130" customWidth="1"/>
    <col min="8" max="8" width="10.42578125" style="130" customWidth="1"/>
    <col min="9" max="9" width="10" style="130" customWidth="1"/>
    <col min="10" max="10" width="9.28515625" style="130" bestFit="1" customWidth="1"/>
    <col min="11" max="16384" width="9.140625" style="130"/>
  </cols>
  <sheetData>
    <row r="1" spans="1:13">
      <c r="A1" s="246" t="s">
        <v>579</v>
      </c>
      <c r="B1" s="246"/>
      <c r="C1" s="246"/>
      <c r="D1" s="246"/>
      <c r="E1" s="246"/>
      <c r="F1" s="246"/>
      <c r="G1" s="246"/>
      <c r="H1" s="246"/>
      <c r="I1" s="166"/>
    </row>
    <row r="2" spans="1:13" ht="15.75" customHeight="1">
      <c r="A2" s="244" t="s">
        <v>1157</v>
      </c>
      <c r="B2" s="244"/>
      <c r="C2" s="244"/>
      <c r="D2" s="244"/>
      <c r="E2" s="244"/>
      <c r="F2" s="244"/>
      <c r="G2" s="244"/>
      <c r="H2" s="244"/>
      <c r="I2" s="244"/>
    </row>
    <row r="3" spans="1:13" ht="0.75" customHeight="1">
      <c r="A3" s="195" t="s">
        <v>580</v>
      </c>
      <c r="B3" s="196"/>
      <c r="C3" s="197"/>
      <c r="D3" s="197"/>
      <c r="E3" s="198"/>
      <c r="F3" s="195"/>
      <c r="G3" s="195"/>
      <c r="H3" s="195"/>
      <c r="I3" s="195"/>
    </row>
    <row r="4" spans="1:13">
      <c r="A4" s="195"/>
      <c r="B4" s="196"/>
      <c r="C4" s="197"/>
      <c r="D4" s="197"/>
      <c r="E4" s="199"/>
      <c r="F4" s="195"/>
      <c r="G4" s="166" t="s">
        <v>581</v>
      </c>
      <c r="H4" s="166"/>
      <c r="I4" s="101"/>
    </row>
    <row r="5" spans="1:13" ht="15" customHeight="1">
      <c r="A5" s="248" t="s">
        <v>582</v>
      </c>
      <c r="B5" s="252" t="s">
        <v>583</v>
      </c>
      <c r="C5" s="254" t="s">
        <v>584</v>
      </c>
      <c r="D5" s="245" t="s">
        <v>585</v>
      </c>
      <c r="E5" s="250" t="s">
        <v>586</v>
      </c>
      <c r="F5" s="251" t="s">
        <v>173</v>
      </c>
      <c r="G5" s="239" t="s">
        <v>587</v>
      </c>
      <c r="H5" s="247" t="s">
        <v>588</v>
      </c>
      <c r="I5" s="247"/>
    </row>
    <row r="6" spans="1:13" s="131" customFormat="1" ht="32.25" customHeight="1">
      <c r="A6" s="249"/>
      <c r="B6" s="253"/>
      <c r="C6" s="255"/>
      <c r="D6" s="245"/>
      <c r="E6" s="250"/>
      <c r="F6" s="251"/>
      <c r="G6" s="239"/>
      <c r="H6" s="74" t="s">
        <v>1037</v>
      </c>
      <c r="I6" s="74" t="s">
        <v>1038</v>
      </c>
    </row>
    <row r="7" spans="1:13" s="131" customFormat="1">
      <c r="A7" s="132">
        <v>1</v>
      </c>
      <c r="B7" s="132">
        <v>2</v>
      </c>
      <c r="C7" s="132">
        <v>3</v>
      </c>
      <c r="D7" s="132">
        <v>4</v>
      </c>
      <c r="E7" s="132">
        <v>5</v>
      </c>
      <c r="F7" s="132"/>
      <c r="G7" s="132">
        <v>6</v>
      </c>
      <c r="H7" s="132">
        <v>7</v>
      </c>
      <c r="I7" s="132">
        <v>8</v>
      </c>
    </row>
    <row r="8" spans="1:13" s="135" customFormat="1" ht="44.25" customHeight="1">
      <c r="A8" s="74">
        <v>2000</v>
      </c>
      <c r="B8" s="133" t="s">
        <v>176</v>
      </c>
      <c r="C8" s="134" t="s">
        <v>177</v>
      </c>
      <c r="D8" s="134" t="s">
        <v>177</v>
      </c>
      <c r="E8" s="104" t="s">
        <v>589</v>
      </c>
      <c r="F8" s="102"/>
      <c r="G8" s="116">
        <v>672105.9</v>
      </c>
      <c r="H8" s="116">
        <v>524899.4</v>
      </c>
      <c r="I8" s="116">
        <v>147206.5</v>
      </c>
      <c r="M8" s="232"/>
    </row>
    <row r="9" spans="1:13" s="138" customFormat="1" ht="44.25" customHeight="1">
      <c r="A9" s="77">
        <v>2100</v>
      </c>
      <c r="B9" s="84" t="s">
        <v>27</v>
      </c>
      <c r="C9" s="84" t="s">
        <v>122</v>
      </c>
      <c r="D9" s="84" t="s">
        <v>122</v>
      </c>
      <c r="E9" s="103" t="s">
        <v>590</v>
      </c>
      <c r="F9" s="136" t="s">
        <v>178</v>
      </c>
      <c r="G9" s="137">
        <v>138193.80000000002</v>
      </c>
      <c r="H9" s="137">
        <v>131243.80000000002</v>
      </c>
      <c r="I9" s="137">
        <v>6950</v>
      </c>
      <c r="J9" s="227"/>
    </row>
    <row r="10" spans="1:13" ht="16.5" customHeight="1">
      <c r="A10" s="87"/>
      <c r="B10" s="84"/>
      <c r="C10" s="84"/>
      <c r="D10" s="84"/>
      <c r="E10" s="200" t="s">
        <v>1036</v>
      </c>
      <c r="F10" s="201"/>
      <c r="G10" s="137"/>
      <c r="H10" s="137"/>
      <c r="I10" s="137"/>
    </row>
    <row r="11" spans="1:13" s="203" customFormat="1" ht="45">
      <c r="A11" s="87">
        <v>2110</v>
      </c>
      <c r="B11" s="84" t="s">
        <v>27</v>
      </c>
      <c r="C11" s="84" t="s">
        <v>123</v>
      </c>
      <c r="D11" s="84" t="s">
        <v>122</v>
      </c>
      <c r="E11" s="202" t="s">
        <v>591</v>
      </c>
      <c r="F11" s="200" t="s">
        <v>184</v>
      </c>
      <c r="G11" s="137">
        <v>118047.6</v>
      </c>
      <c r="H11" s="137">
        <v>114097.60000000001</v>
      </c>
      <c r="I11" s="137">
        <v>3950</v>
      </c>
    </row>
    <row r="12" spans="1:13" s="203" customFormat="1" ht="14.25" customHeight="1">
      <c r="A12" s="87"/>
      <c r="B12" s="84"/>
      <c r="C12" s="84"/>
      <c r="D12" s="84"/>
      <c r="E12" s="200" t="s">
        <v>1052</v>
      </c>
      <c r="F12" s="202"/>
      <c r="G12" s="139"/>
      <c r="H12" s="139"/>
      <c r="I12" s="139"/>
    </row>
    <row r="13" spans="1:13" ht="16.5" customHeight="1">
      <c r="A13" s="87">
        <v>2111</v>
      </c>
      <c r="B13" s="84" t="s">
        <v>27</v>
      </c>
      <c r="C13" s="84" t="s">
        <v>123</v>
      </c>
      <c r="D13" s="84" t="s">
        <v>123</v>
      </c>
      <c r="E13" s="200" t="s">
        <v>592</v>
      </c>
      <c r="F13" s="201" t="s">
        <v>185</v>
      </c>
      <c r="G13" s="137">
        <v>118047.6</v>
      </c>
      <c r="H13" s="140">
        <v>114097.60000000001</v>
      </c>
      <c r="I13" s="137">
        <v>3950</v>
      </c>
    </row>
    <row r="14" spans="1:13" ht="16.5" customHeight="1">
      <c r="A14" s="87">
        <v>2112</v>
      </c>
      <c r="B14" s="84" t="s">
        <v>27</v>
      </c>
      <c r="C14" s="84" t="s">
        <v>123</v>
      </c>
      <c r="D14" s="84" t="s">
        <v>1029</v>
      </c>
      <c r="E14" s="200" t="s">
        <v>593</v>
      </c>
      <c r="F14" s="201" t="s">
        <v>387</v>
      </c>
      <c r="G14" s="137">
        <v>0</v>
      </c>
      <c r="H14" s="137"/>
      <c r="I14" s="137"/>
    </row>
    <row r="15" spans="1:13">
      <c r="A15" s="87">
        <v>2113</v>
      </c>
      <c r="B15" s="84" t="s">
        <v>27</v>
      </c>
      <c r="C15" s="84" t="s">
        <v>123</v>
      </c>
      <c r="D15" s="84" t="s">
        <v>503</v>
      </c>
      <c r="E15" s="200" t="s">
        <v>594</v>
      </c>
      <c r="F15" s="201" t="s">
        <v>493</v>
      </c>
      <c r="G15" s="137">
        <v>0</v>
      </c>
      <c r="H15" s="137"/>
      <c r="I15" s="137"/>
    </row>
    <row r="16" spans="1:13">
      <c r="A16" s="87">
        <v>2120</v>
      </c>
      <c r="B16" s="84" t="s">
        <v>27</v>
      </c>
      <c r="C16" s="84" t="s">
        <v>1029</v>
      </c>
      <c r="D16" s="84" t="s">
        <v>122</v>
      </c>
      <c r="E16" s="202" t="s">
        <v>595</v>
      </c>
      <c r="F16" s="204" t="s">
        <v>495</v>
      </c>
      <c r="G16" s="137">
        <v>0</v>
      </c>
      <c r="H16" s="137">
        <v>0</v>
      </c>
      <c r="I16" s="137">
        <v>0</v>
      </c>
    </row>
    <row r="17" spans="1:9" s="203" customFormat="1" ht="10.5" customHeight="1">
      <c r="A17" s="87"/>
      <c r="B17" s="84"/>
      <c r="C17" s="84"/>
      <c r="D17" s="84"/>
      <c r="E17" s="200" t="s">
        <v>1052</v>
      </c>
      <c r="F17" s="202"/>
      <c r="G17" s="137"/>
      <c r="H17" s="139"/>
      <c r="I17" s="139"/>
    </row>
    <row r="18" spans="1:9" ht="16.5" customHeight="1">
      <c r="A18" s="87">
        <v>2121</v>
      </c>
      <c r="B18" s="84" t="s">
        <v>27</v>
      </c>
      <c r="C18" s="84" t="s">
        <v>1029</v>
      </c>
      <c r="D18" s="84" t="s">
        <v>123</v>
      </c>
      <c r="E18" s="105" t="s">
        <v>596</v>
      </c>
      <c r="F18" s="201" t="s">
        <v>496</v>
      </c>
      <c r="G18" s="137">
        <v>0</v>
      </c>
      <c r="H18" s="137"/>
      <c r="I18" s="137"/>
    </row>
    <row r="19" spans="1:9" ht="30">
      <c r="A19" s="87">
        <v>2122</v>
      </c>
      <c r="B19" s="84" t="s">
        <v>27</v>
      </c>
      <c r="C19" s="84" t="s">
        <v>1029</v>
      </c>
      <c r="D19" s="84" t="s">
        <v>1029</v>
      </c>
      <c r="E19" s="200" t="s">
        <v>597</v>
      </c>
      <c r="F19" s="201" t="s">
        <v>498</v>
      </c>
      <c r="G19" s="137">
        <v>0</v>
      </c>
      <c r="H19" s="137"/>
      <c r="I19" s="137"/>
    </row>
    <row r="20" spans="1:9">
      <c r="A20" s="87">
        <v>2130</v>
      </c>
      <c r="B20" s="84" t="s">
        <v>27</v>
      </c>
      <c r="C20" s="84" t="s">
        <v>503</v>
      </c>
      <c r="D20" s="84" t="s">
        <v>122</v>
      </c>
      <c r="E20" s="202" t="s">
        <v>598</v>
      </c>
      <c r="F20" s="205" t="s">
        <v>468</v>
      </c>
      <c r="G20" s="137">
        <v>9059.7999999999993</v>
      </c>
      <c r="H20" s="137">
        <v>9059.7999999999993</v>
      </c>
      <c r="I20" s="137">
        <v>0</v>
      </c>
    </row>
    <row r="21" spans="1:9" s="203" customFormat="1" ht="12.75" customHeight="1">
      <c r="A21" s="87"/>
      <c r="B21" s="84"/>
      <c r="C21" s="84"/>
      <c r="D21" s="84"/>
      <c r="E21" s="200" t="s">
        <v>1052</v>
      </c>
      <c r="F21" s="202"/>
      <c r="G21" s="137"/>
      <c r="H21" s="139"/>
      <c r="I21" s="139"/>
    </row>
    <row r="22" spans="1:9" ht="30">
      <c r="A22" s="87" t="s">
        <v>1150</v>
      </c>
      <c r="B22" s="84" t="s">
        <v>27</v>
      </c>
      <c r="C22" s="84" t="s">
        <v>503</v>
      </c>
      <c r="D22" s="84" t="s">
        <v>123</v>
      </c>
      <c r="E22" s="200" t="s">
        <v>599</v>
      </c>
      <c r="F22" s="201" t="s">
        <v>470</v>
      </c>
      <c r="G22" s="137">
        <v>0</v>
      </c>
      <c r="H22" s="137"/>
      <c r="I22" s="137"/>
    </row>
    <row r="23" spans="1:9" ht="14.25" customHeight="1">
      <c r="A23" s="87">
        <v>2132</v>
      </c>
      <c r="B23" s="84" t="s">
        <v>27</v>
      </c>
      <c r="C23" s="84">
        <v>3</v>
      </c>
      <c r="D23" s="84">
        <v>2</v>
      </c>
      <c r="E23" s="200" t="s">
        <v>600</v>
      </c>
      <c r="F23" s="201" t="s">
        <v>488</v>
      </c>
      <c r="G23" s="137">
        <v>0</v>
      </c>
      <c r="H23" s="137"/>
      <c r="I23" s="137"/>
    </row>
    <row r="24" spans="1:9">
      <c r="A24" s="87">
        <v>2133</v>
      </c>
      <c r="B24" s="84" t="s">
        <v>27</v>
      </c>
      <c r="C24" s="84">
        <v>3</v>
      </c>
      <c r="D24" s="84">
        <v>3</v>
      </c>
      <c r="E24" s="200" t="s">
        <v>601</v>
      </c>
      <c r="F24" s="201" t="s">
        <v>490</v>
      </c>
      <c r="G24" s="137">
        <v>9059.7999999999993</v>
      </c>
      <c r="H24" s="137">
        <v>9059.7999999999993</v>
      </c>
      <c r="I24" s="137"/>
    </row>
    <row r="25" spans="1:9" ht="12.75" customHeight="1">
      <c r="A25" s="87">
        <v>2140</v>
      </c>
      <c r="B25" s="84" t="s">
        <v>27</v>
      </c>
      <c r="C25" s="84">
        <v>4</v>
      </c>
      <c r="D25" s="84">
        <v>0</v>
      </c>
      <c r="E25" s="202" t="s">
        <v>602</v>
      </c>
      <c r="F25" s="202" t="s">
        <v>981</v>
      </c>
      <c r="G25" s="137">
        <v>0</v>
      </c>
      <c r="H25" s="137">
        <v>0</v>
      </c>
      <c r="I25" s="137">
        <v>0</v>
      </c>
    </row>
    <row r="26" spans="1:9" s="203" customFormat="1" ht="10.5" customHeight="1">
      <c r="A26" s="87"/>
      <c r="B26" s="84"/>
      <c r="C26" s="84"/>
      <c r="D26" s="84"/>
      <c r="E26" s="200" t="s">
        <v>1052</v>
      </c>
      <c r="F26" s="202"/>
      <c r="G26" s="137"/>
      <c r="H26" s="139"/>
      <c r="I26" s="139"/>
    </row>
    <row r="27" spans="1:9">
      <c r="A27" s="87">
        <v>2141</v>
      </c>
      <c r="B27" s="84" t="s">
        <v>27</v>
      </c>
      <c r="C27" s="84">
        <v>4</v>
      </c>
      <c r="D27" s="84">
        <v>1</v>
      </c>
      <c r="E27" s="200" t="s">
        <v>603</v>
      </c>
      <c r="F27" s="86" t="s">
        <v>983</v>
      </c>
      <c r="G27" s="137">
        <v>0</v>
      </c>
      <c r="H27" s="137"/>
      <c r="I27" s="137"/>
    </row>
    <row r="28" spans="1:9" ht="27.6" customHeight="1">
      <c r="A28" s="87">
        <v>2150</v>
      </c>
      <c r="B28" s="84" t="s">
        <v>27</v>
      </c>
      <c r="C28" s="84">
        <v>5</v>
      </c>
      <c r="D28" s="84">
        <v>0</v>
      </c>
      <c r="E28" s="202" t="s">
        <v>604</v>
      </c>
      <c r="F28" s="202" t="s">
        <v>985</v>
      </c>
      <c r="G28" s="137">
        <v>0</v>
      </c>
      <c r="H28" s="137">
        <v>0</v>
      </c>
      <c r="I28" s="137">
        <v>0</v>
      </c>
    </row>
    <row r="29" spans="1:9" s="203" customFormat="1" ht="0.75" hidden="1" customHeight="1">
      <c r="A29" s="87"/>
      <c r="B29" s="84"/>
      <c r="C29" s="84"/>
      <c r="D29" s="84"/>
      <c r="E29" s="200" t="s">
        <v>1052</v>
      </c>
      <c r="F29" s="202"/>
      <c r="G29" s="137"/>
      <c r="H29" s="139"/>
      <c r="I29" s="139"/>
    </row>
    <row r="30" spans="1:9" ht="30">
      <c r="A30" s="87">
        <v>2151</v>
      </c>
      <c r="B30" s="84" t="s">
        <v>27</v>
      </c>
      <c r="C30" s="84">
        <v>5</v>
      </c>
      <c r="D30" s="84">
        <v>1</v>
      </c>
      <c r="E30" s="200" t="s">
        <v>605</v>
      </c>
      <c r="F30" s="86" t="s">
        <v>987</v>
      </c>
      <c r="G30" s="137">
        <v>0</v>
      </c>
      <c r="H30" s="137"/>
      <c r="I30" s="137"/>
    </row>
    <row r="31" spans="1:9" ht="30">
      <c r="A31" s="87">
        <v>2160</v>
      </c>
      <c r="B31" s="84" t="s">
        <v>27</v>
      </c>
      <c r="C31" s="84">
        <v>6</v>
      </c>
      <c r="D31" s="84">
        <v>0</v>
      </c>
      <c r="E31" s="202" t="s">
        <v>606</v>
      </c>
      <c r="F31" s="202" t="s">
        <v>989</v>
      </c>
      <c r="G31" s="137">
        <v>11086.4</v>
      </c>
      <c r="H31" s="137">
        <v>8086.4</v>
      </c>
      <c r="I31" s="137">
        <v>3000</v>
      </c>
    </row>
    <row r="32" spans="1:9" s="203" customFormat="1" ht="10.5" customHeight="1">
      <c r="A32" s="87"/>
      <c r="B32" s="84"/>
      <c r="C32" s="84"/>
      <c r="D32" s="84"/>
      <c r="E32" s="200" t="s">
        <v>1052</v>
      </c>
      <c r="F32" s="202"/>
      <c r="G32" s="137"/>
      <c r="H32" s="139"/>
      <c r="I32" s="139"/>
    </row>
    <row r="33" spans="1:9" ht="30">
      <c r="A33" s="87">
        <v>2161</v>
      </c>
      <c r="B33" s="84" t="s">
        <v>27</v>
      </c>
      <c r="C33" s="84">
        <v>6</v>
      </c>
      <c r="D33" s="84">
        <v>1</v>
      </c>
      <c r="E33" s="200" t="s">
        <v>607</v>
      </c>
      <c r="F33" s="201" t="s">
        <v>991</v>
      </c>
      <c r="G33" s="137">
        <v>11086.4</v>
      </c>
      <c r="H33" s="137">
        <v>8086.4</v>
      </c>
      <c r="I33" s="137">
        <v>3000</v>
      </c>
    </row>
    <row r="34" spans="1:9" ht="14.25" customHeight="1">
      <c r="A34" s="87">
        <v>2170</v>
      </c>
      <c r="B34" s="84" t="s">
        <v>27</v>
      </c>
      <c r="C34" s="84">
        <v>7</v>
      </c>
      <c r="D34" s="84">
        <v>0</v>
      </c>
      <c r="E34" s="202" t="s">
        <v>608</v>
      </c>
      <c r="F34" s="201"/>
      <c r="G34" s="137">
        <v>0</v>
      </c>
      <c r="H34" s="137">
        <v>0</v>
      </c>
      <c r="I34" s="137">
        <v>0</v>
      </c>
    </row>
    <row r="35" spans="1:9" s="203" customFormat="1" ht="10.5" customHeight="1">
      <c r="A35" s="87"/>
      <c r="B35" s="84"/>
      <c r="C35" s="84"/>
      <c r="D35" s="84"/>
      <c r="E35" s="200" t="s">
        <v>1052</v>
      </c>
      <c r="F35" s="202"/>
      <c r="G35" s="137"/>
      <c r="H35" s="139"/>
      <c r="I35" s="139"/>
    </row>
    <row r="36" spans="1:9">
      <c r="A36" s="87">
        <v>2171</v>
      </c>
      <c r="B36" s="84" t="s">
        <v>27</v>
      </c>
      <c r="C36" s="84">
        <v>7</v>
      </c>
      <c r="D36" s="84">
        <v>1</v>
      </c>
      <c r="E36" s="200" t="s">
        <v>608</v>
      </c>
      <c r="F36" s="201"/>
      <c r="G36" s="137">
        <v>0</v>
      </c>
      <c r="H36" s="137"/>
      <c r="I36" s="137"/>
    </row>
    <row r="37" spans="1:9" ht="28.5" customHeight="1">
      <c r="A37" s="87">
        <v>2180</v>
      </c>
      <c r="B37" s="84" t="s">
        <v>27</v>
      </c>
      <c r="C37" s="84">
        <v>8</v>
      </c>
      <c r="D37" s="84">
        <v>0</v>
      </c>
      <c r="E37" s="202" t="s">
        <v>609</v>
      </c>
      <c r="F37" s="202" t="s">
        <v>993</v>
      </c>
      <c r="G37" s="137">
        <v>0</v>
      </c>
      <c r="H37" s="137">
        <v>0</v>
      </c>
      <c r="I37" s="137">
        <v>0</v>
      </c>
    </row>
    <row r="38" spans="1:9" s="203" customFormat="1" ht="10.5" customHeight="1">
      <c r="A38" s="87"/>
      <c r="B38" s="84"/>
      <c r="C38" s="84"/>
      <c r="D38" s="84"/>
      <c r="E38" s="200" t="s">
        <v>1052</v>
      </c>
      <c r="F38" s="202"/>
      <c r="G38" s="137"/>
      <c r="H38" s="139"/>
      <c r="I38" s="139"/>
    </row>
    <row r="39" spans="1:9" ht="30">
      <c r="A39" s="87">
        <v>2181</v>
      </c>
      <c r="B39" s="84" t="s">
        <v>27</v>
      </c>
      <c r="C39" s="84">
        <v>8</v>
      </c>
      <c r="D39" s="84">
        <v>1</v>
      </c>
      <c r="E39" s="200" t="s">
        <v>609</v>
      </c>
      <c r="F39" s="86" t="s">
        <v>994</v>
      </c>
      <c r="G39" s="137">
        <v>0</v>
      </c>
      <c r="H39" s="137">
        <v>0</v>
      </c>
      <c r="I39" s="137">
        <v>0</v>
      </c>
    </row>
    <row r="40" spans="1:9" ht="12" customHeight="1">
      <c r="A40" s="87"/>
      <c r="B40" s="84"/>
      <c r="C40" s="84"/>
      <c r="D40" s="84"/>
      <c r="E40" s="200" t="s">
        <v>1052</v>
      </c>
      <c r="F40" s="86"/>
      <c r="G40" s="137"/>
      <c r="H40" s="137"/>
      <c r="I40" s="137"/>
    </row>
    <row r="41" spans="1:9">
      <c r="A41" s="87">
        <v>2182</v>
      </c>
      <c r="B41" s="84" t="s">
        <v>27</v>
      </c>
      <c r="C41" s="84">
        <v>8</v>
      </c>
      <c r="D41" s="84">
        <v>1</v>
      </c>
      <c r="E41" s="200" t="s">
        <v>610</v>
      </c>
      <c r="F41" s="86"/>
      <c r="G41" s="137">
        <v>0</v>
      </c>
      <c r="H41" s="137"/>
      <c r="I41" s="137"/>
    </row>
    <row r="42" spans="1:9">
      <c r="A42" s="87">
        <v>2183</v>
      </c>
      <c r="B42" s="84" t="s">
        <v>27</v>
      </c>
      <c r="C42" s="84">
        <v>8</v>
      </c>
      <c r="D42" s="84">
        <v>1</v>
      </c>
      <c r="E42" s="200" t="s">
        <v>611</v>
      </c>
      <c r="F42" s="86"/>
      <c r="G42" s="137">
        <v>0</v>
      </c>
      <c r="H42" s="137"/>
      <c r="I42" s="137"/>
    </row>
    <row r="43" spans="1:9" ht="27" customHeight="1">
      <c r="A43" s="87">
        <v>2184</v>
      </c>
      <c r="B43" s="84" t="s">
        <v>27</v>
      </c>
      <c r="C43" s="84">
        <v>8</v>
      </c>
      <c r="D43" s="84">
        <v>1</v>
      </c>
      <c r="E43" s="200" t="s">
        <v>612</v>
      </c>
      <c r="F43" s="86"/>
      <c r="G43" s="137">
        <v>0</v>
      </c>
      <c r="H43" s="137"/>
      <c r="I43" s="137"/>
    </row>
    <row r="44" spans="1:9" s="138" customFormat="1" ht="30" customHeight="1">
      <c r="A44" s="77">
        <v>2200</v>
      </c>
      <c r="B44" s="84" t="s">
        <v>28</v>
      </c>
      <c r="C44" s="84">
        <v>0</v>
      </c>
      <c r="D44" s="84">
        <v>0</v>
      </c>
      <c r="E44" s="103" t="s">
        <v>613</v>
      </c>
      <c r="F44" s="74" t="s">
        <v>995</v>
      </c>
      <c r="G44" s="137">
        <v>0</v>
      </c>
      <c r="H44" s="137">
        <v>0</v>
      </c>
      <c r="I44" s="137">
        <v>0</v>
      </c>
    </row>
    <row r="45" spans="1:9" ht="11.25" customHeight="1">
      <c r="A45" s="87"/>
      <c r="B45" s="84"/>
      <c r="C45" s="84"/>
      <c r="D45" s="84"/>
      <c r="E45" s="200" t="s">
        <v>1036</v>
      </c>
      <c r="F45" s="201"/>
      <c r="G45" s="137"/>
      <c r="H45" s="137"/>
      <c r="I45" s="137"/>
    </row>
    <row r="46" spans="1:9" ht="14.25" customHeight="1">
      <c r="A46" s="87">
        <v>2210</v>
      </c>
      <c r="B46" s="84" t="s">
        <v>28</v>
      </c>
      <c r="C46" s="84">
        <v>1</v>
      </c>
      <c r="D46" s="84">
        <v>0</v>
      </c>
      <c r="E46" s="202" t="s">
        <v>614</v>
      </c>
      <c r="F46" s="206" t="s">
        <v>997</v>
      </c>
      <c r="G46" s="137">
        <v>0</v>
      </c>
      <c r="H46" s="137">
        <v>0</v>
      </c>
      <c r="I46" s="137">
        <v>0</v>
      </c>
    </row>
    <row r="47" spans="1:9" s="203" customFormat="1" ht="10.5" customHeight="1">
      <c r="A47" s="87"/>
      <c r="B47" s="84"/>
      <c r="C47" s="84"/>
      <c r="D47" s="84"/>
      <c r="E47" s="200" t="s">
        <v>1052</v>
      </c>
      <c r="F47" s="202"/>
      <c r="G47" s="137"/>
      <c r="H47" s="139"/>
      <c r="I47" s="139"/>
    </row>
    <row r="48" spans="1:9">
      <c r="A48" s="87">
        <v>2211</v>
      </c>
      <c r="B48" s="84" t="s">
        <v>28</v>
      </c>
      <c r="C48" s="84">
        <v>1</v>
      </c>
      <c r="D48" s="84">
        <v>1</v>
      </c>
      <c r="E48" s="200" t="s">
        <v>615</v>
      </c>
      <c r="F48" s="86" t="s">
        <v>999</v>
      </c>
      <c r="G48" s="137">
        <v>0</v>
      </c>
      <c r="H48" s="137"/>
      <c r="I48" s="137"/>
    </row>
    <row r="49" spans="1:9" ht="14.45" customHeight="1">
      <c r="A49" s="87">
        <v>2220</v>
      </c>
      <c r="B49" s="84" t="s">
        <v>28</v>
      </c>
      <c r="C49" s="84">
        <v>2</v>
      </c>
      <c r="D49" s="84">
        <v>0</v>
      </c>
      <c r="E49" s="202" t="s">
        <v>616</v>
      </c>
      <c r="F49" s="206" t="s">
        <v>570</v>
      </c>
      <c r="G49" s="137">
        <v>0</v>
      </c>
      <c r="H49" s="137">
        <v>0</v>
      </c>
      <c r="I49" s="137">
        <v>0</v>
      </c>
    </row>
    <row r="50" spans="1:9" s="203" customFormat="1" ht="0.75" hidden="1" customHeight="1">
      <c r="A50" s="87"/>
      <c r="B50" s="84"/>
      <c r="C50" s="84"/>
      <c r="D50" s="84"/>
      <c r="E50" s="200" t="s">
        <v>1052</v>
      </c>
      <c r="F50" s="202"/>
      <c r="G50" s="137"/>
      <c r="H50" s="139"/>
      <c r="I50" s="139"/>
    </row>
    <row r="51" spans="1:9">
      <c r="A51" s="87">
        <v>2221</v>
      </c>
      <c r="B51" s="84" t="s">
        <v>28</v>
      </c>
      <c r="C51" s="84">
        <v>2</v>
      </c>
      <c r="D51" s="84">
        <v>1</v>
      </c>
      <c r="E51" s="200" t="s">
        <v>617</v>
      </c>
      <c r="F51" s="86" t="s">
        <v>572</v>
      </c>
      <c r="G51" s="137">
        <v>0</v>
      </c>
      <c r="H51" s="137"/>
      <c r="I51" s="137"/>
    </row>
    <row r="52" spans="1:9">
      <c r="A52" s="87">
        <v>2230</v>
      </c>
      <c r="B52" s="84" t="s">
        <v>28</v>
      </c>
      <c r="C52" s="84">
        <v>3</v>
      </c>
      <c r="D52" s="84">
        <v>0</v>
      </c>
      <c r="E52" s="202" t="s">
        <v>618</v>
      </c>
      <c r="F52" s="206" t="s">
        <v>574</v>
      </c>
      <c r="G52" s="137">
        <v>0</v>
      </c>
      <c r="H52" s="137">
        <v>0</v>
      </c>
      <c r="I52" s="137">
        <v>0</v>
      </c>
    </row>
    <row r="53" spans="1:9" s="203" customFormat="1" ht="10.5" customHeight="1">
      <c r="A53" s="87"/>
      <c r="B53" s="84"/>
      <c r="C53" s="84"/>
      <c r="D53" s="84"/>
      <c r="E53" s="200" t="s">
        <v>1052</v>
      </c>
      <c r="F53" s="202"/>
      <c r="G53" s="137"/>
      <c r="H53" s="139"/>
      <c r="I53" s="139"/>
    </row>
    <row r="54" spans="1:9">
      <c r="A54" s="87">
        <v>2231</v>
      </c>
      <c r="B54" s="84" t="s">
        <v>28</v>
      </c>
      <c r="C54" s="84">
        <v>3</v>
      </c>
      <c r="D54" s="84">
        <v>1</v>
      </c>
      <c r="E54" s="200" t="s">
        <v>619</v>
      </c>
      <c r="F54" s="86" t="s">
        <v>576</v>
      </c>
      <c r="G54" s="137">
        <v>0</v>
      </c>
      <c r="H54" s="137"/>
      <c r="I54" s="137"/>
    </row>
    <row r="55" spans="1:9" ht="30">
      <c r="A55" s="87">
        <v>2240</v>
      </c>
      <c r="B55" s="84" t="s">
        <v>28</v>
      </c>
      <c r="C55" s="84">
        <v>4</v>
      </c>
      <c r="D55" s="84">
        <v>0</v>
      </c>
      <c r="E55" s="202" t="s">
        <v>620</v>
      </c>
      <c r="F55" s="202" t="s">
        <v>578</v>
      </c>
      <c r="G55" s="137">
        <v>0</v>
      </c>
      <c r="H55" s="137">
        <v>0</v>
      </c>
      <c r="I55" s="137">
        <v>0</v>
      </c>
    </row>
    <row r="56" spans="1:9" s="203" customFormat="1" ht="10.5" customHeight="1">
      <c r="A56" s="87"/>
      <c r="B56" s="84"/>
      <c r="C56" s="84"/>
      <c r="D56" s="84"/>
      <c r="E56" s="200" t="s">
        <v>1052</v>
      </c>
      <c r="F56" s="202"/>
      <c r="G56" s="137"/>
      <c r="H56" s="139"/>
      <c r="I56" s="139"/>
    </row>
    <row r="57" spans="1:9" ht="30">
      <c r="A57" s="87">
        <v>2241</v>
      </c>
      <c r="B57" s="84" t="s">
        <v>28</v>
      </c>
      <c r="C57" s="84">
        <v>4</v>
      </c>
      <c r="D57" s="84">
        <v>1</v>
      </c>
      <c r="E57" s="200" t="s">
        <v>620</v>
      </c>
      <c r="F57" s="86" t="s">
        <v>578</v>
      </c>
      <c r="G57" s="137">
        <v>0</v>
      </c>
      <c r="H57" s="137"/>
      <c r="I57" s="137"/>
    </row>
    <row r="58" spans="1:9" s="203" customFormat="1" ht="10.5" customHeight="1">
      <c r="A58" s="87"/>
      <c r="B58" s="84"/>
      <c r="C58" s="84"/>
      <c r="D58" s="84"/>
      <c r="E58" s="200" t="s">
        <v>1052</v>
      </c>
      <c r="F58" s="202"/>
      <c r="G58" s="137"/>
      <c r="H58" s="139"/>
      <c r="I58" s="139"/>
    </row>
    <row r="59" spans="1:9" ht="14.25" customHeight="1">
      <c r="A59" s="87">
        <v>2250</v>
      </c>
      <c r="B59" s="84" t="s">
        <v>28</v>
      </c>
      <c r="C59" s="84">
        <v>5</v>
      </c>
      <c r="D59" s="84">
        <v>0</v>
      </c>
      <c r="E59" s="202" t="s">
        <v>621</v>
      </c>
      <c r="F59" s="202" t="s">
        <v>419</v>
      </c>
      <c r="G59" s="137">
        <v>0</v>
      </c>
      <c r="H59" s="137">
        <v>0</v>
      </c>
      <c r="I59" s="137">
        <v>0</v>
      </c>
    </row>
    <row r="60" spans="1:9" s="203" customFormat="1" ht="10.5" customHeight="1">
      <c r="A60" s="87"/>
      <c r="B60" s="84"/>
      <c r="C60" s="84"/>
      <c r="D60" s="84"/>
      <c r="E60" s="200" t="s">
        <v>1052</v>
      </c>
      <c r="F60" s="202"/>
      <c r="G60" s="137"/>
      <c r="H60" s="139"/>
      <c r="I60" s="139"/>
    </row>
    <row r="61" spans="1:9">
      <c r="A61" s="87">
        <v>2251</v>
      </c>
      <c r="B61" s="84" t="s">
        <v>28</v>
      </c>
      <c r="C61" s="84">
        <v>5</v>
      </c>
      <c r="D61" s="84">
        <v>1</v>
      </c>
      <c r="E61" s="200" t="s">
        <v>621</v>
      </c>
      <c r="F61" s="86" t="s">
        <v>420</v>
      </c>
      <c r="G61" s="137">
        <v>0</v>
      </c>
      <c r="H61" s="137"/>
      <c r="I61" s="137"/>
    </row>
    <row r="62" spans="1:9" s="138" customFormat="1" ht="48.75" customHeight="1">
      <c r="A62" s="77">
        <v>2300</v>
      </c>
      <c r="B62" s="84" t="s">
        <v>29</v>
      </c>
      <c r="C62" s="84">
        <v>0</v>
      </c>
      <c r="D62" s="84">
        <v>0</v>
      </c>
      <c r="E62" s="103" t="s">
        <v>622</v>
      </c>
      <c r="F62" s="74" t="s">
        <v>421</v>
      </c>
      <c r="G62" s="137">
        <v>0</v>
      </c>
      <c r="H62" s="137">
        <v>0</v>
      </c>
      <c r="I62" s="137">
        <v>0</v>
      </c>
    </row>
    <row r="63" spans="1:9" ht="12.75" customHeight="1">
      <c r="A63" s="87"/>
      <c r="B63" s="84"/>
      <c r="C63" s="84"/>
      <c r="D63" s="84"/>
      <c r="E63" s="200" t="s">
        <v>1036</v>
      </c>
      <c r="F63" s="201"/>
      <c r="G63" s="137"/>
      <c r="H63" s="137"/>
      <c r="I63" s="137"/>
    </row>
    <row r="64" spans="1:9" ht="15.6" customHeight="1">
      <c r="A64" s="87">
        <v>2310</v>
      </c>
      <c r="B64" s="84" t="s">
        <v>29</v>
      </c>
      <c r="C64" s="84">
        <v>1</v>
      </c>
      <c r="D64" s="84">
        <v>0</v>
      </c>
      <c r="E64" s="202" t="s">
        <v>623</v>
      </c>
      <c r="F64" s="202" t="s">
        <v>423</v>
      </c>
      <c r="G64" s="137">
        <v>0</v>
      </c>
      <c r="H64" s="137">
        <v>0</v>
      </c>
      <c r="I64" s="137">
        <v>0</v>
      </c>
    </row>
    <row r="65" spans="1:9" s="203" customFormat="1" ht="4.9000000000000004" hidden="1" customHeight="1">
      <c r="A65" s="87"/>
      <c r="B65" s="84"/>
      <c r="C65" s="84"/>
      <c r="D65" s="84"/>
      <c r="E65" s="200" t="s">
        <v>1052</v>
      </c>
      <c r="F65" s="202"/>
      <c r="G65" s="137"/>
      <c r="H65" s="139"/>
      <c r="I65" s="139"/>
    </row>
    <row r="66" spans="1:9">
      <c r="A66" s="87">
        <v>2311</v>
      </c>
      <c r="B66" s="84" t="s">
        <v>29</v>
      </c>
      <c r="C66" s="84">
        <v>1</v>
      </c>
      <c r="D66" s="84">
        <v>1</v>
      </c>
      <c r="E66" s="200" t="s">
        <v>624</v>
      </c>
      <c r="F66" s="86" t="s">
        <v>424</v>
      </c>
      <c r="G66" s="137">
        <v>0</v>
      </c>
      <c r="H66" s="137"/>
      <c r="I66" s="137"/>
    </row>
    <row r="67" spans="1:9">
      <c r="A67" s="87">
        <v>2312</v>
      </c>
      <c r="B67" s="84" t="s">
        <v>29</v>
      </c>
      <c r="C67" s="84">
        <v>1</v>
      </c>
      <c r="D67" s="84">
        <v>2</v>
      </c>
      <c r="E67" s="200" t="s">
        <v>625</v>
      </c>
      <c r="F67" s="86"/>
      <c r="G67" s="137">
        <v>0</v>
      </c>
      <c r="H67" s="137"/>
      <c r="I67" s="137"/>
    </row>
    <row r="68" spans="1:9">
      <c r="A68" s="87">
        <v>2313</v>
      </c>
      <c r="B68" s="84" t="s">
        <v>29</v>
      </c>
      <c r="C68" s="84">
        <v>1</v>
      </c>
      <c r="D68" s="84">
        <v>3</v>
      </c>
      <c r="E68" s="200" t="s">
        <v>626</v>
      </c>
      <c r="F68" s="86"/>
      <c r="G68" s="137">
        <v>0</v>
      </c>
      <c r="H68" s="137"/>
      <c r="I68" s="137"/>
    </row>
    <row r="69" spans="1:9" ht="14.25" customHeight="1">
      <c r="A69" s="87">
        <v>2320</v>
      </c>
      <c r="B69" s="84" t="s">
        <v>29</v>
      </c>
      <c r="C69" s="84">
        <v>2</v>
      </c>
      <c r="D69" s="84">
        <v>0</v>
      </c>
      <c r="E69" s="202" t="s">
        <v>627</v>
      </c>
      <c r="F69" s="202" t="s">
        <v>425</v>
      </c>
      <c r="G69" s="137">
        <v>0</v>
      </c>
      <c r="H69" s="137">
        <v>0</v>
      </c>
      <c r="I69" s="137">
        <v>0</v>
      </c>
    </row>
    <row r="70" spans="1:9" s="203" customFormat="1" ht="10.5" customHeight="1">
      <c r="A70" s="87"/>
      <c r="B70" s="84"/>
      <c r="C70" s="84"/>
      <c r="D70" s="84"/>
      <c r="E70" s="200" t="s">
        <v>1052</v>
      </c>
      <c r="F70" s="202"/>
      <c r="G70" s="137"/>
      <c r="H70" s="139"/>
      <c r="I70" s="139"/>
    </row>
    <row r="71" spans="1:9">
      <c r="A71" s="87">
        <v>2321</v>
      </c>
      <c r="B71" s="84" t="s">
        <v>29</v>
      </c>
      <c r="C71" s="84">
        <v>2</v>
      </c>
      <c r="D71" s="84">
        <v>1</v>
      </c>
      <c r="E71" s="200" t="s">
        <v>628</v>
      </c>
      <c r="F71" s="86" t="s">
        <v>426</v>
      </c>
      <c r="G71" s="137">
        <v>0</v>
      </c>
      <c r="H71" s="137"/>
      <c r="I71" s="137"/>
    </row>
    <row r="72" spans="1:9" ht="13.5" customHeight="1">
      <c r="A72" s="87">
        <v>2330</v>
      </c>
      <c r="B72" s="84" t="s">
        <v>29</v>
      </c>
      <c r="C72" s="84">
        <v>3</v>
      </c>
      <c r="D72" s="84">
        <v>0</v>
      </c>
      <c r="E72" s="202" t="s">
        <v>629</v>
      </c>
      <c r="F72" s="202" t="s">
        <v>427</v>
      </c>
      <c r="G72" s="137">
        <v>0</v>
      </c>
      <c r="H72" s="137">
        <v>0</v>
      </c>
      <c r="I72" s="137">
        <v>0</v>
      </c>
    </row>
    <row r="73" spans="1:9" s="203" customFormat="1" ht="10.5" customHeight="1">
      <c r="A73" s="87"/>
      <c r="B73" s="84"/>
      <c r="C73" s="84"/>
      <c r="D73" s="84"/>
      <c r="E73" s="200" t="s">
        <v>1052</v>
      </c>
      <c r="F73" s="202"/>
      <c r="G73" s="137"/>
      <c r="H73" s="139"/>
      <c r="I73" s="139"/>
    </row>
    <row r="74" spans="1:9">
      <c r="A74" s="87">
        <v>2331</v>
      </c>
      <c r="B74" s="84" t="s">
        <v>29</v>
      </c>
      <c r="C74" s="84">
        <v>3</v>
      </c>
      <c r="D74" s="84">
        <v>1</v>
      </c>
      <c r="E74" s="200" t="s">
        <v>630</v>
      </c>
      <c r="F74" s="86" t="s">
        <v>429</v>
      </c>
      <c r="G74" s="137">
        <v>0</v>
      </c>
      <c r="H74" s="137"/>
      <c r="I74" s="137"/>
    </row>
    <row r="75" spans="1:9">
      <c r="A75" s="87">
        <v>2332</v>
      </c>
      <c r="B75" s="84" t="s">
        <v>29</v>
      </c>
      <c r="C75" s="84">
        <v>3</v>
      </c>
      <c r="D75" s="84">
        <v>2</v>
      </c>
      <c r="E75" s="200" t="s">
        <v>631</v>
      </c>
      <c r="F75" s="86"/>
      <c r="G75" s="137">
        <v>0</v>
      </c>
      <c r="H75" s="137"/>
      <c r="I75" s="137"/>
    </row>
    <row r="76" spans="1:9" ht="14.25" customHeight="1">
      <c r="A76" s="87">
        <v>2340</v>
      </c>
      <c r="B76" s="84" t="s">
        <v>29</v>
      </c>
      <c r="C76" s="84">
        <v>4</v>
      </c>
      <c r="D76" s="84">
        <v>0</v>
      </c>
      <c r="E76" s="202" t="s">
        <v>632</v>
      </c>
      <c r="F76" s="86"/>
      <c r="G76" s="137">
        <v>0</v>
      </c>
      <c r="H76" s="137">
        <v>0</v>
      </c>
      <c r="I76" s="137">
        <v>0</v>
      </c>
    </row>
    <row r="77" spans="1:9" s="203" customFormat="1" ht="0.75" hidden="1" customHeight="1">
      <c r="A77" s="87"/>
      <c r="B77" s="84"/>
      <c r="C77" s="84"/>
      <c r="D77" s="84"/>
      <c r="E77" s="200" t="s">
        <v>1052</v>
      </c>
      <c r="F77" s="202"/>
      <c r="G77" s="137"/>
      <c r="H77" s="139"/>
      <c r="I77" s="139"/>
    </row>
    <row r="78" spans="1:9">
      <c r="A78" s="87">
        <v>2341</v>
      </c>
      <c r="B78" s="84" t="s">
        <v>29</v>
      </c>
      <c r="C78" s="84">
        <v>4</v>
      </c>
      <c r="D78" s="84">
        <v>1</v>
      </c>
      <c r="E78" s="200" t="s">
        <v>632</v>
      </c>
      <c r="F78" s="86"/>
      <c r="G78" s="137">
        <v>0</v>
      </c>
      <c r="H78" s="137"/>
      <c r="I78" s="137"/>
    </row>
    <row r="79" spans="1:9" ht="13.9" customHeight="1">
      <c r="A79" s="87">
        <v>2350</v>
      </c>
      <c r="B79" s="84" t="s">
        <v>29</v>
      </c>
      <c r="C79" s="84">
        <v>5</v>
      </c>
      <c r="D79" s="84">
        <v>0</v>
      </c>
      <c r="E79" s="202" t="s">
        <v>633</v>
      </c>
      <c r="F79" s="202" t="s">
        <v>431</v>
      </c>
      <c r="G79" s="137">
        <v>0</v>
      </c>
      <c r="H79" s="137">
        <v>0</v>
      </c>
      <c r="I79" s="137">
        <v>0</v>
      </c>
    </row>
    <row r="80" spans="1:9" s="203" customFormat="1" ht="0.75" hidden="1" customHeight="1">
      <c r="A80" s="87"/>
      <c r="B80" s="84"/>
      <c r="C80" s="84"/>
      <c r="D80" s="84"/>
      <c r="E80" s="200" t="s">
        <v>1052</v>
      </c>
      <c r="F80" s="202"/>
      <c r="G80" s="137"/>
      <c r="H80" s="139"/>
      <c r="I80" s="139"/>
    </row>
    <row r="81" spans="1:9">
      <c r="A81" s="87">
        <v>2351</v>
      </c>
      <c r="B81" s="84" t="s">
        <v>29</v>
      </c>
      <c r="C81" s="84">
        <v>5</v>
      </c>
      <c r="D81" s="84">
        <v>1</v>
      </c>
      <c r="E81" s="200" t="s">
        <v>634</v>
      </c>
      <c r="F81" s="86" t="s">
        <v>431</v>
      </c>
      <c r="G81" s="137">
        <v>0</v>
      </c>
      <c r="H81" s="137"/>
      <c r="I81" s="137"/>
    </row>
    <row r="82" spans="1:9" ht="27.75" customHeight="1">
      <c r="A82" s="87">
        <v>2360</v>
      </c>
      <c r="B82" s="84" t="s">
        <v>29</v>
      </c>
      <c r="C82" s="84">
        <v>6</v>
      </c>
      <c r="D82" s="84">
        <v>0</v>
      </c>
      <c r="E82" s="202" t="s">
        <v>635</v>
      </c>
      <c r="F82" s="202" t="s">
        <v>302</v>
      </c>
      <c r="G82" s="137">
        <v>0</v>
      </c>
      <c r="H82" s="137">
        <v>0</v>
      </c>
      <c r="I82" s="137">
        <v>0</v>
      </c>
    </row>
    <row r="83" spans="1:9" s="203" customFormat="1" ht="14.25" customHeight="1">
      <c r="A83" s="87"/>
      <c r="B83" s="84"/>
      <c r="C83" s="84"/>
      <c r="D83" s="84"/>
      <c r="E83" s="200" t="s">
        <v>1052</v>
      </c>
      <c r="F83" s="202"/>
      <c r="G83" s="137"/>
      <c r="H83" s="139"/>
      <c r="I83" s="139"/>
    </row>
    <row r="84" spans="1:9" ht="30">
      <c r="A84" s="87">
        <v>2361</v>
      </c>
      <c r="B84" s="84" t="s">
        <v>29</v>
      </c>
      <c r="C84" s="84">
        <v>6</v>
      </c>
      <c r="D84" s="84">
        <v>1</v>
      </c>
      <c r="E84" s="200" t="s">
        <v>635</v>
      </c>
      <c r="F84" s="86" t="s">
        <v>303</v>
      </c>
      <c r="G84" s="137">
        <v>0</v>
      </c>
      <c r="H84" s="137"/>
      <c r="I84" s="137"/>
    </row>
    <row r="85" spans="1:9" ht="30" customHeight="1">
      <c r="A85" s="87">
        <v>2370</v>
      </c>
      <c r="B85" s="84" t="s">
        <v>29</v>
      </c>
      <c r="C85" s="84">
        <v>7</v>
      </c>
      <c r="D85" s="84">
        <v>0</v>
      </c>
      <c r="E85" s="202" t="s">
        <v>636</v>
      </c>
      <c r="F85" s="202" t="s">
        <v>304</v>
      </c>
      <c r="G85" s="137">
        <v>0</v>
      </c>
      <c r="H85" s="137">
        <v>0</v>
      </c>
      <c r="I85" s="137">
        <v>0</v>
      </c>
    </row>
    <row r="86" spans="1:9" s="203" customFormat="1" ht="15" customHeight="1">
      <c r="A86" s="87"/>
      <c r="B86" s="84"/>
      <c r="C86" s="84"/>
      <c r="D86" s="84"/>
      <c r="E86" s="200" t="s">
        <v>1052</v>
      </c>
      <c r="F86" s="202"/>
      <c r="G86" s="137"/>
      <c r="H86" s="139"/>
      <c r="I86" s="139"/>
    </row>
    <row r="87" spans="1:9" ht="30">
      <c r="A87" s="87">
        <v>2371</v>
      </c>
      <c r="B87" s="84" t="s">
        <v>29</v>
      </c>
      <c r="C87" s="84">
        <v>7</v>
      </c>
      <c r="D87" s="84">
        <v>1</v>
      </c>
      <c r="E87" s="200" t="s">
        <v>637</v>
      </c>
      <c r="F87" s="86" t="s">
        <v>305</v>
      </c>
      <c r="G87" s="137">
        <v>0</v>
      </c>
      <c r="H87" s="137"/>
      <c r="I87" s="137"/>
    </row>
    <row r="88" spans="1:9" s="138" customFormat="1" ht="43.5" customHeight="1">
      <c r="A88" s="77">
        <v>2400</v>
      </c>
      <c r="B88" s="84" t="s">
        <v>388</v>
      </c>
      <c r="C88" s="84">
        <v>0</v>
      </c>
      <c r="D88" s="84">
        <v>0</v>
      </c>
      <c r="E88" s="103" t="s">
        <v>638</v>
      </c>
      <c r="F88" s="74" t="s">
        <v>306</v>
      </c>
      <c r="G88" s="137">
        <v>23297.899999999994</v>
      </c>
      <c r="H88" s="137">
        <v>9960</v>
      </c>
      <c r="I88" s="137">
        <v>13337.899999999994</v>
      </c>
    </row>
    <row r="89" spans="1:9" ht="15" customHeight="1">
      <c r="A89" s="87"/>
      <c r="B89" s="84"/>
      <c r="C89" s="84"/>
      <c r="D89" s="84"/>
      <c r="E89" s="200" t="s">
        <v>1036</v>
      </c>
      <c r="F89" s="201"/>
      <c r="G89" s="137"/>
      <c r="H89" s="137"/>
      <c r="I89" s="137"/>
    </row>
    <row r="90" spans="1:9" ht="28.9" customHeight="1">
      <c r="A90" s="87">
        <v>2410</v>
      </c>
      <c r="B90" s="84" t="s">
        <v>388</v>
      </c>
      <c r="C90" s="84">
        <v>1</v>
      </c>
      <c r="D90" s="84">
        <v>0</v>
      </c>
      <c r="E90" s="202" t="s">
        <v>639</v>
      </c>
      <c r="F90" s="202" t="s">
        <v>309</v>
      </c>
      <c r="G90" s="137">
        <v>0</v>
      </c>
      <c r="H90" s="137">
        <v>0</v>
      </c>
      <c r="I90" s="137">
        <v>0</v>
      </c>
    </row>
    <row r="91" spans="1:9" s="203" customFormat="1" ht="13.5" customHeight="1">
      <c r="A91" s="87"/>
      <c r="B91" s="84"/>
      <c r="C91" s="84"/>
      <c r="D91" s="84"/>
      <c r="E91" s="200" t="s">
        <v>1052</v>
      </c>
      <c r="F91" s="202"/>
      <c r="G91" s="137"/>
      <c r="H91" s="139"/>
      <c r="I91" s="139"/>
    </row>
    <row r="92" spans="1:9" ht="30">
      <c r="A92" s="87">
        <v>2411</v>
      </c>
      <c r="B92" s="84" t="s">
        <v>388</v>
      </c>
      <c r="C92" s="84">
        <v>1</v>
      </c>
      <c r="D92" s="84">
        <v>1</v>
      </c>
      <c r="E92" s="200" t="s">
        <v>640</v>
      </c>
      <c r="F92" s="201" t="s">
        <v>311</v>
      </c>
      <c r="G92" s="137">
        <v>0</v>
      </c>
      <c r="H92" s="137"/>
      <c r="I92" s="137"/>
    </row>
    <row r="93" spans="1:9" ht="30">
      <c r="A93" s="87">
        <v>2412</v>
      </c>
      <c r="B93" s="84" t="s">
        <v>388</v>
      </c>
      <c r="C93" s="84">
        <v>1</v>
      </c>
      <c r="D93" s="84">
        <v>2</v>
      </c>
      <c r="E93" s="200" t="s">
        <v>641</v>
      </c>
      <c r="F93" s="86" t="s">
        <v>313</v>
      </c>
      <c r="G93" s="137">
        <v>0</v>
      </c>
      <c r="H93" s="137"/>
      <c r="I93" s="137"/>
    </row>
    <row r="94" spans="1:9" ht="30">
      <c r="A94" s="87">
        <v>2420</v>
      </c>
      <c r="B94" s="84" t="s">
        <v>388</v>
      </c>
      <c r="C94" s="84">
        <v>2</v>
      </c>
      <c r="D94" s="84">
        <v>0</v>
      </c>
      <c r="E94" s="202" t="s">
        <v>642</v>
      </c>
      <c r="F94" s="202" t="s">
        <v>44</v>
      </c>
      <c r="G94" s="137">
        <v>960</v>
      </c>
      <c r="H94" s="137">
        <v>960</v>
      </c>
      <c r="I94" s="137">
        <v>0</v>
      </c>
    </row>
    <row r="95" spans="1:9" s="203" customFormat="1" ht="10.5" customHeight="1">
      <c r="A95" s="87"/>
      <c r="B95" s="84"/>
      <c r="C95" s="84"/>
      <c r="D95" s="84"/>
      <c r="E95" s="200" t="s">
        <v>1052</v>
      </c>
      <c r="F95" s="202"/>
      <c r="G95" s="137"/>
      <c r="H95" s="139"/>
      <c r="I95" s="139"/>
    </row>
    <row r="96" spans="1:9">
      <c r="A96" s="87">
        <v>2421</v>
      </c>
      <c r="B96" s="84" t="s">
        <v>388</v>
      </c>
      <c r="C96" s="84">
        <v>2</v>
      </c>
      <c r="D96" s="84">
        <v>1</v>
      </c>
      <c r="E96" s="200" t="s">
        <v>643</v>
      </c>
      <c r="F96" s="86" t="s">
        <v>46</v>
      </c>
      <c r="G96" s="137">
        <v>960</v>
      </c>
      <c r="H96" s="137">
        <v>960</v>
      </c>
      <c r="I96" s="137"/>
    </row>
    <row r="97" spans="1:9">
      <c r="A97" s="87">
        <v>2422</v>
      </c>
      <c r="B97" s="84" t="s">
        <v>388</v>
      </c>
      <c r="C97" s="84">
        <v>2</v>
      </c>
      <c r="D97" s="84">
        <v>2</v>
      </c>
      <c r="E97" s="200" t="s">
        <v>644</v>
      </c>
      <c r="F97" s="86" t="s">
        <v>48</v>
      </c>
      <c r="G97" s="137">
        <v>0</v>
      </c>
      <c r="H97" s="137"/>
      <c r="I97" s="137"/>
    </row>
    <row r="98" spans="1:9">
      <c r="A98" s="87">
        <v>2423</v>
      </c>
      <c r="B98" s="84" t="s">
        <v>388</v>
      </c>
      <c r="C98" s="84">
        <v>2</v>
      </c>
      <c r="D98" s="84">
        <v>3</v>
      </c>
      <c r="E98" s="200" t="s">
        <v>645</v>
      </c>
      <c r="F98" s="86" t="s">
        <v>50</v>
      </c>
      <c r="G98" s="137">
        <v>0</v>
      </c>
      <c r="H98" s="137"/>
      <c r="I98" s="137"/>
    </row>
    <row r="99" spans="1:9">
      <c r="A99" s="87">
        <v>2424</v>
      </c>
      <c r="B99" s="84" t="s">
        <v>388</v>
      </c>
      <c r="C99" s="84">
        <v>2</v>
      </c>
      <c r="D99" s="84">
        <v>4</v>
      </c>
      <c r="E99" s="200" t="s">
        <v>646</v>
      </c>
      <c r="F99" s="86"/>
      <c r="G99" s="137">
        <v>0</v>
      </c>
      <c r="H99" s="137"/>
      <c r="I99" s="137"/>
    </row>
    <row r="100" spans="1:9" ht="14.25" customHeight="1">
      <c r="A100" s="87">
        <v>2430</v>
      </c>
      <c r="B100" s="84" t="s">
        <v>388</v>
      </c>
      <c r="C100" s="84">
        <v>3</v>
      </c>
      <c r="D100" s="84">
        <v>0</v>
      </c>
      <c r="E100" s="202" t="s">
        <v>647</v>
      </c>
      <c r="F100" s="202" t="s">
        <v>52</v>
      </c>
      <c r="G100" s="137">
        <v>11700</v>
      </c>
      <c r="H100" s="137">
        <v>5000</v>
      </c>
      <c r="I100" s="137">
        <v>6700</v>
      </c>
    </row>
    <row r="101" spans="1:9" s="203" customFormat="1" ht="14.25" customHeight="1">
      <c r="A101" s="87"/>
      <c r="B101" s="84"/>
      <c r="C101" s="84"/>
      <c r="D101" s="84"/>
      <c r="E101" s="200" t="s">
        <v>1052</v>
      </c>
      <c r="F101" s="202"/>
      <c r="G101" s="137"/>
      <c r="H101" s="139"/>
      <c r="I101" s="139"/>
    </row>
    <row r="102" spans="1:9">
      <c r="A102" s="87">
        <v>2431</v>
      </c>
      <c r="B102" s="84" t="s">
        <v>388</v>
      </c>
      <c r="C102" s="84">
        <v>3</v>
      </c>
      <c r="D102" s="84">
        <v>1</v>
      </c>
      <c r="E102" s="200" t="s">
        <v>648</v>
      </c>
      <c r="F102" s="86" t="s">
        <v>1001</v>
      </c>
      <c r="G102" s="137">
        <v>0</v>
      </c>
      <c r="H102" s="137"/>
      <c r="I102" s="137"/>
    </row>
    <row r="103" spans="1:9">
      <c r="A103" s="87">
        <v>2432</v>
      </c>
      <c r="B103" s="84" t="s">
        <v>388</v>
      </c>
      <c r="C103" s="84">
        <v>3</v>
      </c>
      <c r="D103" s="84">
        <v>2</v>
      </c>
      <c r="E103" s="200" t="s">
        <v>649</v>
      </c>
      <c r="F103" s="86" t="s">
        <v>1003</v>
      </c>
      <c r="G103" s="137">
        <v>6700</v>
      </c>
      <c r="H103" s="137"/>
      <c r="I103" s="137">
        <v>6700</v>
      </c>
    </row>
    <row r="104" spans="1:9">
      <c r="A104" s="87">
        <v>2433</v>
      </c>
      <c r="B104" s="84" t="s">
        <v>388</v>
      </c>
      <c r="C104" s="84">
        <v>3</v>
      </c>
      <c r="D104" s="84">
        <v>3</v>
      </c>
      <c r="E104" s="200" t="s">
        <v>650</v>
      </c>
      <c r="F104" s="86" t="s">
        <v>1005</v>
      </c>
      <c r="G104" s="137">
        <v>0</v>
      </c>
      <c r="H104" s="137"/>
      <c r="I104" s="137"/>
    </row>
    <row r="105" spans="1:9">
      <c r="A105" s="87">
        <v>2434</v>
      </c>
      <c r="B105" s="84" t="s">
        <v>388</v>
      </c>
      <c r="C105" s="84">
        <v>3</v>
      </c>
      <c r="D105" s="84">
        <v>4</v>
      </c>
      <c r="E105" s="200" t="s">
        <v>651</v>
      </c>
      <c r="F105" s="86" t="s">
        <v>1007</v>
      </c>
      <c r="G105" s="137">
        <v>0</v>
      </c>
      <c r="H105" s="137"/>
      <c r="I105" s="137"/>
    </row>
    <row r="106" spans="1:9">
      <c r="A106" s="87">
        <v>2435</v>
      </c>
      <c r="B106" s="84" t="s">
        <v>388</v>
      </c>
      <c r="C106" s="84">
        <v>3</v>
      </c>
      <c r="D106" s="84">
        <v>5</v>
      </c>
      <c r="E106" s="200" t="s">
        <v>652</v>
      </c>
      <c r="F106" s="86" t="s">
        <v>1009</v>
      </c>
      <c r="G106" s="137">
        <v>5000</v>
      </c>
      <c r="H106" s="137">
        <v>5000</v>
      </c>
      <c r="I106" s="137"/>
    </row>
    <row r="107" spans="1:9">
      <c r="A107" s="87">
        <v>2436</v>
      </c>
      <c r="B107" s="84" t="s">
        <v>388</v>
      </c>
      <c r="C107" s="84">
        <v>3</v>
      </c>
      <c r="D107" s="84">
        <v>6</v>
      </c>
      <c r="E107" s="200" t="s">
        <v>653</v>
      </c>
      <c r="F107" s="86" t="s">
        <v>1011</v>
      </c>
      <c r="G107" s="137">
        <v>0</v>
      </c>
      <c r="H107" s="137"/>
      <c r="I107" s="137"/>
    </row>
    <row r="108" spans="1:9" ht="27.75" customHeight="1">
      <c r="A108" s="87">
        <v>2440</v>
      </c>
      <c r="B108" s="84" t="s">
        <v>388</v>
      </c>
      <c r="C108" s="84">
        <v>4</v>
      </c>
      <c r="D108" s="84">
        <v>0</v>
      </c>
      <c r="E108" s="202" t="s">
        <v>654</v>
      </c>
      <c r="F108" s="202" t="s">
        <v>1019</v>
      </c>
      <c r="G108" s="137">
        <v>0</v>
      </c>
      <c r="H108" s="137">
        <v>0</v>
      </c>
      <c r="I108" s="137">
        <v>0</v>
      </c>
    </row>
    <row r="109" spans="1:9" s="203" customFormat="1" ht="13.5" customHeight="1">
      <c r="A109" s="87"/>
      <c r="B109" s="84"/>
      <c r="C109" s="84"/>
      <c r="D109" s="84"/>
      <c r="E109" s="200" t="s">
        <v>1052</v>
      </c>
      <c r="F109" s="202"/>
      <c r="G109" s="137"/>
      <c r="H109" s="139"/>
      <c r="I109" s="139"/>
    </row>
    <row r="110" spans="1:9" ht="29.25" customHeight="1">
      <c r="A110" s="87">
        <v>2441</v>
      </c>
      <c r="B110" s="84" t="s">
        <v>388</v>
      </c>
      <c r="C110" s="84">
        <v>4</v>
      </c>
      <c r="D110" s="84">
        <v>1</v>
      </c>
      <c r="E110" s="200" t="s">
        <v>655</v>
      </c>
      <c r="F110" s="86" t="s">
        <v>1021</v>
      </c>
      <c r="G110" s="137">
        <v>0</v>
      </c>
      <c r="H110" s="137"/>
      <c r="I110" s="137"/>
    </row>
    <row r="111" spans="1:9">
      <c r="A111" s="87">
        <v>2442</v>
      </c>
      <c r="B111" s="84" t="s">
        <v>388</v>
      </c>
      <c r="C111" s="84">
        <v>4</v>
      </c>
      <c r="D111" s="84">
        <v>2</v>
      </c>
      <c r="E111" s="200" t="s">
        <v>656</v>
      </c>
      <c r="F111" s="86" t="s">
        <v>1023</v>
      </c>
      <c r="G111" s="137">
        <v>0</v>
      </c>
      <c r="H111" s="137"/>
      <c r="I111" s="137"/>
    </row>
    <row r="112" spans="1:9">
      <c r="A112" s="87">
        <v>2443</v>
      </c>
      <c r="B112" s="84" t="s">
        <v>388</v>
      </c>
      <c r="C112" s="84">
        <v>4</v>
      </c>
      <c r="D112" s="84">
        <v>3</v>
      </c>
      <c r="E112" s="200" t="s">
        <v>657</v>
      </c>
      <c r="F112" s="86" t="s">
        <v>1025</v>
      </c>
      <c r="G112" s="137">
        <v>0</v>
      </c>
      <c r="H112" s="137"/>
      <c r="I112" s="137"/>
    </row>
    <row r="113" spans="1:9" ht="14.25" customHeight="1">
      <c r="A113" s="87">
        <v>2450</v>
      </c>
      <c r="B113" s="84" t="s">
        <v>388</v>
      </c>
      <c r="C113" s="84">
        <v>5</v>
      </c>
      <c r="D113" s="84">
        <v>0</v>
      </c>
      <c r="E113" s="202" t="s">
        <v>658</v>
      </c>
      <c r="F113" s="206" t="s">
        <v>1027</v>
      </c>
      <c r="G113" s="137">
        <v>178537.5</v>
      </c>
      <c r="H113" s="137">
        <v>4000</v>
      </c>
      <c r="I113" s="137">
        <v>174537.5</v>
      </c>
    </row>
    <row r="114" spans="1:9" s="203" customFormat="1" ht="13.5" customHeight="1">
      <c r="A114" s="87"/>
      <c r="B114" s="84"/>
      <c r="C114" s="84"/>
      <c r="D114" s="84"/>
      <c r="E114" s="200" t="s">
        <v>1052</v>
      </c>
      <c r="F114" s="202"/>
      <c r="G114" s="137"/>
      <c r="H114" s="139"/>
      <c r="I114" s="139"/>
    </row>
    <row r="115" spans="1:9">
      <c r="A115" s="87">
        <v>2451</v>
      </c>
      <c r="B115" s="84" t="s">
        <v>388</v>
      </c>
      <c r="C115" s="84">
        <v>5</v>
      </c>
      <c r="D115" s="84">
        <v>1</v>
      </c>
      <c r="E115" s="200" t="s">
        <v>659</v>
      </c>
      <c r="F115" s="86" t="s">
        <v>446</v>
      </c>
      <c r="G115" s="137">
        <v>178537.5</v>
      </c>
      <c r="H115" s="140">
        <v>4000</v>
      </c>
      <c r="I115" s="186">
        <v>174537.5</v>
      </c>
    </row>
    <row r="116" spans="1:9">
      <c r="A116" s="87">
        <v>2452</v>
      </c>
      <c r="B116" s="84" t="s">
        <v>388</v>
      </c>
      <c r="C116" s="84">
        <v>5</v>
      </c>
      <c r="D116" s="84">
        <v>2</v>
      </c>
      <c r="E116" s="200" t="s">
        <v>660</v>
      </c>
      <c r="F116" s="86" t="s">
        <v>448</v>
      </c>
      <c r="G116" s="137">
        <v>0</v>
      </c>
      <c r="H116" s="137"/>
      <c r="I116" s="137"/>
    </row>
    <row r="117" spans="1:9">
      <c r="A117" s="87">
        <v>2453</v>
      </c>
      <c r="B117" s="84" t="s">
        <v>388</v>
      </c>
      <c r="C117" s="84">
        <v>5</v>
      </c>
      <c r="D117" s="84">
        <v>3</v>
      </c>
      <c r="E117" s="200" t="s">
        <v>661</v>
      </c>
      <c r="F117" s="86" t="s">
        <v>450</v>
      </c>
      <c r="G117" s="137">
        <v>0</v>
      </c>
      <c r="H117" s="137"/>
      <c r="I117" s="137"/>
    </row>
    <row r="118" spans="1:9">
      <c r="A118" s="87">
        <v>2454</v>
      </c>
      <c r="B118" s="84" t="s">
        <v>388</v>
      </c>
      <c r="C118" s="84">
        <v>5</v>
      </c>
      <c r="D118" s="84">
        <v>4</v>
      </c>
      <c r="E118" s="200" t="s">
        <v>662</v>
      </c>
      <c r="F118" s="86" t="s">
        <v>452</v>
      </c>
      <c r="G118" s="137">
        <v>0</v>
      </c>
      <c r="H118" s="137"/>
      <c r="I118" s="137"/>
    </row>
    <row r="119" spans="1:9">
      <c r="A119" s="87">
        <v>2455</v>
      </c>
      <c r="B119" s="84" t="s">
        <v>388</v>
      </c>
      <c r="C119" s="84">
        <v>5</v>
      </c>
      <c r="D119" s="84">
        <v>5</v>
      </c>
      <c r="E119" s="200" t="s">
        <v>663</v>
      </c>
      <c r="F119" s="86" t="s">
        <v>454</v>
      </c>
      <c r="G119" s="137">
        <v>0</v>
      </c>
      <c r="H119" s="137"/>
      <c r="I119" s="137"/>
    </row>
    <row r="120" spans="1:9" ht="14.25" customHeight="1">
      <c r="A120" s="87">
        <v>2460</v>
      </c>
      <c r="B120" s="84" t="s">
        <v>388</v>
      </c>
      <c r="C120" s="84">
        <v>6</v>
      </c>
      <c r="D120" s="84">
        <v>0</v>
      </c>
      <c r="E120" s="202" t="s">
        <v>664</v>
      </c>
      <c r="F120" s="202" t="s">
        <v>456</v>
      </c>
      <c r="G120" s="137">
        <v>0</v>
      </c>
      <c r="H120" s="137">
        <v>0</v>
      </c>
      <c r="I120" s="137">
        <v>0</v>
      </c>
    </row>
    <row r="121" spans="1:9" s="203" customFormat="1" ht="10.5" customHeight="1">
      <c r="A121" s="87"/>
      <c r="B121" s="84"/>
      <c r="C121" s="84"/>
      <c r="D121" s="84"/>
      <c r="E121" s="200" t="s">
        <v>1052</v>
      </c>
      <c r="F121" s="202"/>
      <c r="G121" s="137"/>
      <c r="H121" s="139"/>
      <c r="I121" s="139"/>
    </row>
    <row r="122" spans="1:9">
      <c r="A122" s="87">
        <v>2461</v>
      </c>
      <c r="B122" s="84" t="s">
        <v>388</v>
      </c>
      <c r="C122" s="84">
        <v>6</v>
      </c>
      <c r="D122" s="84">
        <v>1</v>
      </c>
      <c r="E122" s="200" t="s">
        <v>665</v>
      </c>
      <c r="F122" s="86" t="s">
        <v>456</v>
      </c>
      <c r="G122" s="137">
        <v>0</v>
      </c>
      <c r="H122" s="137"/>
      <c r="I122" s="137"/>
    </row>
    <row r="123" spans="1:9">
      <c r="A123" s="87">
        <v>2470</v>
      </c>
      <c r="B123" s="84" t="s">
        <v>388</v>
      </c>
      <c r="C123" s="84">
        <v>7</v>
      </c>
      <c r="D123" s="84">
        <v>0</v>
      </c>
      <c r="E123" s="202" t="s">
        <v>666</v>
      </c>
      <c r="F123" s="206" t="s">
        <v>459</v>
      </c>
      <c r="G123" s="137">
        <v>0</v>
      </c>
      <c r="H123" s="137">
        <v>0</v>
      </c>
      <c r="I123" s="137">
        <v>0</v>
      </c>
    </row>
    <row r="124" spans="1:9" s="203" customFormat="1" ht="10.5" customHeight="1">
      <c r="A124" s="87"/>
      <c r="B124" s="84"/>
      <c r="C124" s="84"/>
      <c r="D124" s="84"/>
      <c r="E124" s="200" t="s">
        <v>1052</v>
      </c>
      <c r="F124" s="202"/>
      <c r="G124" s="137"/>
      <c r="H124" s="139"/>
      <c r="I124" s="139"/>
    </row>
    <row r="125" spans="1:9" ht="30">
      <c r="A125" s="87">
        <v>2471</v>
      </c>
      <c r="B125" s="84" t="s">
        <v>388</v>
      </c>
      <c r="C125" s="84">
        <v>7</v>
      </c>
      <c r="D125" s="84">
        <v>1</v>
      </c>
      <c r="E125" s="200" t="s">
        <v>667</v>
      </c>
      <c r="F125" s="86" t="s">
        <v>461</v>
      </c>
      <c r="G125" s="137">
        <v>0</v>
      </c>
      <c r="H125" s="137"/>
      <c r="I125" s="137"/>
    </row>
    <row r="126" spans="1:9">
      <c r="A126" s="87">
        <v>2472</v>
      </c>
      <c r="B126" s="84" t="s">
        <v>388</v>
      </c>
      <c r="C126" s="84">
        <v>7</v>
      </c>
      <c r="D126" s="84">
        <v>2</v>
      </c>
      <c r="E126" s="200" t="s">
        <v>668</v>
      </c>
      <c r="F126" s="207" t="s">
        <v>463</v>
      </c>
      <c r="G126" s="137">
        <v>0</v>
      </c>
      <c r="H126" s="137"/>
      <c r="I126" s="137"/>
    </row>
    <row r="127" spans="1:9">
      <c r="A127" s="87">
        <v>2473</v>
      </c>
      <c r="B127" s="84" t="s">
        <v>388</v>
      </c>
      <c r="C127" s="84">
        <v>7</v>
      </c>
      <c r="D127" s="84">
        <v>3</v>
      </c>
      <c r="E127" s="200" t="s">
        <v>669</v>
      </c>
      <c r="F127" s="86" t="s">
        <v>465</v>
      </c>
      <c r="G127" s="137">
        <v>0</v>
      </c>
      <c r="H127" s="137"/>
      <c r="I127" s="137"/>
    </row>
    <row r="128" spans="1:9">
      <c r="A128" s="87">
        <v>2474</v>
      </c>
      <c r="B128" s="84" t="s">
        <v>388</v>
      </c>
      <c r="C128" s="84">
        <v>7</v>
      </c>
      <c r="D128" s="84">
        <v>4</v>
      </c>
      <c r="E128" s="200" t="s">
        <v>670</v>
      </c>
      <c r="F128" s="201" t="s">
        <v>467</v>
      </c>
      <c r="G128" s="137">
        <v>0</v>
      </c>
      <c r="H128" s="137"/>
      <c r="I128" s="137"/>
    </row>
    <row r="129" spans="1:9" ht="28.5" customHeight="1">
      <c r="A129" s="87">
        <v>2480</v>
      </c>
      <c r="B129" s="84" t="s">
        <v>388</v>
      </c>
      <c r="C129" s="84">
        <v>8</v>
      </c>
      <c r="D129" s="84">
        <v>0</v>
      </c>
      <c r="E129" s="202" t="s">
        <v>671</v>
      </c>
      <c r="F129" s="202" t="s">
        <v>474</v>
      </c>
      <c r="G129" s="137">
        <v>0</v>
      </c>
      <c r="H129" s="137">
        <v>0</v>
      </c>
      <c r="I129" s="137">
        <v>0</v>
      </c>
    </row>
    <row r="130" spans="1:9" s="203" customFormat="1" ht="15" customHeight="1">
      <c r="A130" s="87"/>
      <c r="B130" s="84"/>
      <c r="C130" s="84"/>
      <c r="D130" s="84"/>
      <c r="E130" s="200" t="s">
        <v>1052</v>
      </c>
      <c r="F130" s="202"/>
      <c r="G130" s="137"/>
      <c r="H130" s="139"/>
      <c r="I130" s="139"/>
    </row>
    <row r="131" spans="1:9" ht="45">
      <c r="A131" s="87">
        <v>2481</v>
      </c>
      <c r="B131" s="84" t="s">
        <v>388</v>
      </c>
      <c r="C131" s="84">
        <v>8</v>
      </c>
      <c r="D131" s="84">
        <v>1</v>
      </c>
      <c r="E131" s="200" t="s">
        <v>672</v>
      </c>
      <c r="F131" s="86" t="s">
        <v>955</v>
      </c>
      <c r="G131" s="137">
        <v>0</v>
      </c>
      <c r="H131" s="137"/>
      <c r="I131" s="137"/>
    </row>
    <row r="132" spans="1:9" ht="45">
      <c r="A132" s="87">
        <v>2482</v>
      </c>
      <c r="B132" s="84" t="s">
        <v>388</v>
      </c>
      <c r="C132" s="84">
        <v>8</v>
      </c>
      <c r="D132" s="84">
        <v>2</v>
      </c>
      <c r="E132" s="200" t="s">
        <v>673</v>
      </c>
      <c r="F132" s="86" t="s">
        <v>148</v>
      </c>
      <c r="G132" s="137">
        <v>0</v>
      </c>
      <c r="H132" s="137"/>
      <c r="I132" s="137"/>
    </row>
    <row r="133" spans="1:9" ht="30">
      <c r="A133" s="87">
        <v>2483</v>
      </c>
      <c r="B133" s="84" t="s">
        <v>388</v>
      </c>
      <c r="C133" s="84">
        <v>8</v>
      </c>
      <c r="D133" s="84">
        <v>3</v>
      </c>
      <c r="E133" s="200" t="s">
        <v>674</v>
      </c>
      <c r="F133" s="86" t="s">
        <v>150</v>
      </c>
      <c r="G133" s="137">
        <v>0</v>
      </c>
      <c r="H133" s="137"/>
      <c r="I133" s="137"/>
    </row>
    <row r="134" spans="1:9" ht="42.75" customHeight="1">
      <c r="A134" s="87">
        <v>2484</v>
      </c>
      <c r="B134" s="84" t="s">
        <v>388</v>
      </c>
      <c r="C134" s="84">
        <v>8</v>
      </c>
      <c r="D134" s="84">
        <v>4</v>
      </c>
      <c r="E134" s="200" t="s">
        <v>675</v>
      </c>
      <c r="F134" s="86" t="s">
        <v>535</v>
      </c>
      <c r="G134" s="137">
        <v>0</v>
      </c>
      <c r="H134" s="137"/>
      <c r="I134" s="137"/>
    </row>
    <row r="135" spans="1:9" ht="30">
      <c r="A135" s="87">
        <v>2485</v>
      </c>
      <c r="B135" s="84" t="s">
        <v>388</v>
      </c>
      <c r="C135" s="84">
        <v>8</v>
      </c>
      <c r="D135" s="84">
        <v>5</v>
      </c>
      <c r="E135" s="200" t="s">
        <v>676</v>
      </c>
      <c r="F135" s="86" t="s">
        <v>537</v>
      </c>
      <c r="G135" s="137">
        <v>0</v>
      </c>
      <c r="H135" s="137"/>
      <c r="I135" s="137"/>
    </row>
    <row r="136" spans="1:9" ht="15" customHeight="1">
      <c r="A136" s="87">
        <v>2486</v>
      </c>
      <c r="B136" s="84" t="s">
        <v>388</v>
      </c>
      <c r="C136" s="84">
        <v>8</v>
      </c>
      <c r="D136" s="84">
        <v>6</v>
      </c>
      <c r="E136" s="200" t="s">
        <v>677</v>
      </c>
      <c r="F136" s="86" t="s">
        <v>539</v>
      </c>
      <c r="G136" s="137">
        <v>0</v>
      </c>
      <c r="H136" s="137"/>
      <c r="I136" s="137"/>
    </row>
    <row r="137" spans="1:9" ht="30">
      <c r="A137" s="87">
        <v>2487</v>
      </c>
      <c r="B137" s="84" t="s">
        <v>388</v>
      </c>
      <c r="C137" s="84">
        <v>8</v>
      </c>
      <c r="D137" s="84">
        <v>7</v>
      </c>
      <c r="E137" s="200" t="s">
        <v>678</v>
      </c>
      <c r="F137" s="86" t="s">
        <v>541</v>
      </c>
      <c r="G137" s="137">
        <v>0</v>
      </c>
      <c r="H137" s="137"/>
      <c r="I137" s="137"/>
    </row>
    <row r="138" spans="1:9" ht="18.75" customHeight="1">
      <c r="A138" s="87">
        <v>2490</v>
      </c>
      <c r="B138" s="84" t="s">
        <v>388</v>
      </c>
      <c r="C138" s="84">
        <v>9</v>
      </c>
      <c r="D138" s="84">
        <v>0</v>
      </c>
      <c r="E138" s="202" t="s">
        <v>679</v>
      </c>
      <c r="F138" s="202" t="s">
        <v>543</v>
      </c>
      <c r="G138" s="137">
        <v>-167899.6</v>
      </c>
      <c r="H138" s="137"/>
      <c r="I138" s="137">
        <v>-167899.6</v>
      </c>
    </row>
    <row r="139" spans="1:9" s="203" customFormat="1" ht="15" customHeight="1">
      <c r="A139" s="87"/>
      <c r="B139" s="84"/>
      <c r="C139" s="84"/>
      <c r="D139" s="84"/>
      <c r="E139" s="200" t="s">
        <v>1052</v>
      </c>
      <c r="F139" s="202"/>
      <c r="G139" s="137"/>
      <c r="H139" s="139"/>
      <c r="I139" s="139"/>
    </row>
    <row r="140" spans="1:9" ht="17.25" customHeight="1">
      <c r="A140" s="87">
        <v>2491</v>
      </c>
      <c r="B140" s="84" t="s">
        <v>388</v>
      </c>
      <c r="C140" s="84">
        <v>9</v>
      </c>
      <c r="D140" s="84">
        <v>1</v>
      </c>
      <c r="E140" s="200" t="s">
        <v>679</v>
      </c>
      <c r="F140" s="86" t="s">
        <v>544</v>
      </c>
      <c r="G140" s="137">
        <v>-167899.6</v>
      </c>
      <c r="H140" s="137"/>
      <c r="I140" s="137">
        <v>-167899.6</v>
      </c>
    </row>
    <row r="141" spans="1:9" s="138" customFormat="1" ht="31.15" customHeight="1">
      <c r="A141" s="77">
        <v>2500</v>
      </c>
      <c r="B141" s="84" t="s">
        <v>390</v>
      </c>
      <c r="C141" s="84">
        <v>0</v>
      </c>
      <c r="D141" s="84">
        <v>0</v>
      </c>
      <c r="E141" s="103" t="s">
        <v>680</v>
      </c>
      <c r="F141" s="74" t="s">
        <v>545</v>
      </c>
      <c r="G141" s="137">
        <v>68657.8</v>
      </c>
      <c r="H141" s="137">
        <v>54957.8</v>
      </c>
      <c r="I141" s="137">
        <v>13700</v>
      </c>
    </row>
    <row r="142" spans="1:9" ht="13.15" customHeight="1">
      <c r="A142" s="87"/>
      <c r="B142" s="84"/>
      <c r="C142" s="84"/>
      <c r="D142" s="84"/>
      <c r="E142" s="200" t="s">
        <v>1036</v>
      </c>
      <c r="F142" s="201"/>
      <c r="G142" s="137"/>
      <c r="H142" s="137"/>
      <c r="I142" s="137"/>
    </row>
    <row r="143" spans="1:9">
      <c r="A143" s="87">
        <v>2510</v>
      </c>
      <c r="B143" s="84" t="s">
        <v>390</v>
      </c>
      <c r="C143" s="84">
        <v>1</v>
      </c>
      <c r="D143" s="84">
        <v>0</v>
      </c>
      <c r="E143" s="202" t="s">
        <v>681</v>
      </c>
      <c r="F143" s="202" t="s">
        <v>547</v>
      </c>
      <c r="G143" s="137">
        <v>45257.8</v>
      </c>
      <c r="H143" s="137">
        <v>45257.8</v>
      </c>
      <c r="I143" s="137">
        <v>0</v>
      </c>
    </row>
    <row r="144" spans="1:9" s="203" customFormat="1" ht="12" customHeight="1">
      <c r="A144" s="87"/>
      <c r="B144" s="84"/>
      <c r="C144" s="84"/>
      <c r="D144" s="84"/>
      <c r="E144" s="200" t="s">
        <v>1052</v>
      </c>
      <c r="F144" s="202"/>
      <c r="G144" s="137"/>
      <c r="H144" s="139"/>
      <c r="I144" s="139"/>
    </row>
    <row r="145" spans="1:9">
      <c r="A145" s="87">
        <v>2511</v>
      </c>
      <c r="B145" s="84" t="s">
        <v>390</v>
      </c>
      <c r="C145" s="84">
        <v>1</v>
      </c>
      <c r="D145" s="84">
        <v>1</v>
      </c>
      <c r="E145" s="200" t="s">
        <v>681</v>
      </c>
      <c r="F145" s="86" t="s">
        <v>548</v>
      </c>
      <c r="G145" s="137">
        <v>45257.8</v>
      </c>
      <c r="H145" s="140">
        <v>45257.8</v>
      </c>
      <c r="I145" s="137"/>
    </row>
    <row r="146" spans="1:9">
      <c r="A146" s="87">
        <v>2520</v>
      </c>
      <c r="B146" s="84" t="s">
        <v>390</v>
      </c>
      <c r="C146" s="84">
        <v>2</v>
      </c>
      <c r="D146" s="84">
        <v>0</v>
      </c>
      <c r="E146" s="202" t="s">
        <v>682</v>
      </c>
      <c r="F146" s="202" t="s">
        <v>550</v>
      </c>
      <c r="G146" s="137">
        <v>10950</v>
      </c>
      <c r="H146" s="137">
        <v>0</v>
      </c>
      <c r="I146" s="137">
        <v>10950</v>
      </c>
    </row>
    <row r="147" spans="1:9" s="203" customFormat="1" ht="13.5" customHeight="1">
      <c r="A147" s="87"/>
      <c r="B147" s="84"/>
      <c r="C147" s="84"/>
      <c r="D147" s="84"/>
      <c r="E147" s="200" t="s">
        <v>1052</v>
      </c>
      <c r="F147" s="202"/>
      <c r="G147" s="137"/>
      <c r="H147" s="139"/>
      <c r="I147" s="139"/>
    </row>
    <row r="148" spans="1:9">
      <c r="A148" s="87">
        <v>2521</v>
      </c>
      <c r="B148" s="84" t="s">
        <v>390</v>
      </c>
      <c r="C148" s="84">
        <v>2</v>
      </c>
      <c r="D148" s="84">
        <v>1</v>
      </c>
      <c r="E148" s="200" t="s">
        <v>683</v>
      </c>
      <c r="F148" s="86" t="s">
        <v>552</v>
      </c>
      <c r="G148" s="137">
        <v>10950</v>
      </c>
      <c r="H148" s="137"/>
      <c r="I148" s="137">
        <v>10950</v>
      </c>
    </row>
    <row r="149" spans="1:9">
      <c r="A149" s="87">
        <v>2530</v>
      </c>
      <c r="B149" s="84" t="s">
        <v>390</v>
      </c>
      <c r="C149" s="84">
        <v>3</v>
      </c>
      <c r="D149" s="84">
        <v>0</v>
      </c>
      <c r="E149" s="202" t="s">
        <v>684</v>
      </c>
      <c r="F149" s="202" t="s">
        <v>554</v>
      </c>
      <c r="G149" s="137">
        <v>0</v>
      </c>
      <c r="H149" s="137">
        <v>0</v>
      </c>
      <c r="I149" s="137">
        <v>0</v>
      </c>
    </row>
    <row r="150" spans="1:9" s="203" customFormat="1" ht="12.75" customHeight="1">
      <c r="A150" s="87"/>
      <c r="B150" s="84"/>
      <c r="C150" s="84"/>
      <c r="D150" s="84"/>
      <c r="E150" s="200" t="s">
        <v>1052</v>
      </c>
      <c r="F150" s="202"/>
      <c r="G150" s="137"/>
      <c r="H150" s="139"/>
      <c r="I150" s="139"/>
    </row>
    <row r="151" spans="1:9">
      <c r="A151" s="87">
        <v>2531</v>
      </c>
      <c r="B151" s="84" t="s">
        <v>390</v>
      </c>
      <c r="C151" s="84">
        <v>3</v>
      </c>
      <c r="D151" s="84">
        <v>1</v>
      </c>
      <c r="E151" s="200" t="s">
        <v>684</v>
      </c>
      <c r="F151" s="86" t="s">
        <v>555</v>
      </c>
      <c r="G151" s="137">
        <v>0</v>
      </c>
      <c r="H151" s="137"/>
      <c r="I151" s="137"/>
    </row>
    <row r="152" spans="1:9" ht="15" customHeight="1">
      <c r="A152" s="87">
        <v>2540</v>
      </c>
      <c r="B152" s="84" t="s">
        <v>390</v>
      </c>
      <c r="C152" s="84">
        <v>4</v>
      </c>
      <c r="D152" s="84">
        <v>0</v>
      </c>
      <c r="E152" s="202" t="s">
        <v>685</v>
      </c>
      <c r="F152" s="202" t="s">
        <v>433</v>
      </c>
      <c r="G152" s="137">
        <v>0</v>
      </c>
      <c r="H152" s="137">
        <v>0</v>
      </c>
      <c r="I152" s="137">
        <v>0</v>
      </c>
    </row>
    <row r="153" spans="1:9" s="203" customFormat="1" ht="12" customHeight="1">
      <c r="A153" s="87"/>
      <c r="B153" s="84"/>
      <c r="C153" s="84"/>
      <c r="D153" s="84"/>
      <c r="E153" s="200" t="s">
        <v>1052</v>
      </c>
      <c r="F153" s="202"/>
      <c r="G153" s="137"/>
      <c r="H153" s="139"/>
      <c r="I153" s="139"/>
    </row>
    <row r="154" spans="1:9" ht="17.25" customHeight="1">
      <c r="A154" s="87">
        <v>2541</v>
      </c>
      <c r="B154" s="84" t="s">
        <v>390</v>
      </c>
      <c r="C154" s="84">
        <v>4</v>
      </c>
      <c r="D154" s="84">
        <v>1</v>
      </c>
      <c r="E154" s="200" t="s">
        <v>685</v>
      </c>
      <c r="F154" s="86" t="s">
        <v>434</v>
      </c>
      <c r="G154" s="137">
        <v>0</v>
      </c>
      <c r="H154" s="137"/>
      <c r="I154" s="137"/>
    </row>
    <row r="155" spans="1:9" ht="30" customHeight="1">
      <c r="A155" s="87">
        <v>2550</v>
      </c>
      <c r="B155" s="84" t="s">
        <v>390</v>
      </c>
      <c r="C155" s="84">
        <v>5</v>
      </c>
      <c r="D155" s="84">
        <v>0</v>
      </c>
      <c r="E155" s="202" t="s">
        <v>686</v>
      </c>
      <c r="F155" s="202" t="s">
        <v>436</v>
      </c>
      <c r="G155" s="137">
        <v>0</v>
      </c>
      <c r="H155" s="137">
        <v>0</v>
      </c>
      <c r="I155" s="137">
        <v>0</v>
      </c>
    </row>
    <row r="156" spans="1:9" s="203" customFormat="1" ht="12.75" customHeight="1">
      <c r="A156" s="87"/>
      <c r="B156" s="84"/>
      <c r="C156" s="84"/>
      <c r="D156" s="84"/>
      <c r="E156" s="200" t="s">
        <v>1052</v>
      </c>
      <c r="F156" s="202"/>
      <c r="G156" s="137"/>
      <c r="H156" s="139"/>
      <c r="I156" s="139"/>
    </row>
    <row r="157" spans="1:9" ht="30">
      <c r="A157" s="87">
        <v>2551</v>
      </c>
      <c r="B157" s="84" t="s">
        <v>390</v>
      </c>
      <c r="C157" s="84">
        <v>5</v>
      </c>
      <c r="D157" s="84">
        <v>1</v>
      </c>
      <c r="E157" s="200" t="s">
        <v>686</v>
      </c>
      <c r="F157" s="86" t="s">
        <v>437</v>
      </c>
      <c r="G157" s="137">
        <v>0</v>
      </c>
      <c r="H157" s="137"/>
      <c r="I157" s="137"/>
    </row>
    <row r="158" spans="1:9" ht="30">
      <c r="A158" s="87">
        <v>2560</v>
      </c>
      <c r="B158" s="84" t="s">
        <v>390</v>
      </c>
      <c r="C158" s="84">
        <v>6</v>
      </c>
      <c r="D158" s="84">
        <v>0</v>
      </c>
      <c r="E158" s="202" t="s">
        <v>687</v>
      </c>
      <c r="F158" s="202" t="s">
        <v>439</v>
      </c>
      <c r="G158" s="137">
        <v>12450</v>
      </c>
      <c r="H158" s="137">
        <v>9700</v>
      </c>
      <c r="I158" s="137">
        <v>2750</v>
      </c>
    </row>
    <row r="159" spans="1:9" s="203" customFormat="1" ht="13.5" customHeight="1">
      <c r="A159" s="87"/>
      <c r="B159" s="84"/>
      <c r="C159" s="84"/>
      <c r="D159" s="84"/>
      <c r="E159" s="200" t="s">
        <v>1052</v>
      </c>
      <c r="F159" s="202"/>
      <c r="G159" s="137"/>
      <c r="H159" s="139"/>
      <c r="I159" s="139"/>
    </row>
    <row r="160" spans="1:9" ht="30">
      <c r="A160" s="87">
        <v>2561</v>
      </c>
      <c r="B160" s="84" t="s">
        <v>390</v>
      </c>
      <c r="C160" s="84">
        <v>6</v>
      </c>
      <c r="D160" s="84">
        <v>1</v>
      </c>
      <c r="E160" s="200" t="s">
        <v>687</v>
      </c>
      <c r="F160" s="86" t="s">
        <v>440</v>
      </c>
      <c r="G160" s="137">
        <v>12450</v>
      </c>
      <c r="H160" s="137">
        <v>9700</v>
      </c>
      <c r="I160" s="137">
        <v>2750</v>
      </c>
    </row>
    <row r="161" spans="1:9" s="138" customFormat="1" ht="44.25" customHeight="1">
      <c r="A161" s="77">
        <v>2600</v>
      </c>
      <c r="B161" s="84" t="s">
        <v>391</v>
      </c>
      <c r="C161" s="84">
        <v>0</v>
      </c>
      <c r="D161" s="84">
        <v>0</v>
      </c>
      <c r="E161" s="103" t="s">
        <v>688</v>
      </c>
      <c r="F161" s="74" t="s">
        <v>441</v>
      </c>
      <c r="G161" s="137">
        <v>128780.3</v>
      </c>
      <c r="H161" s="137">
        <v>55628.3</v>
      </c>
      <c r="I161" s="137">
        <v>73152</v>
      </c>
    </row>
    <row r="162" spans="1:9" ht="15.75" customHeight="1">
      <c r="A162" s="87"/>
      <c r="B162" s="84"/>
      <c r="C162" s="84"/>
      <c r="D162" s="84"/>
      <c r="E162" s="200" t="s">
        <v>1036</v>
      </c>
      <c r="F162" s="201"/>
      <c r="G162" s="137"/>
      <c r="H162" s="137"/>
      <c r="I162" s="137"/>
    </row>
    <row r="163" spans="1:9">
      <c r="A163" s="87">
        <v>2610</v>
      </c>
      <c r="B163" s="84" t="s">
        <v>391</v>
      </c>
      <c r="C163" s="84">
        <v>1</v>
      </c>
      <c r="D163" s="84">
        <v>0</v>
      </c>
      <c r="E163" s="202" t="s">
        <v>689</v>
      </c>
      <c r="F163" s="202" t="s">
        <v>443</v>
      </c>
      <c r="G163" s="137">
        <v>23152</v>
      </c>
      <c r="H163" s="137">
        <v>0</v>
      </c>
      <c r="I163" s="137">
        <v>23152</v>
      </c>
    </row>
    <row r="164" spans="1:9" s="203" customFormat="1" ht="14.25" customHeight="1">
      <c r="A164" s="87"/>
      <c r="B164" s="84"/>
      <c r="C164" s="84"/>
      <c r="D164" s="84"/>
      <c r="E164" s="200" t="s">
        <v>1052</v>
      </c>
      <c r="F164" s="202"/>
      <c r="G164" s="137"/>
      <c r="H164" s="139"/>
      <c r="I164" s="139"/>
    </row>
    <row r="165" spans="1:9">
      <c r="A165" s="87">
        <v>2611</v>
      </c>
      <c r="B165" s="84" t="s">
        <v>391</v>
      </c>
      <c r="C165" s="84">
        <v>1</v>
      </c>
      <c r="D165" s="84">
        <v>1</v>
      </c>
      <c r="E165" s="200" t="s">
        <v>690</v>
      </c>
      <c r="F165" s="86" t="s">
        <v>1016</v>
      </c>
      <c r="G165" s="137">
        <v>23152</v>
      </c>
      <c r="H165" s="137"/>
      <c r="I165" s="137">
        <v>23152</v>
      </c>
    </row>
    <row r="166" spans="1:9" ht="13.5" customHeight="1">
      <c r="A166" s="87">
        <v>2620</v>
      </c>
      <c r="B166" s="84" t="s">
        <v>391</v>
      </c>
      <c r="C166" s="84">
        <v>2</v>
      </c>
      <c r="D166" s="84">
        <v>0</v>
      </c>
      <c r="E166" s="202" t="s">
        <v>691</v>
      </c>
      <c r="F166" s="202" t="s">
        <v>380</v>
      </c>
      <c r="G166" s="137">
        <v>0</v>
      </c>
      <c r="H166" s="137">
        <v>0</v>
      </c>
      <c r="I166" s="137">
        <v>0</v>
      </c>
    </row>
    <row r="167" spans="1:9" s="203" customFormat="1" ht="14.25" customHeight="1">
      <c r="A167" s="87"/>
      <c r="B167" s="84"/>
      <c r="C167" s="84"/>
      <c r="D167" s="84"/>
      <c r="E167" s="200" t="s">
        <v>1052</v>
      </c>
      <c r="F167" s="202"/>
      <c r="G167" s="137"/>
      <c r="H167" s="139"/>
      <c r="I167" s="139"/>
    </row>
    <row r="168" spans="1:9">
      <c r="A168" s="87">
        <v>2621</v>
      </c>
      <c r="B168" s="84" t="s">
        <v>391</v>
      </c>
      <c r="C168" s="84">
        <v>2</v>
      </c>
      <c r="D168" s="84">
        <v>1</v>
      </c>
      <c r="E168" s="200" t="s">
        <v>691</v>
      </c>
      <c r="F168" s="86" t="s">
        <v>381</v>
      </c>
      <c r="G168" s="137">
        <v>0</v>
      </c>
      <c r="H168" s="137"/>
      <c r="I168" s="137"/>
    </row>
    <row r="169" spans="1:9" ht="13.5" customHeight="1">
      <c r="A169" s="87">
        <v>2630</v>
      </c>
      <c r="B169" s="84" t="s">
        <v>391</v>
      </c>
      <c r="C169" s="84">
        <v>3</v>
      </c>
      <c r="D169" s="84">
        <v>0</v>
      </c>
      <c r="E169" s="202" t="s">
        <v>692</v>
      </c>
      <c r="F169" s="202" t="s">
        <v>383</v>
      </c>
      <c r="G169" s="137">
        <v>0</v>
      </c>
      <c r="H169" s="137">
        <v>0</v>
      </c>
      <c r="I169" s="137">
        <v>0</v>
      </c>
    </row>
    <row r="170" spans="1:9" s="203" customFormat="1" ht="15" customHeight="1">
      <c r="A170" s="87"/>
      <c r="B170" s="84"/>
      <c r="C170" s="84"/>
      <c r="D170" s="84"/>
      <c r="E170" s="200" t="s">
        <v>1052</v>
      </c>
      <c r="F170" s="202"/>
      <c r="G170" s="137"/>
      <c r="H170" s="139"/>
      <c r="I170" s="139"/>
    </row>
    <row r="171" spans="1:9">
      <c r="A171" s="87">
        <v>2631</v>
      </c>
      <c r="B171" s="84" t="s">
        <v>391</v>
      </c>
      <c r="C171" s="84">
        <v>3</v>
      </c>
      <c r="D171" s="84">
        <v>1</v>
      </c>
      <c r="E171" s="200" t="s">
        <v>693</v>
      </c>
      <c r="F171" s="202" t="s">
        <v>385</v>
      </c>
      <c r="G171" s="137">
        <v>0</v>
      </c>
      <c r="H171" s="137"/>
      <c r="I171" s="137"/>
    </row>
    <row r="172" spans="1:9">
      <c r="A172" s="87">
        <v>2640</v>
      </c>
      <c r="B172" s="84" t="s">
        <v>391</v>
      </c>
      <c r="C172" s="84">
        <v>4</v>
      </c>
      <c r="D172" s="84">
        <v>0</v>
      </c>
      <c r="E172" s="202" t="s">
        <v>694</v>
      </c>
      <c r="F172" s="202" t="s">
        <v>111</v>
      </c>
      <c r="G172" s="137">
        <v>66166.2</v>
      </c>
      <c r="H172" s="137">
        <v>16166.2</v>
      </c>
      <c r="I172" s="137">
        <v>50000</v>
      </c>
    </row>
    <row r="173" spans="1:9" s="203" customFormat="1" ht="15" customHeight="1">
      <c r="A173" s="87"/>
      <c r="B173" s="84"/>
      <c r="C173" s="84"/>
      <c r="D173" s="84"/>
      <c r="E173" s="200" t="s">
        <v>1052</v>
      </c>
      <c r="F173" s="202"/>
      <c r="G173" s="137"/>
      <c r="H173" s="139"/>
      <c r="I173" s="139"/>
    </row>
    <row r="174" spans="1:9">
      <c r="A174" s="87">
        <v>2641</v>
      </c>
      <c r="B174" s="84" t="s">
        <v>391</v>
      </c>
      <c r="C174" s="84">
        <v>4</v>
      </c>
      <c r="D174" s="84">
        <v>1</v>
      </c>
      <c r="E174" s="200" t="s">
        <v>695</v>
      </c>
      <c r="F174" s="86" t="s">
        <v>113</v>
      </c>
      <c r="G174" s="137">
        <v>66166.2</v>
      </c>
      <c r="H174" s="137">
        <v>16166.2</v>
      </c>
      <c r="I174" s="137">
        <v>50000</v>
      </c>
    </row>
    <row r="175" spans="1:9" ht="40.9" customHeight="1">
      <c r="A175" s="87">
        <v>2650</v>
      </c>
      <c r="B175" s="84" t="s">
        <v>391</v>
      </c>
      <c r="C175" s="84">
        <v>5</v>
      </c>
      <c r="D175" s="84">
        <v>0</v>
      </c>
      <c r="E175" s="202" t="s">
        <v>696</v>
      </c>
      <c r="F175" s="202" t="s">
        <v>66</v>
      </c>
      <c r="G175" s="137">
        <v>0</v>
      </c>
      <c r="H175" s="137">
        <v>0</v>
      </c>
      <c r="I175" s="137">
        <v>0</v>
      </c>
    </row>
    <row r="176" spans="1:9" s="203" customFormat="1" ht="0.75" hidden="1" customHeight="1">
      <c r="A176" s="87"/>
      <c r="B176" s="84"/>
      <c r="C176" s="84"/>
      <c r="D176" s="84"/>
      <c r="E176" s="200" t="s">
        <v>1052</v>
      </c>
      <c r="F176" s="202"/>
      <c r="G176" s="137"/>
      <c r="H176" s="139"/>
      <c r="I176" s="139"/>
    </row>
    <row r="177" spans="1:9" ht="45">
      <c r="A177" s="87">
        <v>2651</v>
      </c>
      <c r="B177" s="84" t="s">
        <v>391</v>
      </c>
      <c r="C177" s="84">
        <v>5</v>
      </c>
      <c r="D177" s="84">
        <v>1</v>
      </c>
      <c r="E177" s="200" t="s">
        <v>696</v>
      </c>
      <c r="F177" s="86" t="s">
        <v>67</v>
      </c>
      <c r="G177" s="137">
        <v>0</v>
      </c>
      <c r="H177" s="137"/>
      <c r="I177" s="137"/>
    </row>
    <row r="178" spans="1:9" ht="27.75" customHeight="1">
      <c r="A178" s="87">
        <v>2660</v>
      </c>
      <c r="B178" s="84" t="s">
        <v>391</v>
      </c>
      <c r="C178" s="84">
        <v>6</v>
      </c>
      <c r="D178" s="84">
        <v>0</v>
      </c>
      <c r="E178" s="202" t="s">
        <v>697</v>
      </c>
      <c r="F178" s="206" t="s">
        <v>519</v>
      </c>
      <c r="G178" s="137">
        <v>39462.1</v>
      </c>
      <c r="H178" s="137">
        <v>39462.1</v>
      </c>
      <c r="I178" s="137">
        <v>0</v>
      </c>
    </row>
    <row r="179" spans="1:9" s="203" customFormat="1" ht="16.5" customHeight="1">
      <c r="A179" s="87"/>
      <c r="B179" s="84"/>
      <c r="C179" s="84"/>
      <c r="D179" s="84"/>
      <c r="E179" s="200" t="s">
        <v>1052</v>
      </c>
      <c r="F179" s="202"/>
      <c r="G179" s="137"/>
      <c r="H179" s="139"/>
      <c r="I179" s="139"/>
    </row>
    <row r="180" spans="1:9" ht="30.75" customHeight="1">
      <c r="A180" s="87">
        <v>2661</v>
      </c>
      <c r="B180" s="84" t="s">
        <v>391</v>
      </c>
      <c r="C180" s="84">
        <v>6</v>
      </c>
      <c r="D180" s="84">
        <v>1</v>
      </c>
      <c r="E180" s="200" t="s">
        <v>697</v>
      </c>
      <c r="F180" s="86" t="s">
        <v>520</v>
      </c>
      <c r="G180" s="137">
        <v>39462.1</v>
      </c>
      <c r="H180" s="137">
        <v>39462.1</v>
      </c>
      <c r="I180" s="137"/>
    </row>
    <row r="181" spans="1:9" s="138" customFormat="1" ht="27.75" customHeight="1">
      <c r="A181" s="77">
        <v>2700</v>
      </c>
      <c r="B181" s="84" t="s">
        <v>392</v>
      </c>
      <c r="C181" s="84">
        <v>0</v>
      </c>
      <c r="D181" s="84">
        <v>0</v>
      </c>
      <c r="E181" s="103" t="s">
        <v>698</v>
      </c>
      <c r="F181" s="74" t="s">
        <v>521</v>
      </c>
      <c r="G181" s="137">
        <v>0</v>
      </c>
      <c r="H181" s="137">
        <v>0</v>
      </c>
      <c r="I181" s="137">
        <v>0</v>
      </c>
    </row>
    <row r="182" spans="1:9" ht="14.45" customHeight="1">
      <c r="A182" s="87"/>
      <c r="B182" s="84"/>
      <c r="C182" s="84"/>
      <c r="D182" s="84"/>
      <c r="E182" s="200" t="s">
        <v>1036</v>
      </c>
      <c r="F182" s="201"/>
      <c r="G182" s="137"/>
      <c r="H182" s="137"/>
      <c r="I182" s="137"/>
    </row>
    <row r="183" spans="1:9" ht="15.75" customHeight="1">
      <c r="A183" s="87">
        <v>2710</v>
      </c>
      <c r="B183" s="84" t="s">
        <v>392</v>
      </c>
      <c r="C183" s="84">
        <v>1</v>
      </c>
      <c r="D183" s="84">
        <v>0</v>
      </c>
      <c r="E183" s="202" t="s">
        <v>699</v>
      </c>
      <c r="F183" s="202" t="s">
        <v>523</v>
      </c>
      <c r="G183" s="137">
        <v>0</v>
      </c>
      <c r="H183" s="137">
        <v>0</v>
      </c>
      <c r="I183" s="137">
        <v>0</v>
      </c>
    </row>
    <row r="184" spans="1:9" s="203" customFormat="1" ht="13.5" customHeight="1">
      <c r="A184" s="87"/>
      <c r="B184" s="84"/>
      <c r="C184" s="84"/>
      <c r="D184" s="84"/>
      <c r="E184" s="200" t="s">
        <v>1052</v>
      </c>
      <c r="F184" s="202"/>
      <c r="G184" s="137"/>
      <c r="H184" s="139"/>
      <c r="I184" s="139"/>
    </row>
    <row r="185" spans="1:9">
      <c r="A185" s="87">
        <v>2711</v>
      </c>
      <c r="B185" s="84" t="s">
        <v>392</v>
      </c>
      <c r="C185" s="84">
        <v>1</v>
      </c>
      <c r="D185" s="84">
        <v>1</v>
      </c>
      <c r="E185" s="200" t="s">
        <v>700</v>
      </c>
      <c r="F185" s="86" t="s">
        <v>525</v>
      </c>
      <c r="G185" s="137">
        <v>0</v>
      </c>
      <c r="H185" s="137"/>
      <c r="I185" s="137"/>
    </row>
    <row r="186" spans="1:9">
      <c r="A186" s="87">
        <v>2712</v>
      </c>
      <c r="B186" s="84" t="s">
        <v>392</v>
      </c>
      <c r="C186" s="84">
        <v>1</v>
      </c>
      <c r="D186" s="84">
        <v>2</v>
      </c>
      <c r="E186" s="200" t="s">
        <v>701</v>
      </c>
      <c r="F186" s="86" t="s">
        <v>527</v>
      </c>
      <c r="G186" s="137">
        <v>0</v>
      </c>
      <c r="H186" s="137"/>
      <c r="I186" s="137"/>
    </row>
    <row r="187" spans="1:9">
      <c r="A187" s="87">
        <v>2713</v>
      </c>
      <c r="B187" s="84" t="s">
        <v>392</v>
      </c>
      <c r="C187" s="84">
        <v>1</v>
      </c>
      <c r="D187" s="84">
        <v>3</v>
      </c>
      <c r="E187" s="200" t="s">
        <v>702</v>
      </c>
      <c r="F187" s="86" t="s">
        <v>528</v>
      </c>
      <c r="G187" s="137">
        <v>0</v>
      </c>
      <c r="H187" s="137"/>
      <c r="I187" s="137"/>
    </row>
    <row r="188" spans="1:9">
      <c r="A188" s="87">
        <v>2720</v>
      </c>
      <c r="B188" s="84" t="s">
        <v>392</v>
      </c>
      <c r="C188" s="84">
        <v>2</v>
      </c>
      <c r="D188" s="84">
        <v>0</v>
      </c>
      <c r="E188" s="202" t="s">
        <v>703</v>
      </c>
      <c r="F188" s="202" t="s">
        <v>529</v>
      </c>
      <c r="G188" s="137">
        <v>0</v>
      </c>
      <c r="H188" s="137">
        <v>0</v>
      </c>
      <c r="I188" s="137">
        <v>0</v>
      </c>
    </row>
    <row r="189" spans="1:9" s="203" customFormat="1" ht="10.5" customHeight="1">
      <c r="A189" s="87"/>
      <c r="B189" s="84"/>
      <c r="C189" s="84"/>
      <c r="D189" s="84"/>
      <c r="E189" s="200" t="s">
        <v>1052</v>
      </c>
      <c r="F189" s="202"/>
      <c r="G189" s="137"/>
      <c r="H189" s="139"/>
      <c r="I189" s="139"/>
    </row>
    <row r="190" spans="1:9">
      <c r="A190" s="87">
        <v>2721</v>
      </c>
      <c r="B190" s="84" t="s">
        <v>392</v>
      </c>
      <c r="C190" s="84">
        <v>2</v>
      </c>
      <c r="D190" s="84">
        <v>1</v>
      </c>
      <c r="E190" s="200" t="s">
        <v>704</v>
      </c>
      <c r="F190" s="86" t="s">
        <v>531</v>
      </c>
      <c r="G190" s="137">
        <v>0</v>
      </c>
      <c r="H190" s="137"/>
      <c r="I190" s="137"/>
    </row>
    <row r="191" spans="1:9" ht="20.25" customHeight="1">
      <c r="A191" s="87">
        <v>2722</v>
      </c>
      <c r="B191" s="84" t="s">
        <v>392</v>
      </c>
      <c r="C191" s="84">
        <v>2</v>
      </c>
      <c r="D191" s="84">
        <v>2</v>
      </c>
      <c r="E191" s="200" t="s">
        <v>705</v>
      </c>
      <c r="F191" s="86" t="s">
        <v>116</v>
      </c>
      <c r="G191" s="137">
        <v>0</v>
      </c>
      <c r="H191" s="137"/>
      <c r="I191" s="137"/>
    </row>
    <row r="192" spans="1:9">
      <c r="A192" s="87">
        <v>2723</v>
      </c>
      <c r="B192" s="84" t="s">
        <v>392</v>
      </c>
      <c r="C192" s="84">
        <v>2</v>
      </c>
      <c r="D192" s="84">
        <v>3</v>
      </c>
      <c r="E192" s="200" t="s">
        <v>706</v>
      </c>
      <c r="F192" s="86" t="s">
        <v>117</v>
      </c>
      <c r="G192" s="137">
        <v>0</v>
      </c>
      <c r="H192" s="137"/>
      <c r="I192" s="137"/>
    </row>
    <row r="193" spans="1:9">
      <c r="A193" s="87">
        <v>2724</v>
      </c>
      <c r="B193" s="84" t="s">
        <v>392</v>
      </c>
      <c r="C193" s="84">
        <v>2</v>
      </c>
      <c r="D193" s="84">
        <v>4</v>
      </c>
      <c r="E193" s="200" t="s">
        <v>707</v>
      </c>
      <c r="F193" s="86" t="s">
        <v>119</v>
      </c>
      <c r="G193" s="137">
        <v>0</v>
      </c>
      <c r="H193" s="137"/>
      <c r="I193" s="137"/>
    </row>
    <row r="194" spans="1:9">
      <c r="A194" s="87">
        <v>2730</v>
      </c>
      <c r="B194" s="84" t="s">
        <v>392</v>
      </c>
      <c r="C194" s="84">
        <v>3</v>
      </c>
      <c r="D194" s="84">
        <v>0</v>
      </c>
      <c r="E194" s="202" t="s">
        <v>708</v>
      </c>
      <c r="F194" s="202" t="s">
        <v>121</v>
      </c>
      <c r="G194" s="137">
        <v>0</v>
      </c>
      <c r="H194" s="137">
        <v>0</v>
      </c>
      <c r="I194" s="137">
        <v>0</v>
      </c>
    </row>
    <row r="195" spans="1:9" s="203" customFormat="1" ht="14.25" customHeight="1">
      <c r="A195" s="87"/>
      <c r="B195" s="84"/>
      <c r="C195" s="84"/>
      <c r="D195" s="84"/>
      <c r="E195" s="200" t="s">
        <v>1052</v>
      </c>
      <c r="F195" s="202"/>
      <c r="G195" s="137"/>
      <c r="H195" s="139"/>
      <c r="I195" s="139"/>
    </row>
    <row r="196" spans="1:9" ht="15" customHeight="1">
      <c r="A196" s="87">
        <v>2731</v>
      </c>
      <c r="B196" s="84" t="s">
        <v>392</v>
      </c>
      <c r="C196" s="84">
        <v>3</v>
      </c>
      <c r="D196" s="84">
        <v>1</v>
      </c>
      <c r="E196" s="200" t="s">
        <v>709</v>
      </c>
      <c r="F196" s="201" t="s">
        <v>557</v>
      </c>
      <c r="G196" s="137">
        <v>0</v>
      </c>
      <c r="H196" s="137"/>
      <c r="I196" s="137"/>
    </row>
    <row r="197" spans="1:9" ht="18" customHeight="1">
      <c r="A197" s="87">
        <v>2732</v>
      </c>
      <c r="B197" s="84" t="s">
        <v>392</v>
      </c>
      <c r="C197" s="84">
        <v>3</v>
      </c>
      <c r="D197" s="84">
        <v>2</v>
      </c>
      <c r="E197" s="200" t="s">
        <v>710</v>
      </c>
      <c r="F197" s="201" t="s">
        <v>559</v>
      </c>
      <c r="G197" s="137">
        <v>0</v>
      </c>
      <c r="H197" s="137"/>
      <c r="I197" s="137"/>
    </row>
    <row r="198" spans="1:9" ht="15.75" customHeight="1">
      <c r="A198" s="87">
        <v>2733</v>
      </c>
      <c r="B198" s="84" t="s">
        <v>392</v>
      </c>
      <c r="C198" s="84">
        <v>3</v>
      </c>
      <c r="D198" s="84">
        <v>3</v>
      </c>
      <c r="E198" s="200" t="s">
        <v>711</v>
      </c>
      <c r="F198" s="201" t="s">
        <v>958</v>
      </c>
      <c r="G198" s="137">
        <v>0</v>
      </c>
      <c r="H198" s="137"/>
      <c r="I198" s="137"/>
    </row>
    <row r="199" spans="1:9" ht="30">
      <c r="A199" s="87">
        <v>2734</v>
      </c>
      <c r="B199" s="84" t="s">
        <v>392</v>
      </c>
      <c r="C199" s="84">
        <v>3</v>
      </c>
      <c r="D199" s="84">
        <v>4</v>
      </c>
      <c r="E199" s="200" t="s">
        <v>712</v>
      </c>
      <c r="F199" s="201" t="s">
        <v>960</v>
      </c>
      <c r="G199" s="137">
        <v>0</v>
      </c>
      <c r="H199" s="137"/>
      <c r="I199" s="137"/>
    </row>
    <row r="200" spans="1:9">
      <c r="A200" s="87">
        <v>2740</v>
      </c>
      <c r="B200" s="84" t="s">
        <v>392</v>
      </c>
      <c r="C200" s="84">
        <v>4</v>
      </c>
      <c r="D200" s="84">
        <v>0</v>
      </c>
      <c r="E200" s="202" t="s">
        <v>713</v>
      </c>
      <c r="F200" s="202" t="s">
        <v>962</v>
      </c>
      <c r="G200" s="137">
        <v>0</v>
      </c>
      <c r="H200" s="137">
        <v>0</v>
      </c>
      <c r="I200" s="137">
        <v>0</v>
      </c>
    </row>
    <row r="201" spans="1:9" s="203" customFormat="1" ht="12.75" customHeight="1">
      <c r="A201" s="87"/>
      <c r="B201" s="84"/>
      <c r="C201" s="84"/>
      <c r="D201" s="84"/>
      <c r="E201" s="200" t="s">
        <v>1052</v>
      </c>
      <c r="F201" s="202"/>
      <c r="G201" s="137"/>
      <c r="H201" s="139"/>
      <c r="I201" s="139"/>
    </row>
    <row r="202" spans="1:9">
      <c r="A202" s="87">
        <v>2741</v>
      </c>
      <c r="B202" s="84" t="s">
        <v>392</v>
      </c>
      <c r="C202" s="84">
        <v>4</v>
      </c>
      <c r="D202" s="84">
        <v>1</v>
      </c>
      <c r="E202" s="200" t="s">
        <v>713</v>
      </c>
      <c r="F202" s="86" t="s">
        <v>963</v>
      </c>
      <c r="G202" s="137">
        <v>0</v>
      </c>
      <c r="H202" s="137"/>
      <c r="I202" s="137"/>
    </row>
    <row r="203" spans="1:9" ht="30">
      <c r="A203" s="87">
        <v>2750</v>
      </c>
      <c r="B203" s="84" t="s">
        <v>392</v>
      </c>
      <c r="C203" s="84">
        <v>5</v>
      </c>
      <c r="D203" s="84">
        <v>0</v>
      </c>
      <c r="E203" s="202" t="s">
        <v>714</v>
      </c>
      <c r="F203" s="202" t="s">
        <v>965</v>
      </c>
      <c r="G203" s="137">
        <v>0</v>
      </c>
      <c r="H203" s="137">
        <v>0</v>
      </c>
      <c r="I203" s="137">
        <v>0</v>
      </c>
    </row>
    <row r="204" spans="1:9" s="203" customFormat="1" ht="13.5" customHeight="1">
      <c r="A204" s="87"/>
      <c r="B204" s="84"/>
      <c r="C204" s="84"/>
      <c r="D204" s="84"/>
      <c r="E204" s="200" t="s">
        <v>1052</v>
      </c>
      <c r="F204" s="202"/>
      <c r="G204" s="137"/>
      <c r="H204" s="139"/>
      <c r="I204" s="139"/>
    </row>
    <row r="205" spans="1:9" ht="30">
      <c r="A205" s="87">
        <v>2751</v>
      </c>
      <c r="B205" s="84" t="s">
        <v>392</v>
      </c>
      <c r="C205" s="84">
        <v>5</v>
      </c>
      <c r="D205" s="84">
        <v>1</v>
      </c>
      <c r="E205" s="200" t="s">
        <v>714</v>
      </c>
      <c r="F205" s="86" t="s">
        <v>965</v>
      </c>
      <c r="G205" s="137">
        <v>0</v>
      </c>
      <c r="H205" s="137"/>
      <c r="I205" s="137"/>
    </row>
    <row r="206" spans="1:9">
      <c r="A206" s="87">
        <v>2760</v>
      </c>
      <c r="B206" s="84" t="s">
        <v>392</v>
      </c>
      <c r="C206" s="84">
        <v>6</v>
      </c>
      <c r="D206" s="84">
        <v>0</v>
      </c>
      <c r="E206" s="202" t="s">
        <v>715</v>
      </c>
      <c r="F206" s="202" t="s">
        <v>967</v>
      </c>
      <c r="G206" s="137">
        <v>0</v>
      </c>
      <c r="H206" s="137">
        <v>0</v>
      </c>
      <c r="I206" s="137">
        <v>0</v>
      </c>
    </row>
    <row r="207" spans="1:9" s="203" customFormat="1" ht="13.5" customHeight="1">
      <c r="A207" s="87"/>
      <c r="B207" s="84"/>
      <c r="C207" s="84"/>
      <c r="D207" s="84"/>
      <c r="E207" s="200" t="s">
        <v>1052</v>
      </c>
      <c r="F207" s="202"/>
      <c r="G207" s="137"/>
      <c r="H207" s="139"/>
      <c r="I207" s="139"/>
    </row>
    <row r="208" spans="1:9" ht="13.5" customHeight="1">
      <c r="A208" s="87">
        <v>2761</v>
      </c>
      <c r="B208" s="84" t="s">
        <v>392</v>
      </c>
      <c r="C208" s="84">
        <v>6</v>
      </c>
      <c r="D208" s="84">
        <v>1</v>
      </c>
      <c r="E208" s="200" t="s">
        <v>716</v>
      </c>
      <c r="F208" s="202"/>
      <c r="G208" s="137">
        <v>0</v>
      </c>
      <c r="H208" s="137"/>
      <c r="I208" s="137"/>
    </row>
    <row r="209" spans="1:9">
      <c r="A209" s="87">
        <v>2762</v>
      </c>
      <c r="B209" s="84" t="s">
        <v>392</v>
      </c>
      <c r="C209" s="84">
        <v>6</v>
      </c>
      <c r="D209" s="84">
        <v>2</v>
      </c>
      <c r="E209" s="200" t="s">
        <v>715</v>
      </c>
      <c r="F209" s="86" t="s">
        <v>968</v>
      </c>
      <c r="G209" s="137">
        <v>0</v>
      </c>
      <c r="H209" s="137"/>
      <c r="I209" s="137"/>
    </row>
    <row r="210" spans="1:9" s="138" customFormat="1" ht="27.75" customHeight="1">
      <c r="A210" s="77">
        <v>2800</v>
      </c>
      <c r="B210" s="84" t="s">
        <v>395</v>
      </c>
      <c r="C210" s="84">
        <v>0</v>
      </c>
      <c r="D210" s="84">
        <v>0</v>
      </c>
      <c r="E210" s="103" t="s">
        <v>717</v>
      </c>
      <c r="F210" s="74" t="s">
        <v>969</v>
      </c>
      <c r="G210" s="137">
        <v>94663.4</v>
      </c>
      <c r="H210" s="137">
        <v>56596.800000000003</v>
      </c>
      <c r="I210" s="137">
        <v>38066.6</v>
      </c>
    </row>
    <row r="211" spans="1:9" ht="14.25" customHeight="1">
      <c r="A211" s="87"/>
      <c r="B211" s="84"/>
      <c r="C211" s="84"/>
      <c r="D211" s="84"/>
      <c r="E211" s="200" t="s">
        <v>1036</v>
      </c>
      <c r="F211" s="201"/>
      <c r="G211" s="137"/>
      <c r="H211" s="137"/>
      <c r="I211" s="137"/>
    </row>
    <row r="212" spans="1:9">
      <c r="A212" s="87">
        <v>2810</v>
      </c>
      <c r="B212" s="84" t="s">
        <v>395</v>
      </c>
      <c r="C212" s="84">
        <v>1</v>
      </c>
      <c r="D212" s="84">
        <v>0</v>
      </c>
      <c r="E212" s="202" t="s">
        <v>718</v>
      </c>
      <c r="F212" s="202" t="s">
        <v>971</v>
      </c>
      <c r="G212" s="137">
        <v>1300</v>
      </c>
      <c r="H212" s="137">
        <v>1300</v>
      </c>
      <c r="I212" s="137">
        <v>0</v>
      </c>
    </row>
    <row r="213" spans="1:9" s="203" customFormat="1" ht="13.5" customHeight="1">
      <c r="A213" s="87"/>
      <c r="B213" s="84"/>
      <c r="C213" s="84"/>
      <c r="D213" s="84"/>
      <c r="E213" s="200" t="s">
        <v>1052</v>
      </c>
      <c r="F213" s="202"/>
      <c r="G213" s="137"/>
      <c r="H213" s="139"/>
      <c r="I213" s="139"/>
    </row>
    <row r="214" spans="1:9">
      <c r="A214" s="87">
        <v>2811</v>
      </c>
      <c r="B214" s="84" t="s">
        <v>395</v>
      </c>
      <c r="C214" s="84">
        <v>1</v>
      </c>
      <c r="D214" s="84">
        <v>1</v>
      </c>
      <c r="E214" s="200" t="s">
        <v>718</v>
      </c>
      <c r="F214" s="86" t="s">
        <v>250</v>
      </c>
      <c r="G214" s="137">
        <v>1300</v>
      </c>
      <c r="H214" s="137">
        <v>1300</v>
      </c>
      <c r="I214" s="137"/>
    </row>
    <row r="215" spans="1:9">
      <c r="A215" s="87">
        <v>2820</v>
      </c>
      <c r="B215" s="84" t="s">
        <v>395</v>
      </c>
      <c r="C215" s="84">
        <v>2</v>
      </c>
      <c r="D215" s="84">
        <v>0</v>
      </c>
      <c r="E215" s="202" t="s">
        <v>719</v>
      </c>
      <c r="F215" s="202" t="s">
        <v>252</v>
      </c>
      <c r="G215" s="137">
        <v>93363.4</v>
      </c>
      <c r="H215" s="137">
        <v>55296.800000000003</v>
      </c>
      <c r="I215" s="137">
        <v>38066.6</v>
      </c>
    </row>
    <row r="216" spans="1:9" s="203" customFormat="1" ht="14.25" customHeight="1">
      <c r="A216" s="87"/>
      <c r="B216" s="84"/>
      <c r="C216" s="84"/>
      <c r="D216" s="84"/>
      <c r="E216" s="200" t="s">
        <v>1052</v>
      </c>
      <c r="F216" s="202"/>
      <c r="G216" s="137"/>
      <c r="H216" s="139"/>
      <c r="I216" s="139"/>
    </row>
    <row r="217" spans="1:9">
      <c r="A217" s="87">
        <v>2821</v>
      </c>
      <c r="B217" s="84" t="s">
        <v>395</v>
      </c>
      <c r="C217" s="84">
        <v>2</v>
      </c>
      <c r="D217" s="84">
        <v>1</v>
      </c>
      <c r="E217" s="200" t="s">
        <v>720</v>
      </c>
      <c r="F217" s="202"/>
      <c r="G217" s="137">
        <v>18345.2</v>
      </c>
      <c r="H217" s="137">
        <v>18345.2</v>
      </c>
      <c r="I217" s="137"/>
    </row>
    <row r="218" spans="1:9">
      <c r="A218" s="87">
        <v>2822</v>
      </c>
      <c r="B218" s="84" t="s">
        <v>395</v>
      </c>
      <c r="C218" s="84">
        <v>2</v>
      </c>
      <c r="D218" s="84">
        <v>2</v>
      </c>
      <c r="E218" s="200" t="s">
        <v>721</v>
      </c>
      <c r="F218" s="202"/>
      <c r="G218" s="137">
        <v>0</v>
      </c>
      <c r="H218" s="137"/>
      <c r="I218" s="137"/>
    </row>
    <row r="219" spans="1:9">
      <c r="A219" s="87">
        <v>2823</v>
      </c>
      <c r="B219" s="84" t="s">
        <v>395</v>
      </c>
      <c r="C219" s="84">
        <v>2</v>
      </c>
      <c r="D219" s="84">
        <v>3</v>
      </c>
      <c r="E219" s="200" t="s">
        <v>722</v>
      </c>
      <c r="F219" s="86" t="s">
        <v>253</v>
      </c>
      <c r="G219" s="137">
        <v>60018.2</v>
      </c>
      <c r="H219" s="137">
        <v>25951.599999999999</v>
      </c>
      <c r="I219" s="137">
        <v>34066.6</v>
      </c>
    </row>
    <row r="220" spans="1:9">
      <c r="A220" s="87">
        <v>2824</v>
      </c>
      <c r="B220" s="84" t="s">
        <v>395</v>
      </c>
      <c r="C220" s="84">
        <v>2</v>
      </c>
      <c r="D220" s="84">
        <v>4</v>
      </c>
      <c r="E220" s="200" t="s">
        <v>723</v>
      </c>
      <c r="F220" s="86"/>
      <c r="G220" s="137">
        <v>15000</v>
      </c>
      <c r="H220" s="137">
        <v>11000</v>
      </c>
      <c r="I220" s="137">
        <v>4000</v>
      </c>
    </row>
    <row r="221" spans="1:9">
      <c r="A221" s="87">
        <v>2825</v>
      </c>
      <c r="B221" s="84" t="s">
        <v>395</v>
      </c>
      <c r="C221" s="84">
        <v>2</v>
      </c>
      <c r="D221" s="84">
        <v>5</v>
      </c>
      <c r="E221" s="200" t="s">
        <v>724</v>
      </c>
      <c r="F221" s="86"/>
      <c r="G221" s="137">
        <v>0</v>
      </c>
      <c r="H221" s="137"/>
      <c r="I221" s="137"/>
    </row>
    <row r="222" spans="1:9">
      <c r="A222" s="87">
        <v>2826</v>
      </c>
      <c r="B222" s="84" t="s">
        <v>395</v>
      </c>
      <c r="C222" s="84">
        <v>2</v>
      </c>
      <c r="D222" s="84">
        <v>6</v>
      </c>
      <c r="E222" s="200" t="s">
        <v>725</v>
      </c>
      <c r="F222" s="86"/>
      <c r="G222" s="137">
        <v>0</v>
      </c>
      <c r="H222" s="137"/>
      <c r="I222" s="137"/>
    </row>
    <row r="223" spans="1:9" ht="30">
      <c r="A223" s="87">
        <v>2827</v>
      </c>
      <c r="B223" s="84" t="s">
        <v>395</v>
      </c>
      <c r="C223" s="84">
        <v>2</v>
      </c>
      <c r="D223" s="84">
        <v>7</v>
      </c>
      <c r="E223" s="200" t="s">
        <v>726</v>
      </c>
      <c r="F223" s="86"/>
      <c r="G223" s="137">
        <v>0</v>
      </c>
      <c r="H223" s="137"/>
      <c r="I223" s="137"/>
    </row>
    <row r="224" spans="1:9" ht="25.5" customHeight="1">
      <c r="A224" s="87">
        <v>2830</v>
      </c>
      <c r="B224" s="84" t="s">
        <v>395</v>
      </c>
      <c r="C224" s="84">
        <v>3</v>
      </c>
      <c r="D224" s="84">
        <v>0</v>
      </c>
      <c r="E224" s="202" t="s">
        <v>727</v>
      </c>
      <c r="F224" s="206" t="s">
        <v>491</v>
      </c>
      <c r="G224" s="137">
        <v>0</v>
      </c>
      <c r="H224" s="137">
        <v>0</v>
      </c>
      <c r="I224" s="137">
        <v>0</v>
      </c>
    </row>
    <row r="225" spans="1:9" s="203" customFormat="1" ht="13.5" customHeight="1">
      <c r="A225" s="87"/>
      <c r="B225" s="84"/>
      <c r="C225" s="84"/>
      <c r="D225" s="84"/>
      <c r="E225" s="200" t="s">
        <v>1052</v>
      </c>
      <c r="F225" s="202"/>
      <c r="G225" s="137"/>
      <c r="H225" s="139"/>
      <c r="I225" s="139"/>
    </row>
    <row r="226" spans="1:9">
      <c r="A226" s="87">
        <v>2831</v>
      </c>
      <c r="B226" s="84" t="s">
        <v>395</v>
      </c>
      <c r="C226" s="84">
        <v>3</v>
      </c>
      <c r="D226" s="84">
        <v>1</v>
      </c>
      <c r="E226" s="200" t="s">
        <v>728</v>
      </c>
      <c r="F226" s="206"/>
      <c r="G226" s="137">
        <v>0</v>
      </c>
      <c r="H226" s="137"/>
      <c r="I226" s="137"/>
    </row>
    <row r="227" spans="1:9">
      <c r="A227" s="87">
        <v>2832</v>
      </c>
      <c r="B227" s="84" t="s">
        <v>395</v>
      </c>
      <c r="C227" s="84">
        <v>3</v>
      </c>
      <c r="D227" s="84">
        <v>2</v>
      </c>
      <c r="E227" s="200" t="s">
        <v>729</v>
      </c>
      <c r="F227" s="206"/>
      <c r="G227" s="137">
        <v>0</v>
      </c>
      <c r="H227" s="137"/>
      <c r="I227" s="137"/>
    </row>
    <row r="228" spans="1:9">
      <c r="A228" s="87">
        <v>2833</v>
      </c>
      <c r="B228" s="84" t="s">
        <v>395</v>
      </c>
      <c r="C228" s="84">
        <v>3</v>
      </c>
      <c r="D228" s="84">
        <v>3</v>
      </c>
      <c r="E228" s="200" t="s">
        <v>730</v>
      </c>
      <c r="F228" s="86" t="s">
        <v>30</v>
      </c>
      <c r="G228" s="137">
        <v>0</v>
      </c>
      <c r="H228" s="137"/>
      <c r="I228" s="137"/>
    </row>
    <row r="229" spans="1:9" ht="14.25" customHeight="1">
      <c r="A229" s="87">
        <v>2840</v>
      </c>
      <c r="B229" s="84" t="s">
        <v>395</v>
      </c>
      <c r="C229" s="84">
        <v>4</v>
      </c>
      <c r="D229" s="84">
        <v>0</v>
      </c>
      <c r="E229" s="202" t="s">
        <v>731</v>
      </c>
      <c r="F229" s="206" t="s">
        <v>31</v>
      </c>
      <c r="G229" s="137">
        <v>0</v>
      </c>
      <c r="H229" s="137">
        <v>0</v>
      </c>
      <c r="I229" s="137">
        <v>0</v>
      </c>
    </row>
    <row r="230" spans="1:9" s="203" customFormat="1" ht="12.75" customHeight="1">
      <c r="A230" s="87"/>
      <c r="B230" s="84"/>
      <c r="C230" s="84"/>
      <c r="D230" s="84"/>
      <c r="E230" s="200" t="s">
        <v>1052</v>
      </c>
      <c r="F230" s="202"/>
      <c r="G230" s="137"/>
      <c r="H230" s="139"/>
      <c r="I230" s="139"/>
    </row>
    <row r="231" spans="1:9" ht="14.25" customHeight="1">
      <c r="A231" s="87">
        <v>2841</v>
      </c>
      <c r="B231" s="84" t="s">
        <v>395</v>
      </c>
      <c r="C231" s="84">
        <v>4</v>
      </c>
      <c r="D231" s="84">
        <v>1</v>
      </c>
      <c r="E231" s="200" t="s">
        <v>732</v>
      </c>
      <c r="F231" s="206"/>
      <c r="G231" s="137">
        <v>0</v>
      </c>
      <c r="H231" s="137"/>
      <c r="I231" s="137"/>
    </row>
    <row r="232" spans="1:9" ht="29.25" customHeight="1">
      <c r="A232" s="87">
        <v>2842</v>
      </c>
      <c r="B232" s="84" t="s">
        <v>395</v>
      </c>
      <c r="C232" s="84">
        <v>4</v>
      </c>
      <c r="D232" s="84">
        <v>2</v>
      </c>
      <c r="E232" s="200" t="s">
        <v>733</v>
      </c>
      <c r="F232" s="206"/>
      <c r="G232" s="137">
        <v>0</v>
      </c>
      <c r="H232" s="137"/>
      <c r="I232" s="137"/>
    </row>
    <row r="233" spans="1:9">
      <c r="A233" s="87">
        <v>2843</v>
      </c>
      <c r="B233" s="84" t="s">
        <v>395</v>
      </c>
      <c r="C233" s="84">
        <v>4</v>
      </c>
      <c r="D233" s="84">
        <v>3</v>
      </c>
      <c r="E233" s="200" t="s">
        <v>731</v>
      </c>
      <c r="F233" s="86" t="s">
        <v>32</v>
      </c>
      <c r="G233" s="137">
        <v>0</v>
      </c>
      <c r="H233" s="137"/>
      <c r="I233" s="137"/>
    </row>
    <row r="234" spans="1:9" ht="28.5" customHeight="1">
      <c r="A234" s="87">
        <v>2850</v>
      </c>
      <c r="B234" s="84" t="s">
        <v>395</v>
      </c>
      <c r="C234" s="84">
        <v>5</v>
      </c>
      <c r="D234" s="84">
        <v>0</v>
      </c>
      <c r="E234" s="208" t="s">
        <v>734</v>
      </c>
      <c r="F234" s="206" t="s">
        <v>34</v>
      </c>
      <c r="G234" s="137">
        <v>0</v>
      </c>
      <c r="H234" s="137">
        <v>0</v>
      </c>
      <c r="I234" s="137">
        <v>0</v>
      </c>
    </row>
    <row r="235" spans="1:9" s="203" customFormat="1" ht="12.75" customHeight="1">
      <c r="A235" s="87"/>
      <c r="B235" s="84"/>
      <c r="C235" s="84"/>
      <c r="D235" s="84"/>
      <c r="E235" s="200" t="s">
        <v>1052</v>
      </c>
      <c r="F235" s="202"/>
      <c r="G235" s="137"/>
      <c r="H235" s="139"/>
      <c r="I235" s="139"/>
    </row>
    <row r="236" spans="1:9" ht="27.6" customHeight="1">
      <c r="A236" s="87">
        <v>2851</v>
      </c>
      <c r="B236" s="84" t="s">
        <v>395</v>
      </c>
      <c r="C236" s="84">
        <v>5</v>
      </c>
      <c r="D236" s="84">
        <v>1</v>
      </c>
      <c r="E236" s="209" t="s">
        <v>734</v>
      </c>
      <c r="F236" s="86" t="s">
        <v>35</v>
      </c>
      <c r="G236" s="137">
        <v>0</v>
      </c>
      <c r="H236" s="137"/>
      <c r="I236" s="137"/>
    </row>
    <row r="237" spans="1:9" ht="16.5" customHeight="1">
      <c r="A237" s="87">
        <v>2860</v>
      </c>
      <c r="B237" s="84" t="s">
        <v>395</v>
      </c>
      <c r="C237" s="84">
        <v>6</v>
      </c>
      <c r="D237" s="84">
        <v>0</v>
      </c>
      <c r="E237" s="208" t="s">
        <v>735</v>
      </c>
      <c r="F237" s="206" t="s">
        <v>505</v>
      </c>
      <c r="G237" s="137">
        <v>0</v>
      </c>
      <c r="H237" s="137">
        <v>0</v>
      </c>
      <c r="I237" s="137">
        <v>0</v>
      </c>
    </row>
    <row r="238" spans="1:9" s="203" customFormat="1" ht="12.75" customHeight="1">
      <c r="A238" s="87"/>
      <c r="B238" s="84"/>
      <c r="C238" s="84"/>
      <c r="D238" s="84"/>
      <c r="E238" s="200" t="s">
        <v>1052</v>
      </c>
      <c r="F238" s="202"/>
      <c r="G238" s="137"/>
      <c r="H238" s="139"/>
      <c r="I238" s="139"/>
    </row>
    <row r="239" spans="1:9" ht="14.45" customHeight="1">
      <c r="A239" s="87">
        <v>2861</v>
      </c>
      <c r="B239" s="84" t="s">
        <v>395</v>
      </c>
      <c r="C239" s="84">
        <v>6</v>
      </c>
      <c r="D239" s="84">
        <v>1</v>
      </c>
      <c r="E239" s="209" t="s">
        <v>735</v>
      </c>
      <c r="F239" s="86" t="s">
        <v>506</v>
      </c>
      <c r="G239" s="137">
        <v>0</v>
      </c>
      <c r="H239" s="137"/>
      <c r="I239" s="137"/>
    </row>
    <row r="240" spans="1:9" s="138" customFormat="1" ht="44.25" customHeight="1">
      <c r="A240" s="77">
        <v>2900</v>
      </c>
      <c r="B240" s="84" t="s">
        <v>155</v>
      </c>
      <c r="C240" s="84">
        <v>0</v>
      </c>
      <c r="D240" s="84">
        <v>0</v>
      </c>
      <c r="E240" s="103" t="s">
        <v>736</v>
      </c>
      <c r="F240" s="74" t="s">
        <v>507</v>
      </c>
      <c r="G240" s="137">
        <v>126607.9</v>
      </c>
      <c r="H240" s="137">
        <v>124607.9</v>
      </c>
      <c r="I240" s="137">
        <v>2000</v>
      </c>
    </row>
    <row r="241" spans="1:9" ht="13.5" customHeight="1">
      <c r="A241" s="87"/>
      <c r="B241" s="84"/>
      <c r="C241" s="84"/>
      <c r="D241" s="84"/>
      <c r="E241" s="200" t="s">
        <v>1036</v>
      </c>
      <c r="F241" s="201"/>
      <c r="G241" s="137"/>
      <c r="H241" s="137"/>
      <c r="I241" s="137"/>
    </row>
    <row r="242" spans="1:9" ht="15.75" customHeight="1">
      <c r="A242" s="87">
        <v>2910</v>
      </c>
      <c r="B242" s="84" t="s">
        <v>155</v>
      </c>
      <c r="C242" s="84">
        <v>1</v>
      </c>
      <c r="D242" s="84">
        <v>0</v>
      </c>
      <c r="E242" s="202" t="s">
        <v>737</v>
      </c>
      <c r="F242" s="202" t="s">
        <v>508</v>
      </c>
      <c r="G242" s="137">
        <v>73267.8</v>
      </c>
      <c r="H242" s="137">
        <v>73267.8</v>
      </c>
      <c r="I242" s="137">
        <v>0</v>
      </c>
    </row>
    <row r="243" spans="1:9" s="203" customFormat="1" ht="12.75" customHeight="1">
      <c r="A243" s="87"/>
      <c r="B243" s="84"/>
      <c r="C243" s="84"/>
      <c r="D243" s="84"/>
      <c r="E243" s="200" t="s">
        <v>1052</v>
      </c>
      <c r="F243" s="202"/>
      <c r="G243" s="137"/>
      <c r="H243" s="139"/>
      <c r="I243" s="139"/>
    </row>
    <row r="244" spans="1:9">
      <c r="A244" s="87">
        <v>2911</v>
      </c>
      <c r="B244" s="84" t="s">
        <v>155</v>
      </c>
      <c r="C244" s="84">
        <v>1</v>
      </c>
      <c r="D244" s="84">
        <v>1</v>
      </c>
      <c r="E244" s="200" t="s">
        <v>738</v>
      </c>
      <c r="F244" s="86" t="s">
        <v>510</v>
      </c>
      <c r="G244" s="137">
        <v>73267.8</v>
      </c>
      <c r="H244" s="137">
        <v>73267.8</v>
      </c>
      <c r="I244" s="137"/>
    </row>
    <row r="245" spans="1:9">
      <c r="A245" s="87">
        <v>2912</v>
      </c>
      <c r="B245" s="84" t="s">
        <v>155</v>
      </c>
      <c r="C245" s="84">
        <v>1</v>
      </c>
      <c r="D245" s="84">
        <v>2</v>
      </c>
      <c r="E245" s="200" t="s">
        <v>739</v>
      </c>
      <c r="F245" s="86" t="s">
        <v>511</v>
      </c>
      <c r="G245" s="137">
        <v>0</v>
      </c>
      <c r="H245" s="137"/>
      <c r="I245" s="137"/>
    </row>
    <row r="246" spans="1:9">
      <c r="A246" s="87">
        <v>2920</v>
      </c>
      <c r="B246" s="84" t="s">
        <v>155</v>
      </c>
      <c r="C246" s="84">
        <v>2</v>
      </c>
      <c r="D246" s="84">
        <v>0</v>
      </c>
      <c r="E246" s="202" t="s">
        <v>740</v>
      </c>
      <c r="F246" s="202" t="s">
        <v>512</v>
      </c>
      <c r="G246" s="137">
        <v>0</v>
      </c>
      <c r="H246" s="137">
        <v>0</v>
      </c>
      <c r="I246" s="137"/>
    </row>
    <row r="247" spans="1:9" s="203" customFormat="1" ht="13.5" customHeight="1">
      <c r="A247" s="87"/>
      <c r="B247" s="84"/>
      <c r="C247" s="84"/>
      <c r="D247" s="84"/>
      <c r="E247" s="200" t="s">
        <v>1052</v>
      </c>
      <c r="F247" s="202"/>
      <c r="G247" s="137"/>
      <c r="H247" s="139"/>
      <c r="I247" s="139"/>
    </row>
    <row r="248" spans="1:9">
      <c r="A248" s="87">
        <v>2921</v>
      </c>
      <c r="B248" s="84" t="s">
        <v>155</v>
      </c>
      <c r="C248" s="84">
        <v>2</v>
      </c>
      <c r="D248" s="84">
        <v>1</v>
      </c>
      <c r="E248" s="200" t="s">
        <v>741</v>
      </c>
      <c r="F248" s="86" t="s">
        <v>513</v>
      </c>
      <c r="G248" s="137">
        <v>0</v>
      </c>
      <c r="H248" s="137"/>
      <c r="I248" s="137"/>
    </row>
    <row r="249" spans="1:9">
      <c r="A249" s="87">
        <v>2922</v>
      </c>
      <c r="B249" s="84" t="s">
        <v>155</v>
      </c>
      <c r="C249" s="84">
        <v>2</v>
      </c>
      <c r="D249" s="84">
        <v>2</v>
      </c>
      <c r="E249" s="200" t="s">
        <v>742</v>
      </c>
      <c r="F249" s="86" t="s">
        <v>514</v>
      </c>
      <c r="G249" s="137">
        <v>0</v>
      </c>
      <c r="H249" s="137"/>
      <c r="I249" s="137"/>
    </row>
    <row r="250" spans="1:9" ht="30">
      <c r="A250" s="87">
        <v>2930</v>
      </c>
      <c r="B250" s="84" t="s">
        <v>155</v>
      </c>
      <c r="C250" s="84">
        <v>3</v>
      </c>
      <c r="D250" s="84">
        <v>0</v>
      </c>
      <c r="E250" s="202" t="s">
        <v>743</v>
      </c>
      <c r="F250" s="202" t="s">
        <v>515</v>
      </c>
      <c r="G250" s="137">
        <v>0</v>
      </c>
      <c r="H250" s="137">
        <v>0</v>
      </c>
      <c r="I250" s="137">
        <v>0</v>
      </c>
    </row>
    <row r="251" spans="1:9" s="203" customFormat="1" ht="13.5" customHeight="1">
      <c r="A251" s="87"/>
      <c r="B251" s="84"/>
      <c r="C251" s="84"/>
      <c r="D251" s="84"/>
      <c r="E251" s="200" t="s">
        <v>1052</v>
      </c>
      <c r="F251" s="202"/>
      <c r="G251" s="137"/>
      <c r="H251" s="139"/>
      <c r="I251" s="139"/>
    </row>
    <row r="252" spans="1:9" ht="30">
      <c r="A252" s="87">
        <v>2931</v>
      </c>
      <c r="B252" s="84" t="s">
        <v>155</v>
      </c>
      <c r="C252" s="84">
        <v>3</v>
      </c>
      <c r="D252" s="84">
        <v>1</v>
      </c>
      <c r="E252" s="200" t="s">
        <v>744</v>
      </c>
      <c r="F252" s="86" t="s">
        <v>516</v>
      </c>
      <c r="G252" s="137">
        <v>0</v>
      </c>
      <c r="H252" s="137"/>
      <c r="I252" s="137"/>
    </row>
    <row r="253" spans="1:9">
      <c r="A253" s="87">
        <v>2932</v>
      </c>
      <c r="B253" s="84" t="s">
        <v>155</v>
      </c>
      <c r="C253" s="84">
        <v>3</v>
      </c>
      <c r="D253" s="84">
        <v>2</v>
      </c>
      <c r="E253" s="200" t="s">
        <v>745</v>
      </c>
      <c r="F253" s="86"/>
      <c r="G253" s="137">
        <v>0</v>
      </c>
      <c r="H253" s="137"/>
      <c r="I253" s="137"/>
    </row>
    <row r="254" spans="1:9">
      <c r="A254" s="87">
        <v>2940</v>
      </c>
      <c r="B254" s="84" t="s">
        <v>155</v>
      </c>
      <c r="C254" s="84">
        <v>4</v>
      </c>
      <c r="D254" s="84">
        <v>0</v>
      </c>
      <c r="E254" s="202" t="s">
        <v>746</v>
      </c>
      <c r="F254" s="202" t="s">
        <v>186</v>
      </c>
      <c r="G254" s="137">
        <v>0</v>
      </c>
      <c r="H254" s="137">
        <v>0</v>
      </c>
      <c r="I254" s="137">
        <v>0</v>
      </c>
    </row>
    <row r="255" spans="1:9" s="203" customFormat="1" ht="12" customHeight="1">
      <c r="A255" s="87"/>
      <c r="B255" s="84"/>
      <c r="C255" s="84"/>
      <c r="D255" s="84"/>
      <c r="E255" s="200" t="s">
        <v>1052</v>
      </c>
      <c r="F255" s="202"/>
      <c r="G255" s="137"/>
      <c r="H255" s="139"/>
      <c r="I255" s="139"/>
    </row>
    <row r="256" spans="1:9">
      <c r="A256" s="87">
        <v>2941</v>
      </c>
      <c r="B256" s="84" t="s">
        <v>155</v>
      </c>
      <c r="C256" s="84">
        <v>4</v>
      </c>
      <c r="D256" s="84">
        <v>1</v>
      </c>
      <c r="E256" s="200" t="s">
        <v>747</v>
      </c>
      <c r="F256" s="86" t="s">
        <v>187</v>
      </c>
      <c r="G256" s="137">
        <v>0</v>
      </c>
      <c r="H256" s="137"/>
      <c r="I256" s="137"/>
    </row>
    <row r="257" spans="1:9">
      <c r="A257" s="87">
        <v>2942</v>
      </c>
      <c r="B257" s="84" t="s">
        <v>155</v>
      </c>
      <c r="C257" s="84">
        <v>4</v>
      </c>
      <c r="D257" s="84">
        <v>2</v>
      </c>
      <c r="E257" s="200" t="s">
        <v>748</v>
      </c>
      <c r="F257" s="86" t="s">
        <v>188</v>
      </c>
      <c r="G257" s="137">
        <v>0</v>
      </c>
      <c r="H257" s="137"/>
      <c r="I257" s="137"/>
    </row>
    <row r="258" spans="1:9">
      <c r="A258" s="87">
        <v>2950</v>
      </c>
      <c r="B258" s="84" t="s">
        <v>155</v>
      </c>
      <c r="C258" s="84">
        <v>5</v>
      </c>
      <c r="D258" s="84">
        <v>0</v>
      </c>
      <c r="E258" s="202" t="s">
        <v>749</v>
      </c>
      <c r="F258" s="202" t="s">
        <v>190</v>
      </c>
      <c r="G258" s="137">
        <v>53340.1</v>
      </c>
      <c r="H258" s="137">
        <v>51340.1</v>
      </c>
      <c r="I258" s="137">
        <v>2000</v>
      </c>
    </row>
    <row r="259" spans="1:9" s="203" customFormat="1" ht="12" customHeight="1">
      <c r="A259" s="87"/>
      <c r="B259" s="84"/>
      <c r="C259" s="84"/>
      <c r="D259" s="84"/>
      <c r="E259" s="200" t="s">
        <v>1052</v>
      </c>
      <c r="F259" s="202"/>
      <c r="G259" s="137"/>
      <c r="H259" s="139"/>
      <c r="I259" s="139"/>
    </row>
    <row r="260" spans="1:9">
      <c r="A260" s="87">
        <v>2951</v>
      </c>
      <c r="B260" s="84" t="s">
        <v>155</v>
      </c>
      <c r="C260" s="84">
        <v>5</v>
      </c>
      <c r="D260" s="84">
        <v>1</v>
      </c>
      <c r="E260" s="200" t="s">
        <v>750</v>
      </c>
      <c r="F260" s="202"/>
      <c r="G260" s="137">
        <v>53340.1</v>
      </c>
      <c r="H260" s="140">
        <v>51340.1</v>
      </c>
      <c r="I260" s="137">
        <v>2000</v>
      </c>
    </row>
    <row r="261" spans="1:9">
      <c r="A261" s="87">
        <v>2952</v>
      </c>
      <c r="B261" s="84" t="s">
        <v>155</v>
      </c>
      <c r="C261" s="84">
        <v>5</v>
      </c>
      <c r="D261" s="84">
        <v>2</v>
      </c>
      <c r="E261" s="200" t="s">
        <v>751</v>
      </c>
      <c r="F261" s="86" t="s">
        <v>191</v>
      </c>
      <c r="G261" s="137">
        <v>0</v>
      </c>
      <c r="H261" s="137"/>
      <c r="I261" s="137"/>
    </row>
    <row r="262" spans="1:9">
      <c r="A262" s="87">
        <v>2960</v>
      </c>
      <c r="B262" s="84" t="s">
        <v>155</v>
      </c>
      <c r="C262" s="84">
        <v>6</v>
      </c>
      <c r="D262" s="84">
        <v>0</v>
      </c>
      <c r="E262" s="202" t="s">
        <v>752</v>
      </c>
      <c r="F262" s="202" t="s">
        <v>193</v>
      </c>
      <c r="G262" s="137">
        <v>0</v>
      </c>
      <c r="H262" s="137">
        <v>0</v>
      </c>
      <c r="I262" s="137">
        <v>0</v>
      </c>
    </row>
    <row r="263" spans="1:9" s="203" customFormat="1" ht="12.75" customHeight="1">
      <c r="A263" s="87"/>
      <c r="B263" s="84"/>
      <c r="C263" s="84"/>
      <c r="D263" s="84"/>
      <c r="E263" s="200" t="s">
        <v>1052</v>
      </c>
      <c r="F263" s="202"/>
      <c r="G263" s="137"/>
      <c r="H263" s="139"/>
      <c r="I263" s="139"/>
    </row>
    <row r="264" spans="1:9">
      <c r="A264" s="87">
        <v>2961</v>
      </c>
      <c r="B264" s="84" t="s">
        <v>155</v>
      </c>
      <c r="C264" s="84">
        <v>6</v>
      </c>
      <c r="D264" s="84">
        <v>1</v>
      </c>
      <c r="E264" s="200" t="s">
        <v>752</v>
      </c>
      <c r="F264" s="86" t="s">
        <v>194</v>
      </c>
      <c r="G264" s="137">
        <v>0</v>
      </c>
      <c r="H264" s="137"/>
      <c r="I264" s="137"/>
    </row>
    <row r="265" spans="1:9" ht="30">
      <c r="A265" s="87">
        <v>2970</v>
      </c>
      <c r="B265" s="84" t="s">
        <v>155</v>
      </c>
      <c r="C265" s="84">
        <v>7</v>
      </c>
      <c r="D265" s="84">
        <v>0</v>
      </c>
      <c r="E265" s="202" t="s">
        <v>753</v>
      </c>
      <c r="F265" s="202" t="s">
        <v>196</v>
      </c>
      <c r="G265" s="137">
        <v>0</v>
      </c>
      <c r="H265" s="137">
        <v>0</v>
      </c>
      <c r="I265" s="137">
        <v>0</v>
      </c>
    </row>
    <row r="266" spans="1:9" s="203" customFormat="1" ht="12.75" customHeight="1">
      <c r="A266" s="87"/>
      <c r="B266" s="84"/>
      <c r="C266" s="84"/>
      <c r="D266" s="84"/>
      <c r="E266" s="200" t="s">
        <v>1052</v>
      </c>
      <c r="F266" s="202"/>
      <c r="G266" s="137"/>
      <c r="H266" s="139"/>
      <c r="I266" s="139"/>
    </row>
    <row r="267" spans="1:9" ht="30">
      <c r="A267" s="87">
        <v>2971</v>
      </c>
      <c r="B267" s="84" t="s">
        <v>155</v>
      </c>
      <c r="C267" s="84">
        <v>7</v>
      </c>
      <c r="D267" s="84">
        <v>1</v>
      </c>
      <c r="E267" s="200" t="s">
        <v>753</v>
      </c>
      <c r="F267" s="86" t="s">
        <v>196</v>
      </c>
      <c r="G267" s="137">
        <v>0</v>
      </c>
      <c r="H267" s="137"/>
      <c r="I267" s="137"/>
    </row>
    <row r="268" spans="1:9">
      <c r="A268" s="87">
        <v>2980</v>
      </c>
      <c r="B268" s="84" t="s">
        <v>155</v>
      </c>
      <c r="C268" s="84">
        <v>8</v>
      </c>
      <c r="D268" s="84">
        <v>0</v>
      </c>
      <c r="E268" s="202" t="s">
        <v>754</v>
      </c>
      <c r="F268" s="202" t="s">
        <v>198</v>
      </c>
      <c r="G268" s="137">
        <v>0</v>
      </c>
      <c r="H268" s="137">
        <v>0</v>
      </c>
      <c r="I268" s="137">
        <v>0</v>
      </c>
    </row>
    <row r="269" spans="1:9" s="203" customFormat="1" ht="12.75" customHeight="1">
      <c r="A269" s="87"/>
      <c r="B269" s="84"/>
      <c r="C269" s="84"/>
      <c r="D269" s="84"/>
      <c r="E269" s="200" t="s">
        <v>1052</v>
      </c>
      <c r="F269" s="202"/>
      <c r="G269" s="137"/>
      <c r="H269" s="139"/>
      <c r="I269" s="139"/>
    </row>
    <row r="270" spans="1:9">
      <c r="A270" s="87">
        <v>2981</v>
      </c>
      <c r="B270" s="84" t="s">
        <v>155</v>
      </c>
      <c r="C270" s="84">
        <v>8</v>
      </c>
      <c r="D270" s="84">
        <v>1</v>
      </c>
      <c r="E270" s="200" t="s">
        <v>754</v>
      </c>
      <c r="F270" s="86" t="s">
        <v>199</v>
      </c>
      <c r="G270" s="137">
        <v>0</v>
      </c>
      <c r="H270" s="137"/>
      <c r="I270" s="137"/>
    </row>
    <row r="271" spans="1:9" s="138" customFormat="1" ht="45" customHeight="1">
      <c r="A271" s="77">
        <v>3000</v>
      </c>
      <c r="B271" s="84" t="s">
        <v>298</v>
      </c>
      <c r="C271" s="84">
        <v>0</v>
      </c>
      <c r="D271" s="84">
        <v>0</v>
      </c>
      <c r="E271" s="103" t="s">
        <v>755</v>
      </c>
      <c r="F271" s="74" t="s">
        <v>200</v>
      </c>
      <c r="G271" s="137">
        <v>5800</v>
      </c>
      <c r="H271" s="137">
        <v>5800</v>
      </c>
      <c r="I271" s="137">
        <v>0</v>
      </c>
    </row>
    <row r="272" spans="1:9" ht="13.15" customHeight="1">
      <c r="A272" s="87"/>
      <c r="B272" s="84"/>
      <c r="C272" s="84"/>
      <c r="D272" s="84"/>
      <c r="E272" s="200" t="s">
        <v>1036</v>
      </c>
      <c r="F272" s="201"/>
      <c r="G272" s="137"/>
      <c r="H272" s="137"/>
      <c r="I272" s="137"/>
    </row>
    <row r="273" spans="1:9">
      <c r="A273" s="87">
        <v>3010</v>
      </c>
      <c r="B273" s="84" t="s">
        <v>298</v>
      </c>
      <c r="C273" s="84">
        <v>1</v>
      </c>
      <c r="D273" s="84">
        <v>0</v>
      </c>
      <c r="E273" s="202" t="s">
        <v>756</v>
      </c>
      <c r="F273" s="202" t="s">
        <v>201</v>
      </c>
      <c r="G273" s="137">
        <v>0</v>
      </c>
      <c r="H273" s="137">
        <v>0</v>
      </c>
      <c r="I273" s="137">
        <v>0</v>
      </c>
    </row>
    <row r="274" spans="1:9" s="203" customFormat="1" ht="12.75" customHeight="1">
      <c r="A274" s="87"/>
      <c r="B274" s="84"/>
      <c r="C274" s="84"/>
      <c r="D274" s="84"/>
      <c r="E274" s="200" t="s">
        <v>1052</v>
      </c>
      <c r="F274" s="202"/>
      <c r="G274" s="137"/>
      <c r="H274" s="139"/>
      <c r="I274" s="139"/>
    </row>
    <row r="275" spans="1:9">
      <c r="A275" s="87">
        <v>3011</v>
      </c>
      <c r="B275" s="84" t="s">
        <v>298</v>
      </c>
      <c r="C275" s="84">
        <v>1</v>
      </c>
      <c r="D275" s="84">
        <v>1</v>
      </c>
      <c r="E275" s="200" t="s">
        <v>757</v>
      </c>
      <c r="F275" s="86" t="s">
        <v>203</v>
      </c>
      <c r="G275" s="137">
        <v>0</v>
      </c>
      <c r="H275" s="137"/>
      <c r="I275" s="137"/>
    </row>
    <row r="276" spans="1:9">
      <c r="A276" s="87">
        <v>3012</v>
      </c>
      <c r="B276" s="84" t="s">
        <v>298</v>
      </c>
      <c r="C276" s="84">
        <v>1</v>
      </c>
      <c r="D276" s="84">
        <v>2</v>
      </c>
      <c r="E276" s="200" t="s">
        <v>758</v>
      </c>
      <c r="F276" s="86" t="s">
        <v>205</v>
      </c>
      <c r="G276" s="137">
        <v>0</v>
      </c>
      <c r="H276" s="137"/>
      <c r="I276" s="137"/>
    </row>
    <row r="277" spans="1:9">
      <c r="A277" s="87">
        <v>3020</v>
      </c>
      <c r="B277" s="84" t="s">
        <v>298</v>
      </c>
      <c r="C277" s="84">
        <v>2</v>
      </c>
      <c r="D277" s="84">
        <v>0</v>
      </c>
      <c r="E277" s="202" t="s">
        <v>759</v>
      </c>
      <c r="F277" s="202" t="s">
        <v>207</v>
      </c>
      <c r="G277" s="137">
        <v>2800</v>
      </c>
      <c r="H277" s="137">
        <v>2800</v>
      </c>
      <c r="I277" s="137">
        <v>0</v>
      </c>
    </row>
    <row r="278" spans="1:9" s="203" customFormat="1" ht="12.75" customHeight="1">
      <c r="A278" s="87"/>
      <c r="B278" s="84"/>
      <c r="C278" s="84"/>
      <c r="D278" s="84"/>
      <c r="E278" s="200" t="s">
        <v>1052</v>
      </c>
      <c r="F278" s="202"/>
      <c r="G278" s="137"/>
      <c r="H278" s="139"/>
      <c r="I278" s="139"/>
    </row>
    <row r="279" spans="1:9">
      <c r="A279" s="87">
        <v>3021</v>
      </c>
      <c r="B279" s="84" t="s">
        <v>298</v>
      </c>
      <c r="C279" s="84">
        <v>2</v>
      </c>
      <c r="D279" s="84">
        <v>1</v>
      </c>
      <c r="E279" s="200" t="s">
        <v>759</v>
      </c>
      <c r="F279" s="86" t="s">
        <v>208</v>
      </c>
      <c r="G279" s="137">
        <v>2800</v>
      </c>
      <c r="H279" s="137">
        <v>2800</v>
      </c>
      <c r="I279" s="137"/>
    </row>
    <row r="280" spans="1:9">
      <c r="A280" s="87">
        <v>3030</v>
      </c>
      <c r="B280" s="84" t="s">
        <v>298</v>
      </c>
      <c r="C280" s="84">
        <v>3</v>
      </c>
      <c r="D280" s="84">
        <v>0</v>
      </c>
      <c r="E280" s="202" t="s">
        <v>760</v>
      </c>
      <c r="F280" s="202" t="s">
        <v>282</v>
      </c>
      <c r="G280" s="137">
        <v>0</v>
      </c>
      <c r="H280" s="137">
        <v>0</v>
      </c>
      <c r="I280" s="137">
        <v>0</v>
      </c>
    </row>
    <row r="281" spans="1:9" s="203" customFormat="1">
      <c r="A281" s="87"/>
      <c r="B281" s="84"/>
      <c r="C281" s="84"/>
      <c r="D281" s="84"/>
      <c r="E281" s="200" t="s">
        <v>1052</v>
      </c>
      <c r="F281" s="202"/>
      <c r="G281" s="137"/>
      <c r="H281" s="139"/>
      <c r="I281" s="139"/>
    </row>
    <row r="282" spans="1:9" s="203" customFormat="1">
      <c r="A282" s="87">
        <v>3031</v>
      </c>
      <c r="B282" s="84" t="s">
        <v>298</v>
      </c>
      <c r="C282" s="84">
        <v>3</v>
      </c>
      <c r="D282" s="84" t="s">
        <v>123</v>
      </c>
      <c r="E282" s="200" t="s">
        <v>760</v>
      </c>
      <c r="F282" s="202"/>
      <c r="G282" s="137">
        <v>0</v>
      </c>
      <c r="H282" s="137"/>
      <c r="I282" s="139"/>
    </row>
    <row r="283" spans="1:9">
      <c r="A283" s="87">
        <v>3040</v>
      </c>
      <c r="B283" s="84" t="s">
        <v>298</v>
      </c>
      <c r="C283" s="84">
        <v>4</v>
      </c>
      <c r="D283" s="84">
        <v>0</v>
      </c>
      <c r="E283" s="202" t="s">
        <v>761</v>
      </c>
      <c r="F283" s="202" t="s">
        <v>284</v>
      </c>
      <c r="G283" s="137">
        <v>0</v>
      </c>
      <c r="H283" s="137">
        <v>0</v>
      </c>
      <c r="I283" s="137">
        <v>0</v>
      </c>
    </row>
    <row r="284" spans="1:9" s="203" customFormat="1" ht="13.5" customHeight="1">
      <c r="A284" s="87"/>
      <c r="B284" s="84"/>
      <c r="C284" s="84"/>
      <c r="D284" s="84"/>
      <c r="E284" s="200" t="s">
        <v>1052</v>
      </c>
      <c r="F284" s="202"/>
      <c r="G284" s="137"/>
      <c r="H284" s="139"/>
      <c r="I284" s="139"/>
    </row>
    <row r="285" spans="1:9">
      <c r="A285" s="87">
        <v>3041</v>
      </c>
      <c r="B285" s="84" t="s">
        <v>298</v>
      </c>
      <c r="C285" s="84">
        <v>4</v>
      </c>
      <c r="D285" s="84">
        <v>1</v>
      </c>
      <c r="E285" s="200" t="s">
        <v>761</v>
      </c>
      <c r="F285" s="86" t="s">
        <v>285</v>
      </c>
      <c r="G285" s="137">
        <v>0</v>
      </c>
      <c r="H285" s="137"/>
      <c r="I285" s="137"/>
    </row>
    <row r="286" spans="1:9">
      <c r="A286" s="87">
        <v>3050</v>
      </c>
      <c r="B286" s="84" t="s">
        <v>298</v>
      </c>
      <c r="C286" s="84">
        <v>5</v>
      </c>
      <c r="D286" s="84">
        <v>0</v>
      </c>
      <c r="E286" s="202" t="s">
        <v>762</v>
      </c>
      <c r="F286" s="202" t="s">
        <v>287</v>
      </c>
      <c r="G286" s="137">
        <v>0</v>
      </c>
      <c r="H286" s="137">
        <v>0</v>
      </c>
      <c r="I286" s="137">
        <v>0</v>
      </c>
    </row>
    <row r="287" spans="1:9" s="203" customFormat="1" ht="12.75" customHeight="1">
      <c r="A287" s="87"/>
      <c r="B287" s="84"/>
      <c r="C287" s="84"/>
      <c r="D287" s="84"/>
      <c r="E287" s="200" t="s">
        <v>1052</v>
      </c>
      <c r="F287" s="202"/>
      <c r="G287" s="137"/>
      <c r="H287" s="139"/>
      <c r="I287" s="139"/>
    </row>
    <row r="288" spans="1:9">
      <c r="A288" s="87">
        <v>3051</v>
      </c>
      <c r="B288" s="84" t="s">
        <v>298</v>
      </c>
      <c r="C288" s="84">
        <v>5</v>
      </c>
      <c r="D288" s="84">
        <v>1</v>
      </c>
      <c r="E288" s="200" t="s">
        <v>762</v>
      </c>
      <c r="F288" s="86" t="s">
        <v>287</v>
      </c>
      <c r="G288" s="137">
        <v>0</v>
      </c>
      <c r="H288" s="137"/>
      <c r="I288" s="137"/>
    </row>
    <row r="289" spans="1:9">
      <c r="A289" s="87">
        <v>3060</v>
      </c>
      <c r="B289" s="84" t="s">
        <v>298</v>
      </c>
      <c r="C289" s="84">
        <v>6</v>
      </c>
      <c r="D289" s="84">
        <v>0</v>
      </c>
      <c r="E289" s="202" t="s">
        <v>763</v>
      </c>
      <c r="F289" s="202" t="s">
        <v>289</v>
      </c>
      <c r="G289" s="137">
        <v>0</v>
      </c>
      <c r="H289" s="137">
        <v>0</v>
      </c>
      <c r="I289" s="137">
        <v>0</v>
      </c>
    </row>
    <row r="290" spans="1:9" s="203" customFormat="1" ht="12.75" customHeight="1">
      <c r="A290" s="87"/>
      <c r="B290" s="84"/>
      <c r="C290" s="84"/>
      <c r="D290" s="84"/>
      <c r="E290" s="200" t="s">
        <v>1052</v>
      </c>
      <c r="F290" s="202"/>
      <c r="G290" s="137"/>
      <c r="H290" s="139"/>
      <c r="I290" s="139"/>
    </row>
    <row r="291" spans="1:9">
      <c r="A291" s="87">
        <v>3061</v>
      </c>
      <c r="B291" s="84" t="s">
        <v>298</v>
      </c>
      <c r="C291" s="84">
        <v>6</v>
      </c>
      <c r="D291" s="84">
        <v>1</v>
      </c>
      <c r="E291" s="200" t="s">
        <v>763</v>
      </c>
      <c r="F291" s="86" t="s">
        <v>289</v>
      </c>
      <c r="G291" s="137">
        <v>0</v>
      </c>
      <c r="H291" s="137"/>
      <c r="I291" s="137"/>
    </row>
    <row r="292" spans="1:9" ht="29.25" customHeight="1">
      <c r="A292" s="87">
        <v>3070</v>
      </c>
      <c r="B292" s="84" t="s">
        <v>298</v>
      </c>
      <c r="C292" s="84">
        <v>7</v>
      </c>
      <c r="D292" s="84">
        <v>0</v>
      </c>
      <c r="E292" s="202" t="s">
        <v>764</v>
      </c>
      <c r="F292" s="202" t="s">
        <v>317</v>
      </c>
      <c r="G292" s="137">
        <v>3000</v>
      </c>
      <c r="H292" s="137">
        <v>3000</v>
      </c>
      <c r="I292" s="137">
        <v>0</v>
      </c>
    </row>
    <row r="293" spans="1:9" s="203" customFormat="1" ht="14.25" customHeight="1">
      <c r="A293" s="87"/>
      <c r="B293" s="84"/>
      <c r="C293" s="84"/>
      <c r="D293" s="84"/>
      <c r="E293" s="200" t="s">
        <v>1052</v>
      </c>
      <c r="F293" s="202"/>
      <c r="G293" s="137"/>
      <c r="H293" s="139"/>
      <c r="I293" s="139"/>
    </row>
    <row r="294" spans="1:9" ht="30">
      <c r="A294" s="87">
        <v>3071</v>
      </c>
      <c r="B294" s="84" t="s">
        <v>298</v>
      </c>
      <c r="C294" s="84">
        <v>7</v>
      </c>
      <c r="D294" s="84">
        <v>1</v>
      </c>
      <c r="E294" s="200" t="s">
        <v>764</v>
      </c>
      <c r="F294" s="86" t="s">
        <v>318</v>
      </c>
      <c r="G294" s="137">
        <v>3000</v>
      </c>
      <c r="H294" s="137">
        <v>3000</v>
      </c>
      <c r="I294" s="137"/>
    </row>
    <row r="295" spans="1:9" ht="30">
      <c r="A295" s="87">
        <v>3080</v>
      </c>
      <c r="B295" s="84" t="s">
        <v>298</v>
      </c>
      <c r="C295" s="84">
        <v>8</v>
      </c>
      <c r="D295" s="84">
        <v>0</v>
      </c>
      <c r="E295" s="202" t="s">
        <v>765</v>
      </c>
      <c r="F295" s="202" t="s">
        <v>320</v>
      </c>
      <c r="G295" s="137">
        <v>0</v>
      </c>
      <c r="H295" s="137">
        <v>0</v>
      </c>
      <c r="I295" s="137">
        <v>0</v>
      </c>
    </row>
    <row r="296" spans="1:9" s="203" customFormat="1" ht="13.5" customHeight="1">
      <c r="A296" s="87"/>
      <c r="B296" s="84"/>
      <c r="C296" s="84"/>
      <c r="D296" s="84"/>
      <c r="E296" s="200" t="s">
        <v>1052</v>
      </c>
      <c r="F296" s="202"/>
      <c r="G296" s="137"/>
      <c r="H296" s="139"/>
      <c r="I296" s="139"/>
    </row>
    <row r="297" spans="1:9" ht="30">
      <c r="A297" s="87">
        <v>3081</v>
      </c>
      <c r="B297" s="84" t="s">
        <v>298</v>
      </c>
      <c r="C297" s="84">
        <v>8</v>
      </c>
      <c r="D297" s="84">
        <v>1</v>
      </c>
      <c r="E297" s="200" t="s">
        <v>765</v>
      </c>
      <c r="F297" s="86" t="s">
        <v>321</v>
      </c>
      <c r="G297" s="137">
        <v>0</v>
      </c>
      <c r="H297" s="137"/>
      <c r="I297" s="137"/>
    </row>
    <row r="298" spans="1:9" s="203" customFormat="1" ht="13.5" customHeight="1">
      <c r="A298" s="87"/>
      <c r="B298" s="84"/>
      <c r="C298" s="84"/>
      <c r="D298" s="84"/>
      <c r="E298" s="200" t="s">
        <v>1052</v>
      </c>
      <c r="F298" s="202"/>
      <c r="G298" s="137"/>
      <c r="H298" s="139"/>
      <c r="I298" s="139"/>
    </row>
    <row r="299" spans="1:9" ht="15.75" customHeight="1">
      <c r="A299" s="87">
        <v>3090</v>
      </c>
      <c r="B299" s="84" t="s">
        <v>298</v>
      </c>
      <c r="C299" s="84">
        <v>9</v>
      </c>
      <c r="D299" s="84">
        <v>0</v>
      </c>
      <c r="E299" s="202" t="s">
        <v>766</v>
      </c>
      <c r="F299" s="202" t="s">
        <v>323</v>
      </c>
      <c r="G299" s="137">
        <v>0</v>
      </c>
      <c r="H299" s="137">
        <v>0</v>
      </c>
      <c r="I299" s="137">
        <v>0</v>
      </c>
    </row>
    <row r="300" spans="1:9" s="203" customFormat="1" ht="10.5" customHeight="1">
      <c r="A300" s="87"/>
      <c r="B300" s="84"/>
      <c r="C300" s="84"/>
      <c r="D300" s="84"/>
      <c r="E300" s="200" t="s">
        <v>1052</v>
      </c>
      <c r="F300" s="202"/>
      <c r="G300" s="137"/>
      <c r="H300" s="139"/>
      <c r="I300" s="139"/>
    </row>
    <row r="301" spans="1:9" ht="16.5" customHeight="1">
      <c r="A301" s="87">
        <v>3091</v>
      </c>
      <c r="B301" s="84" t="s">
        <v>298</v>
      </c>
      <c r="C301" s="84">
        <v>9</v>
      </c>
      <c r="D301" s="84">
        <v>1</v>
      </c>
      <c r="E301" s="200" t="s">
        <v>766</v>
      </c>
      <c r="F301" s="86" t="s">
        <v>324</v>
      </c>
      <c r="G301" s="137">
        <v>0</v>
      </c>
      <c r="H301" s="137"/>
      <c r="I301" s="137"/>
    </row>
    <row r="302" spans="1:9" ht="30.75" customHeight="1">
      <c r="A302" s="87">
        <v>3092</v>
      </c>
      <c r="B302" s="84" t="s">
        <v>298</v>
      </c>
      <c r="C302" s="84">
        <v>9</v>
      </c>
      <c r="D302" s="84">
        <v>2</v>
      </c>
      <c r="E302" s="200" t="s">
        <v>767</v>
      </c>
      <c r="F302" s="86"/>
      <c r="G302" s="137">
        <v>0</v>
      </c>
      <c r="H302" s="137"/>
      <c r="I302" s="137"/>
    </row>
    <row r="303" spans="1:9" s="138" customFormat="1" ht="27.75" customHeight="1">
      <c r="A303" s="77">
        <v>3100</v>
      </c>
      <c r="B303" s="84" t="s">
        <v>299</v>
      </c>
      <c r="C303" s="84">
        <v>0</v>
      </c>
      <c r="D303" s="84">
        <v>0</v>
      </c>
      <c r="E303" s="74" t="s">
        <v>768</v>
      </c>
      <c r="F303" s="74"/>
      <c r="G303" s="137">
        <v>86104.8</v>
      </c>
      <c r="H303" s="137">
        <v>86104.8</v>
      </c>
      <c r="I303" s="137">
        <v>0</v>
      </c>
    </row>
    <row r="304" spans="1:9" ht="13.5" customHeight="1">
      <c r="A304" s="87"/>
      <c r="B304" s="84"/>
      <c r="C304" s="84"/>
      <c r="D304" s="84"/>
      <c r="E304" s="200" t="s">
        <v>1036</v>
      </c>
      <c r="F304" s="201"/>
      <c r="G304" s="137"/>
      <c r="H304" s="137"/>
      <c r="I304" s="137"/>
    </row>
    <row r="305" spans="1:9" ht="14.25" customHeight="1">
      <c r="A305" s="87">
        <v>3110</v>
      </c>
      <c r="B305" s="84" t="s">
        <v>299</v>
      </c>
      <c r="C305" s="84">
        <v>1</v>
      </c>
      <c r="D305" s="84">
        <v>0</v>
      </c>
      <c r="E305" s="208" t="s">
        <v>769</v>
      </c>
      <c r="F305" s="86"/>
      <c r="G305" s="137">
        <v>86104.8</v>
      </c>
      <c r="H305" s="137">
        <v>86104.8</v>
      </c>
      <c r="I305" s="137">
        <v>0</v>
      </c>
    </row>
    <row r="306" spans="1:9" s="203" customFormat="1" ht="12.75" customHeight="1">
      <c r="A306" s="87"/>
      <c r="B306" s="84"/>
      <c r="C306" s="84"/>
      <c r="D306" s="84"/>
      <c r="E306" s="200" t="s">
        <v>1052</v>
      </c>
      <c r="F306" s="202"/>
      <c r="G306" s="137"/>
      <c r="H306" s="139"/>
      <c r="I306" s="139"/>
    </row>
    <row r="307" spans="1:9">
      <c r="A307" s="87">
        <v>3112</v>
      </c>
      <c r="B307" s="84" t="s">
        <v>299</v>
      </c>
      <c r="C307" s="84">
        <v>1</v>
      </c>
      <c r="D307" s="84">
        <v>2</v>
      </c>
      <c r="E307" s="209" t="s">
        <v>770</v>
      </c>
      <c r="F307" s="86"/>
      <c r="G307" s="137">
        <v>86104.8</v>
      </c>
      <c r="H307" s="137">
        <v>86104.8</v>
      </c>
      <c r="I307" s="186"/>
    </row>
    <row r="308" spans="1:9">
      <c r="B308" s="211"/>
      <c r="C308" s="212"/>
      <c r="D308" s="213"/>
    </row>
    <row r="309" spans="1:9">
      <c r="B309" s="216"/>
      <c r="C309" s="212"/>
      <c r="D309" s="213"/>
    </row>
    <row r="310" spans="1:9">
      <c r="B310" s="216"/>
      <c r="C310" s="212"/>
      <c r="D310" s="213"/>
      <c r="E310" s="130"/>
    </row>
    <row r="311" spans="1:9">
      <c r="B311" s="216"/>
      <c r="C311" s="217"/>
      <c r="D311" s="218"/>
    </row>
  </sheetData>
  <mergeCells count="10">
    <mergeCell ref="A2:I2"/>
    <mergeCell ref="D5:D6"/>
    <mergeCell ref="A1:H1"/>
    <mergeCell ref="H5:I5"/>
    <mergeCell ref="A5:A6"/>
    <mergeCell ref="E5:E6"/>
    <mergeCell ref="F5:F6"/>
    <mergeCell ref="G5:G6"/>
    <mergeCell ref="B5:B6"/>
    <mergeCell ref="C5:C6"/>
  </mergeCells>
  <phoneticPr fontId="3" type="noConversion"/>
  <pageMargins left="0.25" right="0.17" top="0.2" bottom="0.3" header="0.17" footer="0.24"/>
  <pageSetup paperSize="9" scale="95" firstPageNumber="7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906"/>
  <sheetViews>
    <sheetView zoomScaleNormal="100" workbookViewId="0">
      <selection activeCell="D8" sqref="D8:F229"/>
    </sheetView>
  </sheetViews>
  <sheetFormatPr defaultRowHeight="15"/>
  <cols>
    <col min="1" max="1" width="5.140625" style="96" customWidth="1"/>
    <col min="2" max="2" width="58.28515625" style="96" customWidth="1"/>
    <col min="3" max="3" width="6.85546875" style="73" customWidth="1"/>
    <col min="4" max="4" width="9.42578125" style="96" customWidth="1"/>
    <col min="5" max="5" width="10.5703125" style="96" customWidth="1"/>
    <col min="6" max="16384" width="9.140625" style="96"/>
  </cols>
  <sheetData>
    <row r="1" spans="1:7" s="112" customFormat="1" ht="21.6" customHeight="1">
      <c r="A1" s="241" t="s">
        <v>1145</v>
      </c>
      <c r="B1" s="241"/>
      <c r="C1" s="241"/>
      <c r="D1" s="241"/>
      <c r="E1" s="241"/>
      <c r="F1" s="241"/>
    </row>
    <row r="2" spans="1:7" ht="28.5" customHeight="1">
      <c r="A2" s="256" t="s">
        <v>1158</v>
      </c>
      <c r="B2" s="256"/>
      <c r="C2" s="256"/>
      <c r="D2" s="256"/>
      <c r="E2" s="256"/>
      <c r="F2" s="256"/>
    </row>
    <row r="3" spans="1:7" ht="15.75" hidden="1" customHeight="1">
      <c r="B3" s="112"/>
      <c r="C3" s="112"/>
      <c r="D3" s="112"/>
    </row>
    <row r="4" spans="1:7">
      <c r="A4" s="71"/>
      <c r="B4" s="71"/>
      <c r="C4" s="71"/>
      <c r="D4" s="152"/>
      <c r="E4" s="242" t="s">
        <v>368</v>
      </c>
      <c r="F4" s="242"/>
    </row>
    <row r="5" spans="1:7" ht="25.5" customHeight="1">
      <c r="A5" s="248" t="s">
        <v>582</v>
      </c>
      <c r="B5" s="99" t="s">
        <v>771</v>
      </c>
      <c r="C5" s="100"/>
      <c r="D5" s="258" t="s">
        <v>1035</v>
      </c>
      <c r="E5" s="257" t="s">
        <v>1036</v>
      </c>
      <c r="F5" s="257"/>
    </row>
    <row r="6" spans="1:7" ht="30.75" customHeight="1">
      <c r="A6" s="249"/>
      <c r="B6" s="99" t="s">
        <v>772</v>
      </c>
      <c r="C6" s="106" t="s">
        <v>502</v>
      </c>
      <c r="D6" s="258"/>
      <c r="E6" s="74" t="s">
        <v>1037</v>
      </c>
      <c r="F6" s="74" t="s">
        <v>1038</v>
      </c>
    </row>
    <row r="7" spans="1:7" ht="12" customHeight="1">
      <c r="A7" s="94">
        <v>1</v>
      </c>
      <c r="B7" s="94">
        <v>2</v>
      </c>
      <c r="C7" s="94" t="s">
        <v>503</v>
      </c>
      <c r="D7" s="94">
        <v>4</v>
      </c>
      <c r="E7" s="94">
        <v>5</v>
      </c>
      <c r="F7" s="94">
        <v>6</v>
      </c>
      <c r="G7" s="174"/>
    </row>
    <row r="8" spans="1:7" ht="15" customHeight="1">
      <c r="A8" s="94">
        <v>4000</v>
      </c>
      <c r="B8" s="99" t="s">
        <v>1146</v>
      </c>
      <c r="C8" s="113"/>
      <c r="D8" s="116">
        <v>672105.89999999991</v>
      </c>
      <c r="E8" s="116">
        <v>524899.39999999991</v>
      </c>
      <c r="F8" s="116">
        <v>147206.49999999997</v>
      </c>
      <c r="G8" s="175"/>
    </row>
    <row r="9" spans="1:7" ht="13.5" customHeight="1">
      <c r="A9" s="94"/>
      <c r="B9" s="176" t="s">
        <v>773</v>
      </c>
      <c r="C9" s="113"/>
      <c r="D9" s="116"/>
      <c r="E9" s="116"/>
      <c r="F9" s="116"/>
      <c r="G9" s="174"/>
    </row>
    <row r="10" spans="1:7" ht="42.75" customHeight="1">
      <c r="A10" s="94"/>
      <c r="B10" s="99" t="s">
        <v>774</v>
      </c>
      <c r="C10" s="113" t="s">
        <v>171</v>
      </c>
      <c r="D10" s="116">
        <v>524899.39999999991</v>
      </c>
      <c r="E10" s="116">
        <v>524899.39999999991</v>
      </c>
      <c r="F10" s="116">
        <v>0</v>
      </c>
      <c r="G10" s="174"/>
    </row>
    <row r="11" spans="1:7" ht="15" customHeight="1">
      <c r="A11" s="114"/>
      <c r="B11" s="176" t="s">
        <v>773</v>
      </c>
      <c r="C11" s="113"/>
      <c r="D11" s="116"/>
      <c r="E11" s="116"/>
      <c r="F11" s="116"/>
      <c r="G11" s="174"/>
    </row>
    <row r="12" spans="1:7" ht="12.75" customHeight="1">
      <c r="A12" s="94">
        <v>4100</v>
      </c>
      <c r="B12" s="107" t="s">
        <v>775</v>
      </c>
      <c r="C12" s="115" t="s">
        <v>171</v>
      </c>
      <c r="D12" s="116">
        <v>98904.1</v>
      </c>
      <c r="E12" s="116">
        <v>98904.1</v>
      </c>
      <c r="F12" s="116" t="s">
        <v>171</v>
      </c>
      <c r="G12" s="174"/>
    </row>
    <row r="13" spans="1:7">
      <c r="A13" s="114"/>
      <c r="B13" s="176" t="s">
        <v>773</v>
      </c>
      <c r="C13" s="113"/>
      <c r="D13" s="116"/>
      <c r="E13" s="116"/>
      <c r="F13" s="116"/>
      <c r="G13" s="174"/>
    </row>
    <row r="14" spans="1:7" ht="30">
      <c r="A14" s="94">
        <v>4110</v>
      </c>
      <c r="B14" s="108" t="s">
        <v>776</v>
      </c>
      <c r="C14" s="115" t="s">
        <v>171</v>
      </c>
      <c r="D14" s="116">
        <v>98904.1</v>
      </c>
      <c r="E14" s="116">
        <v>98904.1</v>
      </c>
      <c r="F14" s="116" t="s">
        <v>176</v>
      </c>
      <c r="G14" s="174"/>
    </row>
    <row r="15" spans="1:7" ht="12.75" customHeight="1">
      <c r="A15" s="94"/>
      <c r="B15" s="176" t="s">
        <v>1052</v>
      </c>
      <c r="C15" s="115"/>
      <c r="D15" s="116"/>
      <c r="E15" s="116"/>
      <c r="F15" s="116"/>
      <c r="G15" s="174"/>
    </row>
    <row r="16" spans="1:7">
      <c r="A16" s="94">
        <v>4111</v>
      </c>
      <c r="B16" s="177" t="s">
        <v>777</v>
      </c>
      <c r="C16" s="115" t="s">
        <v>301</v>
      </c>
      <c r="D16" s="116">
        <v>94104.1</v>
      </c>
      <c r="E16" s="178">
        <v>94104.1</v>
      </c>
      <c r="F16" s="116" t="s">
        <v>176</v>
      </c>
      <c r="G16" s="174"/>
    </row>
    <row r="17" spans="1:7" ht="28.15" customHeight="1">
      <c r="A17" s="94">
        <v>4112</v>
      </c>
      <c r="B17" s="177" t="s">
        <v>778</v>
      </c>
      <c r="C17" s="111" t="s">
        <v>160</v>
      </c>
      <c r="D17" s="116">
        <v>4800</v>
      </c>
      <c r="E17" s="116">
        <v>4800</v>
      </c>
      <c r="F17" s="116" t="s">
        <v>176</v>
      </c>
      <c r="G17" s="174"/>
    </row>
    <row r="18" spans="1:7" ht="12" customHeight="1">
      <c r="A18" s="94">
        <v>4114</v>
      </c>
      <c r="B18" s="177" t="s">
        <v>779</v>
      </c>
      <c r="C18" s="111" t="s">
        <v>300</v>
      </c>
      <c r="D18" s="116">
        <v>0</v>
      </c>
      <c r="E18" s="116"/>
      <c r="F18" s="116" t="s">
        <v>176</v>
      </c>
      <c r="G18" s="174"/>
    </row>
    <row r="19" spans="1:7" ht="13.5" customHeight="1">
      <c r="A19" s="94">
        <v>4120</v>
      </c>
      <c r="B19" s="179" t="s">
        <v>780</v>
      </c>
      <c r="C19" s="115" t="s">
        <v>171</v>
      </c>
      <c r="D19" s="116">
        <v>0</v>
      </c>
      <c r="E19" s="116">
        <v>0</v>
      </c>
      <c r="F19" s="116" t="s">
        <v>176</v>
      </c>
      <c r="G19" s="174"/>
    </row>
    <row r="20" spans="1:7">
      <c r="A20" s="94"/>
      <c r="B20" s="176" t="s">
        <v>1052</v>
      </c>
      <c r="C20" s="115"/>
      <c r="D20" s="116"/>
      <c r="E20" s="116"/>
      <c r="F20" s="116"/>
      <c r="G20" s="174"/>
    </row>
    <row r="21" spans="1:7" ht="13.5" customHeight="1">
      <c r="A21" s="94">
        <v>4121</v>
      </c>
      <c r="B21" s="177" t="s">
        <v>781</v>
      </c>
      <c r="C21" s="111" t="s">
        <v>161</v>
      </c>
      <c r="D21" s="116">
        <v>0</v>
      </c>
      <c r="E21" s="116"/>
      <c r="F21" s="116" t="s">
        <v>176</v>
      </c>
      <c r="G21" s="174"/>
    </row>
    <row r="22" spans="1:7" ht="12.75" customHeight="1">
      <c r="A22" s="94"/>
      <c r="B22" s="179" t="s">
        <v>782</v>
      </c>
      <c r="C22" s="115" t="s">
        <v>171</v>
      </c>
      <c r="D22" s="116">
        <v>0</v>
      </c>
      <c r="E22" s="116">
        <v>0</v>
      </c>
      <c r="F22" s="116" t="s">
        <v>176</v>
      </c>
      <c r="G22" s="174"/>
    </row>
    <row r="23" spans="1:7" ht="0.75" hidden="1" customHeight="1">
      <c r="A23" s="94"/>
      <c r="B23" s="176" t="s">
        <v>1052</v>
      </c>
      <c r="C23" s="115"/>
      <c r="D23" s="116"/>
      <c r="E23" s="116"/>
      <c r="F23" s="116"/>
      <c r="G23" s="174"/>
    </row>
    <row r="24" spans="1:7" ht="13.5" customHeight="1">
      <c r="A24" s="94">
        <v>4131</v>
      </c>
      <c r="B24" s="179" t="s">
        <v>783</v>
      </c>
      <c r="C24" s="115" t="s">
        <v>162</v>
      </c>
      <c r="D24" s="116">
        <v>0</v>
      </c>
      <c r="E24" s="178"/>
      <c r="F24" s="116" t="s">
        <v>171</v>
      </c>
      <c r="G24" s="174"/>
    </row>
    <row r="25" spans="1:7" ht="30" customHeight="1">
      <c r="A25" s="94">
        <v>4200</v>
      </c>
      <c r="B25" s="177" t="s">
        <v>784</v>
      </c>
      <c r="C25" s="115" t="s">
        <v>171</v>
      </c>
      <c r="D25" s="116">
        <v>118847.29999999997</v>
      </c>
      <c r="E25" s="180">
        <v>118847.29999999997</v>
      </c>
      <c r="F25" s="116" t="s">
        <v>176</v>
      </c>
      <c r="G25" s="174"/>
    </row>
    <row r="26" spans="1:7">
      <c r="A26" s="114"/>
      <c r="B26" s="176" t="s">
        <v>773</v>
      </c>
      <c r="C26" s="113"/>
      <c r="D26" s="116"/>
      <c r="E26" s="116"/>
      <c r="F26" s="116"/>
      <c r="G26" s="174"/>
    </row>
    <row r="27" spans="1:7" ht="43.5" customHeight="1">
      <c r="A27" s="94">
        <v>4210</v>
      </c>
      <c r="B27" s="179" t="s">
        <v>785</v>
      </c>
      <c r="C27" s="115" t="s">
        <v>171</v>
      </c>
      <c r="D27" s="116">
        <v>74870.199999999983</v>
      </c>
      <c r="E27" s="116">
        <v>74870.199999999983</v>
      </c>
      <c r="F27" s="116" t="s">
        <v>176</v>
      </c>
      <c r="G27" s="174"/>
    </row>
    <row r="28" spans="1:7">
      <c r="A28" s="94"/>
      <c r="B28" s="176" t="s">
        <v>1052</v>
      </c>
      <c r="C28" s="115"/>
      <c r="D28" s="116"/>
      <c r="E28" s="116"/>
      <c r="F28" s="116"/>
      <c r="G28" s="174"/>
    </row>
    <row r="29" spans="1:7" ht="12.75" customHeight="1">
      <c r="A29" s="94">
        <v>4211</v>
      </c>
      <c r="B29" s="177" t="s">
        <v>786</v>
      </c>
      <c r="C29" s="111" t="s">
        <v>163</v>
      </c>
      <c r="D29" s="116">
        <v>130.1</v>
      </c>
      <c r="E29" s="116">
        <v>130.1</v>
      </c>
      <c r="F29" s="116" t="s">
        <v>176</v>
      </c>
      <c r="G29" s="174"/>
    </row>
    <row r="30" spans="1:7">
      <c r="A30" s="94">
        <v>4212</v>
      </c>
      <c r="B30" s="181" t="s">
        <v>787</v>
      </c>
      <c r="C30" s="111" t="s">
        <v>164</v>
      </c>
      <c r="D30" s="116">
        <v>17621</v>
      </c>
      <c r="E30" s="182">
        <v>17621</v>
      </c>
      <c r="F30" s="116" t="s">
        <v>176</v>
      </c>
      <c r="G30" s="174"/>
    </row>
    <row r="31" spans="1:7">
      <c r="A31" s="94">
        <v>4213</v>
      </c>
      <c r="B31" s="177" t="s">
        <v>788</v>
      </c>
      <c r="C31" s="111" t="s">
        <v>165</v>
      </c>
      <c r="D31" s="116">
        <v>54470.2</v>
      </c>
      <c r="E31" s="182">
        <v>54470.2</v>
      </c>
      <c r="F31" s="116" t="s">
        <v>176</v>
      </c>
      <c r="G31" s="174"/>
    </row>
    <row r="32" spans="1:7">
      <c r="A32" s="94">
        <v>4214</v>
      </c>
      <c r="B32" s="177" t="s">
        <v>789</v>
      </c>
      <c r="C32" s="111" t="s">
        <v>166</v>
      </c>
      <c r="D32" s="116">
        <v>2498.9</v>
      </c>
      <c r="E32" s="182">
        <v>2498.9</v>
      </c>
      <c r="F32" s="116" t="s">
        <v>176</v>
      </c>
      <c r="G32" s="174"/>
    </row>
    <row r="33" spans="1:7">
      <c r="A33" s="94">
        <v>4215</v>
      </c>
      <c r="B33" s="177" t="s">
        <v>790</v>
      </c>
      <c r="C33" s="111" t="s">
        <v>167</v>
      </c>
      <c r="D33" s="116">
        <v>150</v>
      </c>
      <c r="E33" s="183">
        <v>150</v>
      </c>
      <c r="F33" s="116" t="s">
        <v>176</v>
      </c>
      <c r="G33" s="174"/>
    </row>
    <row r="34" spans="1:7" ht="13.5" customHeight="1">
      <c r="A34" s="94">
        <v>4216</v>
      </c>
      <c r="B34" s="177" t="s">
        <v>791</v>
      </c>
      <c r="C34" s="111" t="s">
        <v>168</v>
      </c>
      <c r="D34" s="116">
        <v>0</v>
      </c>
      <c r="E34" s="183"/>
      <c r="F34" s="116" t="s">
        <v>176</v>
      </c>
      <c r="G34" s="174"/>
    </row>
    <row r="35" spans="1:7">
      <c r="A35" s="94">
        <v>4217</v>
      </c>
      <c r="B35" s="177" t="s">
        <v>792</v>
      </c>
      <c r="C35" s="111" t="s">
        <v>169</v>
      </c>
      <c r="D35" s="116">
        <v>0</v>
      </c>
      <c r="E35" s="169"/>
      <c r="F35" s="116" t="s">
        <v>176</v>
      </c>
      <c r="G35" s="174"/>
    </row>
    <row r="36" spans="1:7" ht="27.75" customHeight="1">
      <c r="A36" s="94">
        <v>4220</v>
      </c>
      <c r="B36" s="179" t="s">
        <v>793</v>
      </c>
      <c r="C36" s="115" t="s">
        <v>171</v>
      </c>
      <c r="D36" s="116">
        <v>300</v>
      </c>
      <c r="E36" s="180">
        <v>300</v>
      </c>
      <c r="F36" s="116" t="s">
        <v>176</v>
      </c>
      <c r="G36" s="174"/>
    </row>
    <row r="37" spans="1:7">
      <c r="A37" s="94"/>
      <c r="B37" s="176" t="s">
        <v>1052</v>
      </c>
      <c r="C37" s="115"/>
      <c r="D37" s="116"/>
      <c r="E37" s="116"/>
      <c r="F37" s="116"/>
      <c r="G37" s="174"/>
    </row>
    <row r="38" spans="1:7">
      <c r="A38" s="94">
        <v>4221</v>
      </c>
      <c r="B38" s="177" t="s">
        <v>794</v>
      </c>
      <c r="C38" s="160">
        <v>4221</v>
      </c>
      <c r="D38" s="116">
        <v>300</v>
      </c>
      <c r="E38" s="116">
        <v>300</v>
      </c>
      <c r="F38" s="116" t="s">
        <v>176</v>
      </c>
      <c r="G38" s="174"/>
    </row>
    <row r="39" spans="1:7">
      <c r="A39" s="94">
        <v>4222</v>
      </c>
      <c r="B39" s="177" t="s">
        <v>795</v>
      </c>
      <c r="C39" s="111" t="s">
        <v>147</v>
      </c>
      <c r="D39" s="116">
        <v>0</v>
      </c>
      <c r="E39" s="116"/>
      <c r="F39" s="116" t="s">
        <v>176</v>
      </c>
      <c r="G39" s="174"/>
    </row>
    <row r="40" spans="1:7">
      <c r="A40" s="94">
        <v>4223</v>
      </c>
      <c r="B40" s="177" t="s">
        <v>796</v>
      </c>
      <c r="C40" s="111" t="s">
        <v>76</v>
      </c>
      <c r="D40" s="116">
        <v>0</v>
      </c>
      <c r="E40" s="116"/>
      <c r="F40" s="116" t="s">
        <v>176</v>
      </c>
      <c r="G40" s="174"/>
    </row>
    <row r="41" spans="1:7" ht="43.5" customHeight="1">
      <c r="A41" s="94">
        <v>4230</v>
      </c>
      <c r="B41" s="179" t="s">
        <v>797</v>
      </c>
      <c r="C41" s="115" t="s">
        <v>171</v>
      </c>
      <c r="D41" s="116">
        <v>19328</v>
      </c>
      <c r="E41" s="116">
        <v>19328</v>
      </c>
      <c r="F41" s="116" t="s">
        <v>176</v>
      </c>
      <c r="G41" s="174"/>
    </row>
    <row r="42" spans="1:7" ht="13.5" hidden="1" customHeight="1" thickBot="1">
      <c r="A42" s="94"/>
      <c r="B42" s="176" t="s">
        <v>1052</v>
      </c>
      <c r="C42" s="115"/>
      <c r="D42" s="116"/>
      <c r="E42" s="116"/>
      <c r="F42" s="116"/>
      <c r="G42" s="174"/>
    </row>
    <row r="43" spans="1:7">
      <c r="A43" s="94">
        <v>4231</v>
      </c>
      <c r="B43" s="177" t="s">
        <v>798</v>
      </c>
      <c r="C43" s="111" t="s">
        <v>77</v>
      </c>
      <c r="D43" s="116">
        <v>0</v>
      </c>
      <c r="E43" s="184"/>
      <c r="F43" s="116" t="s">
        <v>176</v>
      </c>
      <c r="G43" s="174"/>
    </row>
    <row r="44" spans="1:7">
      <c r="A44" s="94">
        <v>4232</v>
      </c>
      <c r="B44" s="177" t="s">
        <v>799</v>
      </c>
      <c r="C44" s="111" t="s">
        <v>78</v>
      </c>
      <c r="D44" s="116">
        <v>650</v>
      </c>
      <c r="E44" s="183">
        <v>650</v>
      </c>
      <c r="F44" s="116" t="s">
        <v>176</v>
      </c>
      <c r="G44" s="174"/>
    </row>
    <row r="45" spans="1:7" ht="15" customHeight="1">
      <c r="A45" s="94">
        <v>4233</v>
      </c>
      <c r="B45" s="177" t="s">
        <v>800</v>
      </c>
      <c r="C45" s="111" t="s">
        <v>79</v>
      </c>
      <c r="D45" s="116">
        <v>0</v>
      </c>
      <c r="E45" s="183"/>
      <c r="F45" s="116" t="s">
        <v>176</v>
      </c>
      <c r="G45" s="174"/>
    </row>
    <row r="46" spans="1:7">
      <c r="A46" s="94">
        <v>4234</v>
      </c>
      <c r="B46" s="177" t="s">
        <v>801</v>
      </c>
      <c r="C46" s="111" t="s">
        <v>80</v>
      </c>
      <c r="D46" s="116">
        <v>858</v>
      </c>
      <c r="E46" s="183">
        <v>858</v>
      </c>
      <c r="F46" s="116" t="s">
        <v>176</v>
      </c>
      <c r="G46" s="174"/>
    </row>
    <row r="47" spans="1:7">
      <c r="A47" s="94">
        <v>4235</v>
      </c>
      <c r="B47" s="86" t="s">
        <v>802</v>
      </c>
      <c r="C47" s="74">
        <v>4235</v>
      </c>
      <c r="D47" s="116">
        <v>1180</v>
      </c>
      <c r="E47" s="183">
        <v>1180</v>
      </c>
      <c r="F47" s="116" t="s">
        <v>176</v>
      </c>
      <c r="G47" s="174"/>
    </row>
    <row r="48" spans="1:7" ht="14.25" customHeight="1">
      <c r="A48" s="94">
        <v>4236</v>
      </c>
      <c r="B48" s="177" t="s">
        <v>803</v>
      </c>
      <c r="C48" s="111" t="s">
        <v>81</v>
      </c>
      <c r="D48" s="116">
        <v>0</v>
      </c>
      <c r="E48" s="182"/>
      <c r="F48" s="116" t="s">
        <v>176</v>
      </c>
      <c r="G48" s="174"/>
    </row>
    <row r="49" spans="1:7">
      <c r="A49" s="94">
        <v>4237</v>
      </c>
      <c r="B49" s="177" t="s">
        <v>804</v>
      </c>
      <c r="C49" s="111" t="s">
        <v>82</v>
      </c>
      <c r="D49" s="116">
        <v>12800</v>
      </c>
      <c r="E49" s="185">
        <v>12800</v>
      </c>
      <c r="F49" s="116" t="s">
        <v>176</v>
      </c>
      <c r="G49" s="174"/>
    </row>
    <row r="50" spans="1:7">
      <c r="A50" s="94">
        <v>4238</v>
      </c>
      <c r="B50" s="177" t="s">
        <v>805</v>
      </c>
      <c r="C50" s="111" t="s">
        <v>83</v>
      </c>
      <c r="D50" s="116">
        <v>3840</v>
      </c>
      <c r="E50" s="178">
        <v>3840</v>
      </c>
      <c r="F50" s="116" t="s">
        <v>176</v>
      </c>
      <c r="G50" s="174"/>
    </row>
    <row r="51" spans="1:7" ht="30">
      <c r="A51" s="94">
        <v>4240</v>
      </c>
      <c r="B51" s="179" t="s">
        <v>806</v>
      </c>
      <c r="C51" s="115" t="s">
        <v>171</v>
      </c>
      <c r="D51" s="116">
        <v>2162.6999999999998</v>
      </c>
      <c r="E51" s="180">
        <v>2162.6999999999998</v>
      </c>
      <c r="F51" s="116" t="s">
        <v>176</v>
      </c>
      <c r="G51" s="174"/>
    </row>
    <row r="52" spans="1:7">
      <c r="A52" s="94"/>
      <c r="B52" s="176" t="s">
        <v>1052</v>
      </c>
      <c r="C52" s="115"/>
      <c r="D52" s="116"/>
      <c r="E52" s="116"/>
      <c r="F52" s="116"/>
      <c r="G52" s="174"/>
    </row>
    <row r="53" spans="1:7">
      <c r="A53" s="94">
        <v>4241</v>
      </c>
      <c r="B53" s="177" t="s">
        <v>807</v>
      </c>
      <c r="C53" s="111" t="s">
        <v>84</v>
      </c>
      <c r="D53" s="116">
        <v>2162.6999999999998</v>
      </c>
      <c r="E53" s="116">
        <v>2162.6999999999998</v>
      </c>
      <c r="F53" s="116" t="s">
        <v>176</v>
      </c>
      <c r="G53" s="174"/>
    </row>
    <row r="54" spans="1:7" ht="27" customHeight="1">
      <c r="A54" s="94">
        <v>4250</v>
      </c>
      <c r="B54" s="179" t="s">
        <v>808</v>
      </c>
      <c r="C54" s="115" t="s">
        <v>171</v>
      </c>
      <c r="D54" s="116">
        <v>16530</v>
      </c>
      <c r="E54" s="116">
        <v>16530</v>
      </c>
      <c r="F54" s="116" t="s">
        <v>176</v>
      </c>
      <c r="G54" s="174"/>
    </row>
    <row r="55" spans="1:7">
      <c r="A55" s="94"/>
      <c r="B55" s="176" t="s">
        <v>1052</v>
      </c>
      <c r="C55" s="115"/>
      <c r="D55" s="116"/>
      <c r="E55" s="116"/>
      <c r="F55" s="116"/>
      <c r="G55" s="174"/>
    </row>
    <row r="56" spans="1:7" ht="14.25" customHeight="1">
      <c r="A56" s="94">
        <v>4251</v>
      </c>
      <c r="B56" s="177" t="s">
        <v>809</v>
      </c>
      <c r="C56" s="111" t="s">
        <v>85</v>
      </c>
      <c r="D56" s="116">
        <v>15300</v>
      </c>
      <c r="E56" s="183">
        <v>15300</v>
      </c>
      <c r="F56" s="116" t="s">
        <v>176</v>
      </c>
      <c r="G56" s="174"/>
    </row>
    <row r="57" spans="1:7" ht="14.25" customHeight="1">
      <c r="A57" s="94">
        <v>4252</v>
      </c>
      <c r="B57" s="177" t="s">
        <v>810</v>
      </c>
      <c r="C57" s="111" t="s">
        <v>86</v>
      </c>
      <c r="D57" s="116">
        <v>1230</v>
      </c>
      <c r="E57" s="169">
        <v>1230</v>
      </c>
      <c r="F57" s="116" t="s">
        <v>176</v>
      </c>
      <c r="G57" s="174"/>
    </row>
    <row r="58" spans="1:7" ht="43.5" customHeight="1">
      <c r="A58" s="94">
        <v>4260</v>
      </c>
      <c r="B58" s="179" t="s">
        <v>811</v>
      </c>
      <c r="C58" s="115" t="s">
        <v>171</v>
      </c>
      <c r="D58" s="116">
        <v>5656.4</v>
      </c>
      <c r="E58" s="180">
        <v>5656.4</v>
      </c>
      <c r="F58" s="116" t="s">
        <v>176</v>
      </c>
      <c r="G58" s="174"/>
    </row>
    <row r="59" spans="1:7">
      <c r="A59" s="94"/>
      <c r="B59" s="176" t="s">
        <v>1052</v>
      </c>
      <c r="C59" s="115"/>
      <c r="D59" s="116"/>
      <c r="E59" s="116"/>
      <c r="F59" s="116"/>
      <c r="G59" s="174"/>
    </row>
    <row r="60" spans="1:7">
      <c r="A60" s="94">
        <v>4261</v>
      </c>
      <c r="B60" s="177" t="s">
        <v>812</v>
      </c>
      <c r="C60" s="111" t="s">
        <v>87</v>
      </c>
      <c r="D60" s="116">
        <v>1046.4000000000001</v>
      </c>
      <c r="E60" s="183">
        <v>1046.4000000000001</v>
      </c>
      <c r="F60" s="116" t="s">
        <v>176</v>
      </c>
      <c r="G60" s="174"/>
    </row>
    <row r="61" spans="1:7">
      <c r="A61" s="94">
        <v>4262</v>
      </c>
      <c r="B61" s="177" t="s">
        <v>813</v>
      </c>
      <c r="C61" s="111" t="s">
        <v>88</v>
      </c>
      <c r="D61" s="116">
        <v>0</v>
      </c>
      <c r="E61" s="183"/>
      <c r="F61" s="116" t="s">
        <v>176</v>
      </c>
      <c r="G61" s="174"/>
    </row>
    <row r="62" spans="1:7" ht="30">
      <c r="A62" s="94">
        <v>4263</v>
      </c>
      <c r="B62" s="177" t="s">
        <v>814</v>
      </c>
      <c r="C62" s="111" t="s">
        <v>89</v>
      </c>
      <c r="D62" s="116">
        <v>0</v>
      </c>
      <c r="E62" s="183"/>
      <c r="F62" s="116" t="s">
        <v>176</v>
      </c>
      <c r="G62" s="174"/>
    </row>
    <row r="63" spans="1:7">
      <c r="A63" s="94">
        <v>4264</v>
      </c>
      <c r="B63" s="109" t="s">
        <v>815</v>
      </c>
      <c r="C63" s="111" t="s">
        <v>90</v>
      </c>
      <c r="D63" s="116">
        <v>3000</v>
      </c>
      <c r="E63" s="183">
        <v>3000</v>
      </c>
      <c r="F63" s="116" t="s">
        <v>176</v>
      </c>
      <c r="G63" s="174"/>
    </row>
    <row r="64" spans="1:7" ht="15.75" customHeight="1">
      <c r="A64" s="94">
        <v>4265</v>
      </c>
      <c r="B64" s="109" t="s">
        <v>816</v>
      </c>
      <c r="C64" s="111" t="s">
        <v>91</v>
      </c>
      <c r="D64" s="116">
        <v>0</v>
      </c>
      <c r="E64" s="183"/>
      <c r="F64" s="116" t="s">
        <v>176</v>
      </c>
      <c r="G64" s="174"/>
    </row>
    <row r="65" spans="1:7">
      <c r="A65" s="94">
        <v>4266</v>
      </c>
      <c r="B65" s="109" t="s">
        <v>817</v>
      </c>
      <c r="C65" s="111" t="s">
        <v>92</v>
      </c>
      <c r="D65" s="116">
        <v>50</v>
      </c>
      <c r="E65" s="183">
        <v>50</v>
      </c>
      <c r="F65" s="116" t="s">
        <v>176</v>
      </c>
      <c r="G65" s="174"/>
    </row>
    <row r="66" spans="1:7">
      <c r="A66" s="94">
        <v>4267</v>
      </c>
      <c r="B66" s="109" t="s">
        <v>818</v>
      </c>
      <c r="C66" s="111" t="s">
        <v>93</v>
      </c>
      <c r="D66" s="116">
        <v>670</v>
      </c>
      <c r="E66" s="183">
        <v>670</v>
      </c>
      <c r="F66" s="116" t="s">
        <v>176</v>
      </c>
      <c r="G66" s="174"/>
    </row>
    <row r="67" spans="1:7">
      <c r="A67" s="94">
        <v>4268</v>
      </c>
      <c r="B67" s="109" t="s">
        <v>819</v>
      </c>
      <c r="C67" s="111" t="s">
        <v>94</v>
      </c>
      <c r="D67" s="116">
        <v>890</v>
      </c>
      <c r="E67" s="169">
        <v>890</v>
      </c>
      <c r="F67" s="116" t="s">
        <v>176</v>
      </c>
      <c r="G67" s="174"/>
    </row>
    <row r="68" spans="1:7" ht="15.6" customHeight="1">
      <c r="A68" s="94">
        <v>4300</v>
      </c>
      <c r="B68" s="110" t="s">
        <v>820</v>
      </c>
      <c r="C68" s="115" t="s">
        <v>171</v>
      </c>
      <c r="D68" s="116">
        <v>0</v>
      </c>
      <c r="E68" s="180">
        <v>0</v>
      </c>
      <c r="F68" s="116" t="s">
        <v>176</v>
      </c>
      <c r="G68" s="174"/>
    </row>
    <row r="69" spans="1:7">
      <c r="A69" s="114"/>
      <c r="B69" s="176" t="s">
        <v>773</v>
      </c>
      <c r="C69" s="113"/>
      <c r="D69" s="116"/>
      <c r="E69" s="116"/>
      <c r="F69" s="116"/>
      <c r="G69" s="174"/>
    </row>
    <row r="70" spans="1:7">
      <c r="A70" s="94">
        <v>4310</v>
      </c>
      <c r="B70" s="110" t="s">
        <v>821</v>
      </c>
      <c r="C70" s="115" t="s">
        <v>171</v>
      </c>
      <c r="D70" s="116">
        <v>0</v>
      </c>
      <c r="E70" s="116">
        <v>0</v>
      </c>
      <c r="F70" s="116" t="s">
        <v>171</v>
      </c>
      <c r="G70" s="174"/>
    </row>
    <row r="71" spans="1:7">
      <c r="A71" s="94"/>
      <c r="B71" s="176" t="s">
        <v>1052</v>
      </c>
      <c r="C71" s="115"/>
      <c r="D71" s="116"/>
      <c r="E71" s="116"/>
      <c r="F71" s="116"/>
      <c r="G71" s="174"/>
    </row>
    <row r="72" spans="1:7">
      <c r="A72" s="94">
        <v>4311</v>
      </c>
      <c r="B72" s="109" t="s">
        <v>822</v>
      </c>
      <c r="C72" s="111" t="s">
        <v>95</v>
      </c>
      <c r="D72" s="116">
        <v>0</v>
      </c>
      <c r="E72" s="116"/>
      <c r="F72" s="116" t="s">
        <v>176</v>
      </c>
      <c r="G72" s="174"/>
    </row>
    <row r="73" spans="1:7">
      <c r="A73" s="94">
        <v>4312</v>
      </c>
      <c r="B73" s="109" t="s">
        <v>823</v>
      </c>
      <c r="C73" s="111" t="s">
        <v>96</v>
      </c>
      <c r="D73" s="116">
        <v>0</v>
      </c>
      <c r="E73" s="116"/>
      <c r="F73" s="116" t="s">
        <v>176</v>
      </c>
      <c r="G73" s="174"/>
    </row>
    <row r="74" spans="1:7">
      <c r="A74" s="94">
        <v>4320</v>
      </c>
      <c r="B74" s="110" t="s">
        <v>824</v>
      </c>
      <c r="C74" s="115" t="s">
        <v>171</v>
      </c>
      <c r="D74" s="116">
        <v>0</v>
      </c>
      <c r="E74" s="116">
        <v>0</v>
      </c>
      <c r="F74" s="116" t="s">
        <v>176</v>
      </c>
      <c r="G74" s="174"/>
    </row>
    <row r="75" spans="1:7">
      <c r="A75" s="94"/>
      <c r="B75" s="176" t="s">
        <v>1052</v>
      </c>
      <c r="C75" s="115"/>
      <c r="D75" s="116"/>
      <c r="E75" s="116"/>
      <c r="F75" s="116"/>
      <c r="G75" s="174"/>
    </row>
    <row r="76" spans="1:7" ht="12.75" customHeight="1">
      <c r="A76" s="94">
        <v>4321</v>
      </c>
      <c r="B76" s="109" t="s">
        <v>825</v>
      </c>
      <c r="C76" s="111" t="s">
        <v>97</v>
      </c>
      <c r="D76" s="116">
        <v>0</v>
      </c>
      <c r="E76" s="116"/>
      <c r="F76" s="116" t="s">
        <v>176</v>
      </c>
      <c r="G76" s="174"/>
    </row>
    <row r="77" spans="1:7" ht="12.75" customHeight="1">
      <c r="A77" s="94">
        <v>4322</v>
      </c>
      <c r="B77" s="109" t="s">
        <v>826</v>
      </c>
      <c r="C77" s="111" t="s">
        <v>98</v>
      </c>
      <c r="D77" s="116">
        <v>0</v>
      </c>
      <c r="E77" s="116"/>
      <c r="F77" s="116" t="s">
        <v>176</v>
      </c>
      <c r="G77" s="174"/>
    </row>
    <row r="78" spans="1:7" ht="30">
      <c r="A78" s="94">
        <v>4330</v>
      </c>
      <c r="B78" s="110" t="s">
        <v>827</v>
      </c>
      <c r="C78" s="115" t="s">
        <v>171</v>
      </c>
      <c r="D78" s="116">
        <v>0</v>
      </c>
      <c r="E78" s="116">
        <v>0</v>
      </c>
      <c r="F78" s="116" t="s">
        <v>176</v>
      </c>
      <c r="G78" s="174"/>
    </row>
    <row r="79" spans="1:7">
      <c r="A79" s="94"/>
      <c r="B79" s="176" t="s">
        <v>1052</v>
      </c>
      <c r="C79" s="115"/>
      <c r="D79" s="116"/>
      <c r="E79" s="116"/>
      <c r="F79" s="116"/>
      <c r="G79" s="174"/>
    </row>
    <row r="80" spans="1:7" ht="14.25" customHeight="1">
      <c r="A80" s="94">
        <v>4331</v>
      </c>
      <c r="B80" s="109" t="s">
        <v>828</v>
      </c>
      <c r="C80" s="111" t="s">
        <v>99</v>
      </c>
      <c r="D80" s="116">
        <v>0</v>
      </c>
      <c r="E80" s="116"/>
      <c r="F80" s="116" t="s">
        <v>176</v>
      </c>
      <c r="G80" s="174"/>
    </row>
    <row r="81" spans="1:7">
      <c r="A81" s="94">
        <v>4332</v>
      </c>
      <c r="B81" s="109" t="s">
        <v>829</v>
      </c>
      <c r="C81" s="111" t="s">
        <v>100</v>
      </c>
      <c r="D81" s="116">
        <v>0</v>
      </c>
      <c r="E81" s="116"/>
      <c r="F81" s="116" t="s">
        <v>176</v>
      </c>
      <c r="G81" s="174"/>
    </row>
    <row r="82" spans="1:7">
      <c r="A82" s="94">
        <v>4333</v>
      </c>
      <c r="B82" s="109" t="s">
        <v>830</v>
      </c>
      <c r="C82" s="111" t="s">
        <v>101</v>
      </c>
      <c r="D82" s="116">
        <v>0</v>
      </c>
      <c r="E82" s="116"/>
      <c r="F82" s="116" t="s">
        <v>176</v>
      </c>
      <c r="G82" s="174"/>
    </row>
    <row r="83" spans="1:7">
      <c r="A83" s="94">
        <v>4400</v>
      </c>
      <c r="B83" s="109" t="s">
        <v>831</v>
      </c>
      <c r="C83" s="115" t="s">
        <v>171</v>
      </c>
      <c r="D83" s="116">
        <v>0</v>
      </c>
      <c r="E83" s="116">
        <v>0</v>
      </c>
      <c r="F83" s="116" t="s">
        <v>176</v>
      </c>
      <c r="G83" s="174"/>
    </row>
    <row r="84" spans="1:7">
      <c r="A84" s="114"/>
      <c r="B84" s="176" t="s">
        <v>773</v>
      </c>
      <c r="C84" s="113"/>
      <c r="D84" s="116"/>
      <c r="E84" s="116"/>
      <c r="F84" s="116"/>
      <c r="G84" s="174"/>
    </row>
    <row r="85" spans="1:7" ht="27" customHeight="1">
      <c r="A85" s="94">
        <v>4410</v>
      </c>
      <c r="B85" s="110" t="s">
        <v>832</v>
      </c>
      <c r="C85" s="115" t="s">
        <v>171</v>
      </c>
      <c r="D85" s="116">
        <v>0</v>
      </c>
      <c r="E85" s="116">
        <v>0</v>
      </c>
      <c r="F85" s="116" t="s">
        <v>171</v>
      </c>
      <c r="G85" s="174"/>
    </row>
    <row r="86" spans="1:7">
      <c r="A86" s="94"/>
      <c r="B86" s="176" t="s">
        <v>1052</v>
      </c>
      <c r="C86" s="115"/>
      <c r="D86" s="116"/>
      <c r="E86" s="116"/>
      <c r="F86" s="116"/>
      <c r="G86" s="174"/>
    </row>
    <row r="87" spans="1:7" ht="30" customHeight="1">
      <c r="A87" s="94">
        <v>4411</v>
      </c>
      <c r="B87" s="109" t="s">
        <v>833</v>
      </c>
      <c r="C87" s="111" t="s">
        <v>102</v>
      </c>
      <c r="D87" s="116">
        <v>0</v>
      </c>
      <c r="E87" s="117"/>
      <c r="F87" s="116" t="s">
        <v>176</v>
      </c>
      <c r="G87" s="174"/>
    </row>
    <row r="88" spans="1:7" ht="30">
      <c r="A88" s="94">
        <v>4412</v>
      </c>
      <c r="B88" s="109" t="s">
        <v>834</v>
      </c>
      <c r="C88" s="111" t="s">
        <v>103</v>
      </c>
      <c r="D88" s="116">
        <v>0</v>
      </c>
      <c r="E88" s="116"/>
      <c r="F88" s="116" t="s">
        <v>176</v>
      </c>
      <c r="G88" s="174"/>
    </row>
    <row r="89" spans="1:7" ht="30">
      <c r="A89" s="94">
        <v>4420</v>
      </c>
      <c r="B89" s="110" t="s">
        <v>835</v>
      </c>
      <c r="C89" s="115" t="s">
        <v>171</v>
      </c>
      <c r="D89" s="116">
        <v>0</v>
      </c>
      <c r="E89" s="116">
        <v>0</v>
      </c>
      <c r="F89" s="116" t="s">
        <v>176</v>
      </c>
      <c r="G89" s="174"/>
    </row>
    <row r="90" spans="1:7">
      <c r="A90" s="94"/>
      <c r="B90" s="176" t="s">
        <v>1052</v>
      </c>
      <c r="C90" s="115"/>
      <c r="D90" s="116"/>
      <c r="E90" s="116"/>
      <c r="F90" s="116"/>
      <c r="G90" s="174"/>
    </row>
    <row r="91" spans="1:7" ht="30">
      <c r="A91" s="94">
        <v>4421</v>
      </c>
      <c r="B91" s="109" t="s">
        <v>836</v>
      </c>
      <c r="C91" s="111" t="s">
        <v>104</v>
      </c>
      <c r="D91" s="116">
        <v>0</v>
      </c>
      <c r="E91" s="116"/>
      <c r="F91" s="116" t="s">
        <v>176</v>
      </c>
      <c r="G91" s="174"/>
    </row>
    <row r="92" spans="1:7" ht="30">
      <c r="A92" s="94">
        <v>4422</v>
      </c>
      <c r="B92" s="109" t="s">
        <v>837</v>
      </c>
      <c r="C92" s="111" t="s">
        <v>105</v>
      </c>
      <c r="D92" s="116">
        <v>0</v>
      </c>
      <c r="E92" s="116"/>
      <c r="F92" s="116" t="s">
        <v>176</v>
      </c>
      <c r="G92" s="174"/>
    </row>
    <row r="93" spans="1:7" ht="18" customHeight="1">
      <c r="A93" s="94">
        <v>4500</v>
      </c>
      <c r="B93" s="109" t="s">
        <v>838</v>
      </c>
      <c r="C93" s="115" t="s">
        <v>171</v>
      </c>
      <c r="D93" s="116">
        <v>211166.8</v>
      </c>
      <c r="E93" s="116">
        <v>211166.8</v>
      </c>
      <c r="F93" s="116" t="s">
        <v>176</v>
      </c>
      <c r="G93" s="174"/>
    </row>
    <row r="94" spans="1:7">
      <c r="A94" s="114"/>
      <c r="B94" s="176" t="s">
        <v>773</v>
      </c>
      <c r="C94" s="113"/>
      <c r="D94" s="116"/>
      <c r="E94" s="116"/>
      <c r="F94" s="116"/>
      <c r="G94" s="174"/>
    </row>
    <row r="95" spans="1:7" ht="30">
      <c r="A95" s="94">
        <v>4510</v>
      </c>
      <c r="B95" s="110" t="s">
        <v>839</v>
      </c>
      <c r="C95" s="115" t="s">
        <v>171</v>
      </c>
      <c r="D95" s="116">
        <v>0</v>
      </c>
      <c r="E95" s="116">
        <v>0</v>
      </c>
      <c r="F95" s="116" t="s">
        <v>171</v>
      </c>
      <c r="G95" s="174"/>
    </row>
    <row r="96" spans="1:7">
      <c r="A96" s="94"/>
      <c r="B96" s="176" t="s">
        <v>1052</v>
      </c>
      <c r="C96" s="115"/>
      <c r="D96" s="116"/>
      <c r="E96" s="116"/>
      <c r="F96" s="116"/>
      <c r="G96" s="174"/>
    </row>
    <row r="97" spans="1:7" ht="14.25" customHeight="1">
      <c r="A97" s="94">
        <v>4511</v>
      </c>
      <c r="B97" s="109" t="s">
        <v>840</v>
      </c>
      <c r="C97" s="111" t="s">
        <v>106</v>
      </c>
      <c r="D97" s="116">
        <v>0</v>
      </c>
      <c r="E97" s="116"/>
      <c r="F97" s="116" t="s">
        <v>176</v>
      </c>
      <c r="G97" s="174"/>
    </row>
    <row r="98" spans="1:7" ht="15" customHeight="1">
      <c r="A98" s="94">
        <v>4512</v>
      </c>
      <c r="B98" s="109" t="s">
        <v>841</v>
      </c>
      <c r="C98" s="111" t="s">
        <v>107</v>
      </c>
      <c r="D98" s="116">
        <v>0</v>
      </c>
      <c r="E98" s="116"/>
      <c r="F98" s="116" t="s">
        <v>176</v>
      </c>
      <c r="G98" s="174"/>
    </row>
    <row r="99" spans="1:7" ht="30">
      <c r="A99" s="94">
        <v>4520</v>
      </c>
      <c r="B99" s="110" t="s">
        <v>842</v>
      </c>
      <c r="C99" s="115" t="s">
        <v>171</v>
      </c>
      <c r="D99" s="116">
        <v>0</v>
      </c>
      <c r="E99" s="116">
        <v>0</v>
      </c>
      <c r="F99" s="116"/>
      <c r="G99" s="174"/>
    </row>
    <row r="100" spans="1:7">
      <c r="A100" s="94"/>
      <c r="B100" s="176" t="s">
        <v>1052</v>
      </c>
      <c r="C100" s="115"/>
      <c r="D100" s="116"/>
      <c r="E100" s="116"/>
      <c r="F100" s="116"/>
      <c r="G100" s="174"/>
    </row>
    <row r="101" spans="1:7" ht="21.75" customHeight="1">
      <c r="A101" s="94">
        <v>4521</v>
      </c>
      <c r="B101" s="109" t="s">
        <v>843</v>
      </c>
      <c r="C101" s="111" t="s">
        <v>108</v>
      </c>
      <c r="D101" s="116">
        <v>0</v>
      </c>
      <c r="E101" s="116"/>
      <c r="F101" s="116" t="s">
        <v>176</v>
      </c>
      <c r="G101" s="174"/>
    </row>
    <row r="102" spans="1:7" ht="30" customHeight="1">
      <c r="A102" s="94">
        <v>4522</v>
      </c>
      <c r="B102" s="109" t="s">
        <v>844</v>
      </c>
      <c r="C102" s="111" t="s">
        <v>109</v>
      </c>
      <c r="D102" s="116">
        <v>0</v>
      </c>
      <c r="E102" s="116"/>
      <c r="F102" s="116" t="s">
        <v>176</v>
      </c>
      <c r="G102" s="174"/>
    </row>
    <row r="103" spans="1:7" ht="28.5" customHeight="1">
      <c r="A103" s="94">
        <v>4530</v>
      </c>
      <c r="B103" s="110" t="s">
        <v>845</v>
      </c>
      <c r="C103" s="115" t="s">
        <v>171</v>
      </c>
      <c r="D103" s="116">
        <v>211166.8</v>
      </c>
      <c r="E103" s="116">
        <v>211166.8</v>
      </c>
      <c r="F103" s="116" t="s">
        <v>176</v>
      </c>
      <c r="G103" s="174"/>
    </row>
    <row r="104" spans="1:7">
      <c r="A104" s="94"/>
      <c r="B104" s="176" t="s">
        <v>1052</v>
      </c>
      <c r="C104" s="115"/>
      <c r="D104" s="116"/>
      <c r="E104" s="116"/>
      <c r="F104" s="116"/>
      <c r="G104" s="174"/>
    </row>
    <row r="105" spans="1:7" ht="30.75" customHeight="1">
      <c r="A105" s="94">
        <v>4531</v>
      </c>
      <c r="B105" s="141" t="s">
        <v>846</v>
      </c>
      <c r="C105" s="115" t="s">
        <v>274</v>
      </c>
      <c r="D105" s="116">
        <v>208366.8</v>
      </c>
      <c r="E105" s="116">
        <v>208366.8</v>
      </c>
      <c r="F105" s="116" t="s">
        <v>176</v>
      </c>
      <c r="G105" s="174"/>
    </row>
    <row r="106" spans="1:7" ht="29.25" customHeight="1">
      <c r="A106" s="94">
        <v>4532</v>
      </c>
      <c r="B106" s="141" t="s">
        <v>847</v>
      </c>
      <c r="C106" s="111" t="s">
        <v>275</v>
      </c>
      <c r="D106" s="116">
        <v>0</v>
      </c>
      <c r="E106" s="116"/>
      <c r="F106" s="116" t="s">
        <v>176</v>
      </c>
      <c r="G106" s="174"/>
    </row>
    <row r="107" spans="1:7" ht="13.5" customHeight="1">
      <c r="A107" s="94">
        <v>4533</v>
      </c>
      <c r="B107" s="141" t="s">
        <v>1155</v>
      </c>
      <c r="C107" s="111" t="s">
        <v>276</v>
      </c>
      <c r="D107" s="116">
        <v>2800</v>
      </c>
      <c r="E107" s="116">
        <v>2800</v>
      </c>
      <c r="F107" s="116" t="s">
        <v>176</v>
      </c>
      <c r="G107" s="174"/>
    </row>
    <row r="108" spans="1:7">
      <c r="A108" s="94"/>
      <c r="B108" s="141" t="s">
        <v>773</v>
      </c>
      <c r="C108" s="111"/>
      <c r="D108" s="116"/>
      <c r="E108" s="116"/>
      <c r="F108" s="116"/>
      <c r="G108" s="174"/>
    </row>
    <row r="109" spans="1:7" ht="30">
      <c r="A109" s="94">
        <v>4534</v>
      </c>
      <c r="B109" s="141" t="s">
        <v>848</v>
      </c>
      <c r="C109" s="111"/>
      <c r="D109" s="116">
        <v>0</v>
      </c>
      <c r="E109" s="116">
        <v>0</v>
      </c>
      <c r="F109" s="116" t="s">
        <v>176</v>
      </c>
      <c r="G109" s="174"/>
    </row>
    <row r="110" spans="1:7">
      <c r="A110" s="94"/>
      <c r="B110" s="141" t="s">
        <v>849</v>
      </c>
      <c r="C110" s="111"/>
      <c r="D110" s="116"/>
      <c r="E110" s="116"/>
      <c r="F110" s="116"/>
      <c r="G110" s="174"/>
    </row>
    <row r="111" spans="1:7" ht="16.5" customHeight="1">
      <c r="A111" s="94">
        <v>4535</v>
      </c>
      <c r="B111" s="141" t="s">
        <v>850</v>
      </c>
      <c r="C111" s="111"/>
      <c r="D111" s="116">
        <v>0</v>
      </c>
      <c r="E111" s="116"/>
      <c r="F111" s="116" t="s">
        <v>176</v>
      </c>
      <c r="G111" s="174"/>
    </row>
    <row r="112" spans="1:7" ht="16.5" customHeight="1">
      <c r="A112" s="94">
        <v>4536</v>
      </c>
      <c r="B112" s="141" t="s">
        <v>851</v>
      </c>
      <c r="C112" s="111"/>
      <c r="D112" s="116">
        <v>0</v>
      </c>
      <c r="E112" s="116"/>
      <c r="F112" s="116" t="s">
        <v>176</v>
      </c>
      <c r="G112" s="174"/>
    </row>
    <row r="113" spans="1:7" ht="16.5" customHeight="1">
      <c r="A113" s="94">
        <v>4537</v>
      </c>
      <c r="B113" s="141" t="s">
        <v>852</v>
      </c>
      <c r="C113" s="111"/>
      <c r="D113" s="116">
        <v>0</v>
      </c>
      <c r="E113" s="116"/>
      <c r="F113" s="116" t="s">
        <v>176</v>
      </c>
      <c r="G113" s="174"/>
    </row>
    <row r="114" spans="1:7" ht="16.5" customHeight="1">
      <c r="A114" s="94">
        <v>4538</v>
      </c>
      <c r="B114" s="141" t="s">
        <v>853</v>
      </c>
      <c r="C114" s="111"/>
      <c r="D114" s="116">
        <v>2800</v>
      </c>
      <c r="E114" s="116">
        <v>2800</v>
      </c>
      <c r="F114" s="116" t="s">
        <v>176</v>
      </c>
      <c r="G114" s="174"/>
    </row>
    <row r="115" spans="1:7" ht="30">
      <c r="A115" s="94">
        <v>4540</v>
      </c>
      <c r="B115" s="110" t="s">
        <v>854</v>
      </c>
      <c r="C115" s="115" t="s">
        <v>171</v>
      </c>
      <c r="D115" s="116">
        <v>0</v>
      </c>
      <c r="E115" s="116"/>
      <c r="F115" s="116" t="s">
        <v>171</v>
      </c>
      <c r="G115" s="174"/>
    </row>
    <row r="116" spans="1:7">
      <c r="A116" s="94"/>
      <c r="B116" s="176" t="s">
        <v>1052</v>
      </c>
      <c r="C116" s="115"/>
      <c r="D116" s="116"/>
      <c r="E116" s="116"/>
      <c r="F116" s="116"/>
      <c r="G116" s="174"/>
    </row>
    <row r="117" spans="1:7" ht="29.25" customHeight="1">
      <c r="A117" s="94">
        <v>4541</v>
      </c>
      <c r="B117" s="141" t="s">
        <v>855</v>
      </c>
      <c r="C117" s="111" t="s">
        <v>370</v>
      </c>
      <c r="D117" s="116">
        <v>0</v>
      </c>
      <c r="E117" s="116"/>
      <c r="F117" s="116" t="s">
        <v>171</v>
      </c>
      <c r="G117" s="174"/>
    </row>
    <row r="118" spans="1:7" ht="27" customHeight="1">
      <c r="A118" s="94">
        <v>4542</v>
      </c>
      <c r="B118" s="141" t="s">
        <v>856</v>
      </c>
      <c r="C118" s="111" t="s">
        <v>371</v>
      </c>
      <c r="D118" s="116">
        <v>0</v>
      </c>
      <c r="E118" s="116"/>
      <c r="F118" s="116" t="s">
        <v>171</v>
      </c>
      <c r="G118" s="174"/>
    </row>
    <row r="119" spans="1:7" ht="15.75" customHeight="1">
      <c r="A119" s="94">
        <v>4543</v>
      </c>
      <c r="B119" s="141" t="s">
        <v>857</v>
      </c>
      <c r="C119" s="111" t="s">
        <v>372</v>
      </c>
      <c r="D119" s="116">
        <v>0</v>
      </c>
      <c r="E119" s="116"/>
      <c r="F119" s="116" t="s">
        <v>171</v>
      </c>
      <c r="G119" s="174"/>
    </row>
    <row r="120" spans="1:7">
      <c r="A120" s="94"/>
      <c r="B120" s="141" t="s">
        <v>773</v>
      </c>
      <c r="C120" s="111"/>
      <c r="D120" s="116"/>
      <c r="E120" s="116"/>
      <c r="F120" s="116"/>
      <c r="G120" s="174"/>
    </row>
    <row r="121" spans="1:7" ht="26.25" customHeight="1">
      <c r="A121" s="94">
        <v>4544</v>
      </c>
      <c r="B121" s="141" t="s">
        <v>858</v>
      </c>
      <c r="C121" s="111"/>
      <c r="D121" s="116">
        <v>0</v>
      </c>
      <c r="E121" s="116"/>
      <c r="F121" s="116" t="s">
        <v>171</v>
      </c>
      <c r="G121" s="174"/>
    </row>
    <row r="122" spans="1:7">
      <c r="A122" s="94"/>
      <c r="B122" s="141" t="s">
        <v>849</v>
      </c>
      <c r="C122" s="111"/>
      <c r="D122" s="116">
        <v>0</v>
      </c>
      <c r="E122" s="116"/>
      <c r="F122" s="116"/>
      <c r="G122" s="174"/>
    </row>
    <row r="123" spans="1:7" ht="12.75" customHeight="1">
      <c r="A123" s="94">
        <v>4545</v>
      </c>
      <c r="B123" s="141" t="s">
        <v>850</v>
      </c>
      <c r="C123" s="111"/>
      <c r="D123" s="116">
        <v>0</v>
      </c>
      <c r="E123" s="116"/>
      <c r="F123" s="116" t="s">
        <v>171</v>
      </c>
      <c r="G123" s="174"/>
    </row>
    <row r="124" spans="1:7" ht="12.75" customHeight="1">
      <c r="A124" s="94">
        <v>4546</v>
      </c>
      <c r="B124" s="141" t="s">
        <v>859</v>
      </c>
      <c r="C124" s="111"/>
      <c r="D124" s="116">
        <v>0</v>
      </c>
      <c r="E124" s="116"/>
      <c r="F124" s="116" t="s">
        <v>171</v>
      </c>
      <c r="G124" s="174"/>
    </row>
    <row r="125" spans="1:7" ht="12.75" customHeight="1">
      <c r="A125" s="94">
        <v>4547</v>
      </c>
      <c r="B125" s="141" t="s">
        <v>852</v>
      </c>
      <c r="C125" s="111"/>
      <c r="D125" s="116">
        <v>0</v>
      </c>
      <c r="E125" s="116"/>
      <c r="F125" s="116" t="s">
        <v>171</v>
      </c>
      <c r="G125" s="174"/>
    </row>
    <row r="126" spans="1:7" ht="12.75" customHeight="1">
      <c r="A126" s="94">
        <v>4548</v>
      </c>
      <c r="B126" s="141" t="s">
        <v>853</v>
      </c>
      <c r="C126" s="111"/>
      <c r="D126" s="116">
        <v>0</v>
      </c>
      <c r="E126" s="116"/>
      <c r="F126" s="116" t="s">
        <v>171</v>
      </c>
      <c r="G126" s="174"/>
    </row>
    <row r="127" spans="1:7" ht="29.25" customHeight="1">
      <c r="A127" s="94">
        <v>4600</v>
      </c>
      <c r="B127" s="110" t="s">
        <v>860</v>
      </c>
      <c r="C127" s="115" t="s">
        <v>171</v>
      </c>
      <c r="D127" s="116">
        <v>2700</v>
      </c>
      <c r="E127" s="116">
        <v>2700</v>
      </c>
      <c r="F127" s="116" t="s">
        <v>176</v>
      </c>
      <c r="G127" s="174"/>
    </row>
    <row r="128" spans="1:7">
      <c r="A128" s="114"/>
      <c r="B128" s="176" t="s">
        <v>773</v>
      </c>
      <c r="C128" s="113"/>
      <c r="D128" s="116"/>
      <c r="E128" s="116"/>
      <c r="F128" s="116"/>
      <c r="G128" s="174"/>
    </row>
    <row r="129" spans="1:7" ht="13.5" customHeight="1">
      <c r="A129" s="94">
        <v>4610</v>
      </c>
      <c r="B129" s="108" t="s">
        <v>861</v>
      </c>
      <c r="C129" s="113"/>
      <c r="D129" s="116">
        <v>0</v>
      </c>
      <c r="E129" s="116">
        <v>0</v>
      </c>
      <c r="F129" s="116" t="s">
        <v>177</v>
      </c>
      <c r="G129" s="174"/>
    </row>
    <row r="130" spans="1:7">
      <c r="A130" s="94"/>
      <c r="B130" s="176" t="s">
        <v>773</v>
      </c>
      <c r="C130" s="113"/>
      <c r="D130" s="116"/>
      <c r="E130" s="116"/>
      <c r="F130" s="116"/>
      <c r="G130" s="174"/>
    </row>
    <row r="131" spans="1:7" ht="27.75" customHeight="1">
      <c r="A131" s="94">
        <v>4610</v>
      </c>
      <c r="B131" s="177" t="s">
        <v>862</v>
      </c>
      <c r="C131" s="113" t="s">
        <v>979</v>
      </c>
      <c r="D131" s="116">
        <v>0</v>
      </c>
      <c r="E131" s="116"/>
      <c r="F131" s="116" t="s">
        <v>176</v>
      </c>
      <c r="G131" s="174"/>
    </row>
    <row r="132" spans="1:7" ht="30">
      <c r="A132" s="94">
        <v>4620</v>
      </c>
      <c r="B132" s="109" t="s">
        <v>863</v>
      </c>
      <c r="C132" s="113" t="s">
        <v>124</v>
      </c>
      <c r="D132" s="116">
        <v>0</v>
      </c>
      <c r="E132" s="116"/>
      <c r="F132" s="116" t="s">
        <v>176</v>
      </c>
      <c r="G132" s="174"/>
    </row>
    <row r="133" spans="1:7" ht="30.75" customHeight="1">
      <c r="A133" s="94">
        <v>4630</v>
      </c>
      <c r="B133" s="110" t="s">
        <v>864</v>
      </c>
      <c r="C133" s="115" t="s">
        <v>171</v>
      </c>
      <c r="D133" s="116">
        <v>2700</v>
      </c>
      <c r="E133" s="116">
        <v>2700</v>
      </c>
      <c r="F133" s="116" t="s">
        <v>176</v>
      </c>
      <c r="G133" s="174"/>
    </row>
    <row r="134" spans="1:7">
      <c r="A134" s="94"/>
      <c r="B134" s="176" t="s">
        <v>1052</v>
      </c>
      <c r="C134" s="115"/>
      <c r="D134" s="116"/>
      <c r="E134" s="116"/>
      <c r="F134" s="116"/>
      <c r="G134" s="174"/>
    </row>
    <row r="135" spans="1:7">
      <c r="A135" s="94">
        <v>4631</v>
      </c>
      <c r="B135" s="109" t="s">
        <v>865</v>
      </c>
      <c r="C135" s="111" t="s">
        <v>373</v>
      </c>
      <c r="D135" s="116">
        <v>0</v>
      </c>
      <c r="E135" s="116"/>
      <c r="F135" s="116" t="s">
        <v>176</v>
      </c>
      <c r="G135" s="174"/>
    </row>
    <row r="136" spans="1:7" ht="15" customHeight="1">
      <c r="A136" s="94">
        <v>4632</v>
      </c>
      <c r="B136" s="177" t="s">
        <v>866</v>
      </c>
      <c r="C136" s="111" t="s">
        <v>374</v>
      </c>
      <c r="D136" s="116">
        <v>0</v>
      </c>
      <c r="E136" s="183"/>
      <c r="F136" s="116" t="s">
        <v>176</v>
      </c>
      <c r="G136" s="174"/>
    </row>
    <row r="137" spans="1:7" ht="12" customHeight="1">
      <c r="A137" s="94">
        <v>4633</v>
      </c>
      <c r="B137" s="109" t="s">
        <v>867</v>
      </c>
      <c r="C137" s="111" t="s">
        <v>375</v>
      </c>
      <c r="D137" s="116">
        <v>0</v>
      </c>
      <c r="E137" s="183"/>
      <c r="F137" s="116" t="s">
        <v>176</v>
      </c>
      <c r="G137" s="174"/>
    </row>
    <row r="138" spans="1:7" ht="15.75" customHeight="1">
      <c r="A138" s="94">
        <v>4634</v>
      </c>
      <c r="B138" s="109" t="s">
        <v>868</v>
      </c>
      <c r="C138" s="111" t="s">
        <v>376</v>
      </c>
      <c r="D138" s="116">
        <v>2700</v>
      </c>
      <c r="E138" s="182">
        <v>2700</v>
      </c>
      <c r="F138" s="116" t="s">
        <v>176</v>
      </c>
      <c r="G138" s="174"/>
    </row>
    <row r="139" spans="1:7">
      <c r="A139" s="94">
        <v>4640</v>
      </c>
      <c r="B139" s="110" t="s">
        <v>869</v>
      </c>
      <c r="C139" s="115" t="s">
        <v>171</v>
      </c>
      <c r="D139" s="116">
        <v>0</v>
      </c>
      <c r="E139" s="116">
        <v>0</v>
      </c>
      <c r="F139" s="116" t="s">
        <v>176</v>
      </c>
      <c r="G139" s="174"/>
    </row>
    <row r="140" spans="1:7">
      <c r="A140" s="94"/>
      <c r="B140" s="176" t="s">
        <v>1052</v>
      </c>
      <c r="C140" s="115"/>
      <c r="D140" s="116"/>
      <c r="E140" s="116"/>
      <c r="F140" s="116"/>
      <c r="G140" s="174"/>
    </row>
    <row r="141" spans="1:7">
      <c r="A141" s="94">
        <v>4641</v>
      </c>
      <c r="B141" s="109" t="s">
        <v>870</v>
      </c>
      <c r="C141" s="111" t="s">
        <v>377</v>
      </c>
      <c r="D141" s="116">
        <v>0</v>
      </c>
      <c r="E141" s="116"/>
      <c r="F141" s="116" t="s">
        <v>176</v>
      </c>
      <c r="G141" s="174"/>
    </row>
    <row r="142" spans="1:7" ht="39" customHeight="1">
      <c r="A142" s="94">
        <v>4700</v>
      </c>
      <c r="B142" s="179" t="s">
        <v>871</v>
      </c>
      <c r="C142" s="115" t="s">
        <v>171</v>
      </c>
      <c r="D142" s="116">
        <v>93281.2</v>
      </c>
      <c r="E142" s="116">
        <v>93281.2</v>
      </c>
      <c r="F142" s="116">
        <v>0</v>
      </c>
      <c r="G142" s="174"/>
    </row>
    <row r="143" spans="1:7">
      <c r="A143" s="114"/>
      <c r="B143" s="176" t="s">
        <v>773</v>
      </c>
      <c r="C143" s="113"/>
      <c r="D143" s="116"/>
      <c r="E143" s="116"/>
      <c r="F143" s="116"/>
      <c r="G143" s="174"/>
    </row>
    <row r="144" spans="1:7" ht="32.25" customHeight="1">
      <c r="A144" s="94">
        <v>4710</v>
      </c>
      <c r="B144" s="179" t="s">
        <v>872</v>
      </c>
      <c r="C144" s="115" t="s">
        <v>171</v>
      </c>
      <c r="D144" s="116">
        <v>6256.4</v>
      </c>
      <c r="E144" s="116">
        <v>6256.4</v>
      </c>
      <c r="F144" s="116" t="s">
        <v>176</v>
      </c>
      <c r="G144" s="174"/>
    </row>
    <row r="145" spans="1:7" ht="13.5" hidden="1" customHeight="1" thickBot="1">
      <c r="A145" s="94"/>
      <c r="B145" s="176" t="s">
        <v>1052</v>
      </c>
      <c r="C145" s="115"/>
      <c r="D145" s="116"/>
      <c r="E145" s="116"/>
      <c r="F145" s="116"/>
      <c r="G145" s="174"/>
    </row>
    <row r="146" spans="1:7" ht="30.75" customHeight="1">
      <c r="A146" s="94">
        <v>4711</v>
      </c>
      <c r="B146" s="177" t="s">
        <v>873</v>
      </c>
      <c r="C146" s="111" t="s">
        <v>378</v>
      </c>
      <c r="D146" s="116">
        <v>0</v>
      </c>
      <c r="E146" s="116"/>
      <c r="F146" s="116" t="s">
        <v>176</v>
      </c>
      <c r="G146" s="174"/>
    </row>
    <row r="147" spans="1:7" ht="30.75" customHeight="1">
      <c r="A147" s="94">
        <v>4712</v>
      </c>
      <c r="B147" s="109" t="s">
        <v>874</v>
      </c>
      <c r="C147" s="111" t="s">
        <v>379</v>
      </c>
      <c r="D147" s="116">
        <v>6256.4</v>
      </c>
      <c r="E147" s="116">
        <v>6256.4</v>
      </c>
      <c r="F147" s="116" t="s">
        <v>176</v>
      </c>
      <c r="G147" s="174"/>
    </row>
    <row r="148" spans="1:7" ht="42" customHeight="1">
      <c r="A148" s="94">
        <v>4720</v>
      </c>
      <c r="B148" s="110" t="s">
        <v>875</v>
      </c>
      <c r="C148" s="115" t="s">
        <v>171</v>
      </c>
      <c r="D148" s="116">
        <v>920</v>
      </c>
      <c r="E148" s="116">
        <v>920</v>
      </c>
      <c r="F148" s="116" t="s">
        <v>176</v>
      </c>
      <c r="G148" s="174"/>
    </row>
    <row r="149" spans="1:7">
      <c r="A149" s="94"/>
      <c r="B149" s="176" t="s">
        <v>1052</v>
      </c>
      <c r="C149" s="115"/>
      <c r="D149" s="116"/>
      <c r="E149" s="116"/>
      <c r="F149" s="116"/>
      <c r="G149" s="174"/>
    </row>
    <row r="150" spans="1:7" ht="12" customHeight="1">
      <c r="A150" s="94">
        <v>4721</v>
      </c>
      <c r="B150" s="109" t="s">
        <v>876</v>
      </c>
      <c r="C150" s="111" t="s">
        <v>59</v>
      </c>
      <c r="D150" s="116">
        <v>0</v>
      </c>
      <c r="E150" s="116"/>
      <c r="F150" s="116" t="s">
        <v>176</v>
      </c>
      <c r="G150" s="174"/>
    </row>
    <row r="151" spans="1:7" ht="12" customHeight="1">
      <c r="A151" s="94">
        <v>4722</v>
      </c>
      <c r="B151" s="109" t="s">
        <v>877</v>
      </c>
      <c r="C151" s="118">
        <v>4822</v>
      </c>
      <c r="D151" s="116">
        <v>0</v>
      </c>
      <c r="E151" s="116"/>
      <c r="F151" s="116" t="s">
        <v>176</v>
      </c>
      <c r="G151" s="174"/>
    </row>
    <row r="152" spans="1:7" ht="15" customHeight="1">
      <c r="A152" s="94">
        <v>4723</v>
      </c>
      <c r="B152" s="109" t="s">
        <v>878</v>
      </c>
      <c r="C152" s="111" t="s">
        <v>60</v>
      </c>
      <c r="D152" s="116">
        <v>920</v>
      </c>
      <c r="E152" s="116">
        <v>920</v>
      </c>
      <c r="F152" s="116" t="s">
        <v>176</v>
      </c>
      <c r="G152" s="174"/>
    </row>
    <row r="153" spans="1:7" ht="30">
      <c r="A153" s="94">
        <v>4724</v>
      </c>
      <c r="B153" s="109" t="s">
        <v>879</v>
      </c>
      <c r="C153" s="111" t="s">
        <v>61</v>
      </c>
      <c r="D153" s="116">
        <v>0</v>
      </c>
      <c r="E153" s="116"/>
      <c r="F153" s="116" t="s">
        <v>176</v>
      </c>
      <c r="G153" s="174"/>
    </row>
    <row r="154" spans="1:7" ht="30">
      <c r="A154" s="94">
        <v>4730</v>
      </c>
      <c r="B154" s="110" t="s">
        <v>880</v>
      </c>
      <c r="C154" s="115" t="s">
        <v>171</v>
      </c>
      <c r="D154" s="116">
        <v>0</v>
      </c>
      <c r="E154" s="116">
        <v>0</v>
      </c>
      <c r="F154" s="116" t="s">
        <v>176</v>
      </c>
      <c r="G154" s="174"/>
    </row>
    <row r="155" spans="1:7">
      <c r="A155" s="94"/>
      <c r="B155" s="176" t="s">
        <v>1052</v>
      </c>
      <c r="C155" s="115"/>
      <c r="D155" s="116"/>
      <c r="E155" s="116"/>
      <c r="F155" s="116"/>
      <c r="G155" s="174"/>
    </row>
    <row r="156" spans="1:7" ht="15" customHeight="1">
      <c r="A156" s="94">
        <v>4731</v>
      </c>
      <c r="B156" s="109" t="s">
        <v>881</v>
      </c>
      <c r="C156" s="111" t="s">
        <v>62</v>
      </c>
      <c r="D156" s="116">
        <v>0</v>
      </c>
      <c r="E156" s="116"/>
      <c r="F156" s="116" t="s">
        <v>176</v>
      </c>
      <c r="G156" s="174"/>
    </row>
    <row r="157" spans="1:7" ht="45">
      <c r="A157" s="94">
        <v>4740</v>
      </c>
      <c r="B157" s="110" t="s">
        <v>882</v>
      </c>
      <c r="C157" s="115" t="s">
        <v>171</v>
      </c>
      <c r="D157" s="116">
        <v>0</v>
      </c>
      <c r="E157" s="116">
        <v>0</v>
      </c>
      <c r="F157" s="116" t="s">
        <v>176</v>
      </c>
      <c r="G157" s="174"/>
    </row>
    <row r="158" spans="1:7">
      <c r="A158" s="94"/>
      <c r="B158" s="176" t="s">
        <v>1052</v>
      </c>
      <c r="C158" s="115"/>
      <c r="D158" s="116"/>
      <c r="E158" s="116"/>
      <c r="F158" s="116"/>
      <c r="G158" s="174"/>
    </row>
    <row r="159" spans="1:7" ht="27" customHeight="1">
      <c r="A159" s="94">
        <v>4741</v>
      </c>
      <c r="B159" s="109" t="s">
        <v>883</v>
      </c>
      <c r="C159" s="111" t="s">
        <v>63</v>
      </c>
      <c r="D159" s="116">
        <v>0</v>
      </c>
      <c r="E159" s="116"/>
      <c r="F159" s="116" t="s">
        <v>176</v>
      </c>
      <c r="G159" s="174"/>
    </row>
    <row r="160" spans="1:7" ht="25.5" customHeight="1">
      <c r="A160" s="94">
        <v>4742</v>
      </c>
      <c r="B160" s="109" t="s">
        <v>884</v>
      </c>
      <c r="C160" s="111" t="s">
        <v>64</v>
      </c>
      <c r="D160" s="116">
        <v>0</v>
      </c>
      <c r="E160" s="116"/>
      <c r="F160" s="116" t="s">
        <v>176</v>
      </c>
      <c r="G160" s="174"/>
    </row>
    <row r="161" spans="1:7" ht="39" customHeight="1">
      <c r="A161" s="94">
        <v>4750</v>
      </c>
      <c r="B161" s="110" t="s">
        <v>885</v>
      </c>
      <c r="C161" s="115" t="s">
        <v>171</v>
      </c>
      <c r="D161" s="116">
        <v>0</v>
      </c>
      <c r="E161" s="116">
        <v>0</v>
      </c>
      <c r="F161" s="116" t="s">
        <v>176</v>
      </c>
      <c r="G161" s="174"/>
    </row>
    <row r="162" spans="1:7">
      <c r="A162" s="94"/>
      <c r="B162" s="176" t="s">
        <v>1052</v>
      </c>
      <c r="C162" s="115"/>
      <c r="D162" s="116"/>
      <c r="E162" s="116"/>
      <c r="F162" s="116"/>
      <c r="G162" s="174"/>
    </row>
    <row r="163" spans="1:7" ht="28.5" customHeight="1">
      <c r="A163" s="94">
        <v>4751</v>
      </c>
      <c r="B163" s="109" t="s">
        <v>886</v>
      </c>
      <c r="C163" s="111" t="s">
        <v>125</v>
      </c>
      <c r="D163" s="116">
        <v>0</v>
      </c>
      <c r="E163" s="116"/>
      <c r="F163" s="116" t="s">
        <v>176</v>
      </c>
      <c r="G163" s="174"/>
    </row>
    <row r="164" spans="1:7" ht="12" customHeight="1">
      <c r="A164" s="94">
        <v>4760</v>
      </c>
      <c r="B164" s="110" t="s">
        <v>887</v>
      </c>
      <c r="C164" s="115" t="s">
        <v>171</v>
      </c>
      <c r="D164" s="116">
        <v>0</v>
      </c>
      <c r="E164" s="116">
        <v>0</v>
      </c>
      <c r="F164" s="116" t="s">
        <v>176</v>
      </c>
      <c r="G164" s="174"/>
    </row>
    <row r="165" spans="1:7">
      <c r="A165" s="94"/>
      <c r="B165" s="176" t="s">
        <v>1052</v>
      </c>
      <c r="C165" s="115"/>
      <c r="D165" s="116"/>
      <c r="E165" s="116"/>
      <c r="F165" s="116"/>
      <c r="G165" s="174"/>
    </row>
    <row r="166" spans="1:7" ht="13.5" customHeight="1">
      <c r="A166" s="94">
        <v>4761</v>
      </c>
      <c r="B166" s="109" t="s">
        <v>888</v>
      </c>
      <c r="C166" s="111" t="s">
        <v>126</v>
      </c>
      <c r="D166" s="116">
        <v>0</v>
      </c>
      <c r="E166" s="116"/>
      <c r="F166" s="116" t="s">
        <v>176</v>
      </c>
      <c r="G166" s="174"/>
    </row>
    <row r="167" spans="1:7">
      <c r="A167" s="94">
        <v>4770</v>
      </c>
      <c r="B167" s="110" t="s">
        <v>889</v>
      </c>
      <c r="C167" s="115" t="s">
        <v>171</v>
      </c>
      <c r="D167" s="116">
        <v>86104.8</v>
      </c>
      <c r="E167" s="116">
        <v>86104.8</v>
      </c>
      <c r="F167" s="116">
        <v>0</v>
      </c>
      <c r="G167" s="174"/>
    </row>
    <row r="168" spans="1:7">
      <c r="A168" s="94"/>
      <c r="B168" s="176" t="s">
        <v>1052</v>
      </c>
      <c r="C168" s="115"/>
      <c r="D168" s="116"/>
      <c r="E168" s="116"/>
      <c r="F168" s="116"/>
      <c r="G168" s="174"/>
    </row>
    <row r="169" spans="1:7">
      <c r="A169" s="94">
        <v>4771</v>
      </c>
      <c r="B169" s="109" t="s">
        <v>890</v>
      </c>
      <c r="C169" s="111" t="s">
        <v>127</v>
      </c>
      <c r="D169" s="116">
        <v>86104.8</v>
      </c>
      <c r="E169" s="137">
        <v>86104.8</v>
      </c>
      <c r="F169" s="186">
        <v>0</v>
      </c>
      <c r="G169" s="174"/>
    </row>
    <row r="170" spans="1:7" ht="29.25" customHeight="1">
      <c r="A170" s="94">
        <v>4772</v>
      </c>
      <c r="B170" s="109" t="s">
        <v>891</v>
      </c>
      <c r="C170" s="115" t="s">
        <v>171</v>
      </c>
      <c r="D170" s="137">
        <v>0</v>
      </c>
      <c r="E170" s="116">
        <v>0</v>
      </c>
      <c r="F170" s="116"/>
      <c r="G170" s="174"/>
    </row>
    <row r="171" spans="1:7" s="112" customFormat="1" ht="30" customHeight="1">
      <c r="A171" s="94">
        <v>5000</v>
      </c>
      <c r="B171" s="111" t="s">
        <v>892</v>
      </c>
      <c r="C171" s="115" t="s">
        <v>171</v>
      </c>
      <c r="D171" s="116">
        <v>315106.09999999998</v>
      </c>
      <c r="E171" s="116" t="s">
        <v>176</v>
      </c>
      <c r="F171" s="116">
        <v>315106.09999999998</v>
      </c>
      <c r="G171" s="119"/>
    </row>
    <row r="172" spans="1:7">
      <c r="A172" s="114"/>
      <c r="B172" s="176" t="s">
        <v>773</v>
      </c>
      <c r="C172" s="113"/>
      <c r="D172" s="116"/>
      <c r="E172" s="116"/>
      <c r="F172" s="116"/>
      <c r="G172" s="174"/>
    </row>
    <row r="173" spans="1:7" ht="30">
      <c r="A173" s="94">
        <v>5100</v>
      </c>
      <c r="B173" s="109" t="s">
        <v>893</v>
      </c>
      <c r="C173" s="115" t="s">
        <v>171</v>
      </c>
      <c r="D173" s="116">
        <v>315106.09999999998</v>
      </c>
      <c r="E173" s="116" t="s">
        <v>176</v>
      </c>
      <c r="F173" s="116">
        <v>315106.09999999998</v>
      </c>
      <c r="G173" s="174"/>
    </row>
    <row r="174" spans="1:7">
      <c r="A174" s="114"/>
      <c r="B174" s="176" t="s">
        <v>773</v>
      </c>
      <c r="C174" s="113"/>
      <c r="D174" s="116"/>
      <c r="E174" s="116"/>
      <c r="F174" s="116"/>
      <c r="G174" s="174"/>
    </row>
    <row r="175" spans="1:7" ht="30">
      <c r="A175" s="94">
        <v>5110</v>
      </c>
      <c r="B175" s="110" t="s">
        <v>894</v>
      </c>
      <c r="C175" s="115" t="s">
        <v>171</v>
      </c>
      <c r="D175" s="116">
        <v>271206.09999999998</v>
      </c>
      <c r="E175" s="116" t="s">
        <v>171</v>
      </c>
      <c r="F175" s="116">
        <v>271206.09999999998</v>
      </c>
      <c r="G175" s="174"/>
    </row>
    <row r="176" spans="1:7">
      <c r="A176" s="94"/>
      <c r="B176" s="176" t="s">
        <v>1052</v>
      </c>
      <c r="C176" s="115"/>
      <c r="D176" s="116"/>
      <c r="E176" s="116"/>
      <c r="F176" s="116"/>
      <c r="G176" s="174"/>
    </row>
    <row r="177" spans="1:7">
      <c r="A177" s="94">
        <v>5111</v>
      </c>
      <c r="B177" s="109" t="s">
        <v>895</v>
      </c>
      <c r="C177" s="111" t="s">
        <v>128</v>
      </c>
      <c r="D177" s="116">
        <v>0</v>
      </c>
      <c r="E177" s="116" t="s">
        <v>176</v>
      </c>
      <c r="F177" s="116"/>
      <c r="G177" s="174"/>
    </row>
    <row r="178" spans="1:7" ht="12.75" customHeight="1">
      <c r="A178" s="94">
        <v>5112</v>
      </c>
      <c r="B178" s="109" t="s">
        <v>896</v>
      </c>
      <c r="C178" s="111" t="s">
        <v>129</v>
      </c>
      <c r="D178" s="116">
        <v>267206.09999999998</v>
      </c>
      <c r="E178" s="116" t="s">
        <v>176</v>
      </c>
      <c r="F178" s="178">
        <v>267206.09999999998</v>
      </c>
      <c r="G178" s="174"/>
    </row>
    <row r="179" spans="1:7" ht="15" customHeight="1">
      <c r="A179" s="94">
        <v>5113</v>
      </c>
      <c r="B179" s="109" t="s">
        <v>897</v>
      </c>
      <c r="C179" s="111" t="s">
        <v>130</v>
      </c>
      <c r="D179" s="116">
        <v>4000</v>
      </c>
      <c r="E179" s="116" t="s">
        <v>176</v>
      </c>
      <c r="F179" s="178">
        <v>4000</v>
      </c>
      <c r="G179" s="174"/>
    </row>
    <row r="180" spans="1:7" ht="15" customHeight="1">
      <c r="A180" s="94">
        <v>5120</v>
      </c>
      <c r="B180" s="110" t="s">
        <v>898</v>
      </c>
      <c r="C180" s="115" t="s">
        <v>171</v>
      </c>
      <c r="D180" s="116">
        <v>40900</v>
      </c>
      <c r="E180" s="116" t="s">
        <v>171</v>
      </c>
      <c r="F180" s="116">
        <v>40900</v>
      </c>
      <c r="G180" s="174"/>
    </row>
    <row r="181" spans="1:7">
      <c r="A181" s="94"/>
      <c r="B181" s="177" t="s">
        <v>1052</v>
      </c>
      <c r="C181" s="115"/>
      <c r="D181" s="116"/>
      <c r="E181" s="116"/>
      <c r="F181" s="116"/>
      <c r="G181" s="174"/>
    </row>
    <row r="182" spans="1:7">
      <c r="A182" s="94">
        <v>5121</v>
      </c>
      <c r="B182" s="109" t="s">
        <v>899</v>
      </c>
      <c r="C182" s="111" t="s">
        <v>131</v>
      </c>
      <c r="D182" s="116">
        <v>34200</v>
      </c>
      <c r="E182" s="116" t="s">
        <v>176</v>
      </c>
      <c r="F182" s="178">
        <v>34200</v>
      </c>
      <c r="G182" s="174"/>
    </row>
    <row r="183" spans="1:7">
      <c r="A183" s="94">
        <v>5122</v>
      </c>
      <c r="B183" s="109" t="s">
        <v>900</v>
      </c>
      <c r="C183" s="111" t="s">
        <v>132</v>
      </c>
      <c r="D183" s="116">
        <v>1950</v>
      </c>
      <c r="E183" s="116" t="s">
        <v>176</v>
      </c>
      <c r="F183" s="178">
        <v>1950</v>
      </c>
      <c r="G183" s="174"/>
    </row>
    <row r="184" spans="1:7" ht="12.75" customHeight="1">
      <c r="A184" s="94">
        <v>5123</v>
      </c>
      <c r="B184" s="109" t="s">
        <v>901</v>
      </c>
      <c r="C184" s="111" t="s">
        <v>133</v>
      </c>
      <c r="D184" s="116">
        <v>4750</v>
      </c>
      <c r="E184" s="116" t="s">
        <v>176</v>
      </c>
      <c r="F184" s="178">
        <v>4750</v>
      </c>
      <c r="G184" s="174"/>
    </row>
    <row r="185" spans="1:7" ht="16.899999999999999" customHeight="1">
      <c r="A185" s="94">
        <v>5130</v>
      </c>
      <c r="B185" s="110" t="s">
        <v>1147</v>
      </c>
      <c r="C185" s="115" t="s">
        <v>171</v>
      </c>
      <c r="D185" s="116">
        <v>3000</v>
      </c>
      <c r="E185" s="116" t="s">
        <v>171</v>
      </c>
      <c r="F185" s="116">
        <v>3000</v>
      </c>
      <c r="G185" s="174"/>
    </row>
    <row r="186" spans="1:7">
      <c r="A186" s="94"/>
      <c r="B186" s="176" t="s">
        <v>1052</v>
      </c>
      <c r="C186" s="115"/>
      <c r="D186" s="116"/>
      <c r="E186" s="116"/>
      <c r="F186" s="116"/>
      <c r="G186" s="174"/>
    </row>
    <row r="187" spans="1:7" ht="12.75" customHeight="1">
      <c r="A187" s="94">
        <v>5131</v>
      </c>
      <c r="B187" s="109" t="s">
        <v>902</v>
      </c>
      <c r="C187" s="111" t="s">
        <v>134</v>
      </c>
      <c r="D187" s="116">
        <v>0</v>
      </c>
      <c r="E187" s="116" t="s">
        <v>176</v>
      </c>
      <c r="F187" s="116"/>
      <c r="G187" s="174"/>
    </row>
    <row r="188" spans="1:7" ht="11.25" customHeight="1">
      <c r="A188" s="94">
        <v>5132</v>
      </c>
      <c r="B188" s="109" t="s">
        <v>903</v>
      </c>
      <c r="C188" s="111" t="s">
        <v>135</v>
      </c>
      <c r="D188" s="116">
        <v>0</v>
      </c>
      <c r="E188" s="116" t="s">
        <v>176</v>
      </c>
      <c r="F188" s="116"/>
      <c r="G188" s="174"/>
    </row>
    <row r="189" spans="1:7" ht="11.25" customHeight="1">
      <c r="A189" s="94">
        <v>5133</v>
      </c>
      <c r="B189" s="109" t="s">
        <v>904</v>
      </c>
      <c r="C189" s="111" t="s">
        <v>140</v>
      </c>
      <c r="D189" s="116">
        <v>0</v>
      </c>
      <c r="E189" s="116" t="s">
        <v>171</v>
      </c>
      <c r="F189" s="116"/>
      <c r="G189" s="174"/>
    </row>
    <row r="190" spans="1:7" ht="15" customHeight="1">
      <c r="A190" s="94">
        <v>5134</v>
      </c>
      <c r="B190" s="109" t="s">
        <v>905</v>
      </c>
      <c r="C190" s="111" t="s">
        <v>141</v>
      </c>
      <c r="D190" s="116">
        <v>3000</v>
      </c>
      <c r="E190" s="116" t="s">
        <v>171</v>
      </c>
      <c r="F190" s="116">
        <v>3000</v>
      </c>
      <c r="G190" s="174"/>
    </row>
    <row r="191" spans="1:7" ht="12" customHeight="1">
      <c r="A191" s="94">
        <v>5200</v>
      </c>
      <c r="B191" s="110" t="s">
        <v>906</v>
      </c>
      <c r="C191" s="115" t="s">
        <v>171</v>
      </c>
      <c r="D191" s="116">
        <v>0</v>
      </c>
      <c r="E191" s="116" t="s">
        <v>176</v>
      </c>
      <c r="F191" s="116">
        <v>0</v>
      </c>
      <c r="G191" s="174"/>
    </row>
    <row r="192" spans="1:7">
      <c r="A192" s="114"/>
      <c r="B192" s="176" t="s">
        <v>773</v>
      </c>
      <c r="C192" s="113"/>
      <c r="D192" s="116"/>
      <c r="E192" s="116"/>
      <c r="F192" s="116"/>
      <c r="G192" s="174"/>
    </row>
    <row r="193" spans="1:7" ht="14.25" customHeight="1">
      <c r="A193" s="94">
        <v>5211</v>
      </c>
      <c r="B193" s="109" t="s">
        <v>907</v>
      </c>
      <c r="C193" s="111" t="s">
        <v>136</v>
      </c>
      <c r="D193" s="116">
        <v>0</v>
      </c>
      <c r="E193" s="116" t="s">
        <v>176</v>
      </c>
      <c r="F193" s="116"/>
      <c r="G193" s="174"/>
    </row>
    <row r="194" spans="1:7" ht="12.75" customHeight="1">
      <c r="A194" s="94">
        <v>5221</v>
      </c>
      <c r="B194" s="109" t="s">
        <v>908</v>
      </c>
      <c r="C194" s="111" t="s">
        <v>137</v>
      </c>
      <c r="D194" s="116">
        <v>0</v>
      </c>
      <c r="E194" s="116" t="s">
        <v>176</v>
      </c>
      <c r="F194" s="116"/>
      <c r="G194" s="174"/>
    </row>
    <row r="195" spans="1:7" ht="15" customHeight="1">
      <c r="A195" s="94">
        <v>5231</v>
      </c>
      <c r="B195" s="109" t="s">
        <v>909</v>
      </c>
      <c r="C195" s="111" t="s">
        <v>138</v>
      </c>
      <c r="D195" s="116">
        <v>0</v>
      </c>
      <c r="E195" s="116" t="s">
        <v>176</v>
      </c>
      <c r="F195" s="116"/>
      <c r="G195" s="174"/>
    </row>
    <row r="196" spans="1:7" ht="11.25" customHeight="1">
      <c r="A196" s="94">
        <v>5241</v>
      </c>
      <c r="B196" s="109" t="s">
        <v>910</v>
      </c>
      <c r="C196" s="111" t="s">
        <v>139</v>
      </c>
      <c r="D196" s="116">
        <v>0</v>
      </c>
      <c r="E196" s="116" t="s">
        <v>176</v>
      </c>
      <c r="F196" s="116"/>
      <c r="G196" s="174"/>
    </row>
    <row r="197" spans="1:7">
      <c r="A197" s="94">
        <v>5300</v>
      </c>
      <c r="B197" s="110" t="s">
        <v>911</v>
      </c>
      <c r="C197" s="115" t="s">
        <v>171</v>
      </c>
      <c r="D197" s="116">
        <v>0</v>
      </c>
      <c r="E197" s="116" t="s">
        <v>176</v>
      </c>
      <c r="F197" s="116">
        <v>0</v>
      </c>
      <c r="G197" s="174"/>
    </row>
    <row r="198" spans="1:7">
      <c r="A198" s="114"/>
      <c r="B198" s="176" t="s">
        <v>773</v>
      </c>
      <c r="C198" s="113"/>
      <c r="D198" s="116"/>
      <c r="E198" s="116"/>
      <c r="F198" s="116"/>
      <c r="G198" s="174"/>
    </row>
    <row r="199" spans="1:7" ht="13.5" customHeight="1">
      <c r="A199" s="94">
        <v>5311</v>
      </c>
      <c r="B199" s="109" t="s">
        <v>912</v>
      </c>
      <c r="C199" s="111" t="s">
        <v>142</v>
      </c>
      <c r="D199" s="116">
        <v>0</v>
      </c>
      <c r="E199" s="116" t="s">
        <v>176</v>
      </c>
      <c r="F199" s="116"/>
      <c r="G199" s="174"/>
    </row>
    <row r="200" spans="1:7" ht="30">
      <c r="A200" s="94">
        <v>5400</v>
      </c>
      <c r="B200" s="110" t="s">
        <v>913</v>
      </c>
      <c r="C200" s="115" t="s">
        <v>171</v>
      </c>
      <c r="D200" s="116">
        <v>0</v>
      </c>
      <c r="E200" s="116" t="s">
        <v>176</v>
      </c>
      <c r="F200" s="116">
        <v>0</v>
      </c>
      <c r="G200" s="174"/>
    </row>
    <row r="201" spans="1:7">
      <c r="A201" s="114"/>
      <c r="B201" s="176" t="s">
        <v>773</v>
      </c>
      <c r="C201" s="113"/>
      <c r="D201" s="116"/>
      <c r="E201" s="116"/>
      <c r="F201" s="116"/>
      <c r="G201" s="174"/>
    </row>
    <row r="202" spans="1:7">
      <c r="A202" s="94">
        <v>5411</v>
      </c>
      <c r="B202" s="109" t="s">
        <v>914</v>
      </c>
      <c r="C202" s="111" t="s">
        <v>143</v>
      </c>
      <c r="D202" s="116">
        <v>0</v>
      </c>
      <c r="E202" s="116" t="s">
        <v>176</v>
      </c>
      <c r="F202" s="116"/>
      <c r="G202" s="174"/>
    </row>
    <row r="203" spans="1:7">
      <c r="A203" s="94">
        <v>5421</v>
      </c>
      <c r="B203" s="109" t="s">
        <v>915</v>
      </c>
      <c r="C203" s="111" t="s">
        <v>144</v>
      </c>
      <c r="D203" s="116">
        <v>0</v>
      </c>
      <c r="E203" s="116" t="s">
        <v>176</v>
      </c>
      <c r="F203" s="116"/>
      <c r="G203" s="174"/>
    </row>
    <row r="204" spans="1:7">
      <c r="A204" s="94">
        <v>5431</v>
      </c>
      <c r="B204" s="109" t="s">
        <v>916</v>
      </c>
      <c r="C204" s="111" t="s">
        <v>145</v>
      </c>
      <c r="D204" s="116">
        <v>0</v>
      </c>
      <c r="E204" s="116" t="s">
        <v>176</v>
      </c>
      <c r="F204" s="116"/>
      <c r="G204" s="174"/>
    </row>
    <row r="205" spans="1:7">
      <c r="A205" s="94">
        <v>5441</v>
      </c>
      <c r="B205" s="187" t="s">
        <v>917</v>
      </c>
      <c r="C205" s="111" t="s">
        <v>146</v>
      </c>
      <c r="D205" s="116">
        <v>0</v>
      </c>
      <c r="E205" s="116" t="s">
        <v>176</v>
      </c>
      <c r="F205" s="116"/>
      <c r="G205" s="174"/>
    </row>
    <row r="206" spans="1:7" ht="30.75" customHeight="1">
      <c r="A206" s="132" t="s">
        <v>213</v>
      </c>
      <c r="B206" s="177" t="s">
        <v>918</v>
      </c>
      <c r="C206" s="115" t="s">
        <v>171</v>
      </c>
      <c r="D206" s="116">
        <v>-167899.6</v>
      </c>
      <c r="E206" s="116" t="s">
        <v>170</v>
      </c>
      <c r="F206" s="116">
        <v>-167899.6</v>
      </c>
      <c r="G206" s="174"/>
    </row>
    <row r="207" spans="1:7">
      <c r="A207" s="132"/>
      <c r="B207" s="177" t="s">
        <v>1036</v>
      </c>
      <c r="C207" s="115"/>
      <c r="D207" s="116"/>
      <c r="E207" s="116"/>
      <c r="F207" s="116"/>
      <c r="G207" s="174"/>
    </row>
    <row r="208" spans="1:7" ht="30">
      <c r="A208" s="132" t="s">
        <v>214</v>
      </c>
      <c r="B208" s="177" t="s">
        <v>919</v>
      </c>
      <c r="C208" s="115" t="s">
        <v>171</v>
      </c>
      <c r="D208" s="116">
        <v>-167899.6</v>
      </c>
      <c r="E208" s="116" t="s">
        <v>170</v>
      </c>
      <c r="F208" s="116">
        <v>-167899.6</v>
      </c>
      <c r="G208" s="174"/>
    </row>
    <row r="209" spans="1:7">
      <c r="A209" s="132"/>
      <c r="B209" s="177" t="s">
        <v>1036</v>
      </c>
      <c r="C209" s="115"/>
      <c r="D209" s="116"/>
      <c r="E209" s="116"/>
      <c r="F209" s="116"/>
      <c r="G209" s="174"/>
    </row>
    <row r="210" spans="1:7">
      <c r="A210" s="132" t="s">
        <v>215</v>
      </c>
      <c r="B210" s="179" t="s">
        <v>920</v>
      </c>
      <c r="C210" s="111" t="s">
        <v>278</v>
      </c>
      <c r="D210" s="116">
        <v>-167899.6</v>
      </c>
      <c r="E210" s="116" t="s">
        <v>171</v>
      </c>
      <c r="F210" s="116">
        <v>-167899.6</v>
      </c>
      <c r="G210" s="174"/>
    </row>
    <row r="211" spans="1:7" s="189" customFormat="1">
      <c r="A211" s="132" t="s">
        <v>216</v>
      </c>
      <c r="B211" s="179" t="s">
        <v>921</v>
      </c>
      <c r="C211" s="111" t="s">
        <v>279</v>
      </c>
      <c r="D211" s="116">
        <v>0</v>
      </c>
      <c r="E211" s="116" t="s">
        <v>171</v>
      </c>
      <c r="F211" s="116"/>
      <c r="G211" s="188"/>
    </row>
    <row r="212" spans="1:7" ht="13.5" customHeight="1">
      <c r="A212" s="120" t="s">
        <v>217</v>
      </c>
      <c r="B212" s="179" t="s">
        <v>922</v>
      </c>
      <c r="C212" s="111" t="s">
        <v>280</v>
      </c>
      <c r="D212" s="116">
        <v>0</v>
      </c>
      <c r="E212" s="116" t="s">
        <v>170</v>
      </c>
      <c r="F212" s="116"/>
      <c r="G212" s="174"/>
    </row>
    <row r="213" spans="1:7" ht="14.25" customHeight="1">
      <c r="A213" s="120" t="s">
        <v>218</v>
      </c>
      <c r="B213" s="177" t="s">
        <v>923</v>
      </c>
      <c r="C213" s="115" t="s">
        <v>171</v>
      </c>
      <c r="D213" s="116">
        <v>0</v>
      </c>
      <c r="E213" s="116" t="s">
        <v>170</v>
      </c>
      <c r="F213" s="116">
        <v>0</v>
      </c>
      <c r="G213" s="174"/>
    </row>
    <row r="214" spans="1:7">
      <c r="A214" s="120"/>
      <c r="B214" s="177" t="s">
        <v>1036</v>
      </c>
      <c r="C214" s="115"/>
      <c r="D214" s="116"/>
      <c r="E214" s="116"/>
      <c r="F214" s="116"/>
      <c r="G214" s="174"/>
    </row>
    <row r="215" spans="1:7" ht="14.25" customHeight="1">
      <c r="A215" s="120" t="s">
        <v>219</v>
      </c>
      <c r="B215" s="179" t="s">
        <v>924</v>
      </c>
      <c r="C215" s="111" t="s">
        <v>16</v>
      </c>
      <c r="D215" s="116">
        <v>0</v>
      </c>
      <c r="E215" s="116" t="s">
        <v>170</v>
      </c>
      <c r="F215" s="116"/>
      <c r="G215" s="174"/>
    </row>
    <row r="216" spans="1:7" ht="30">
      <c r="A216" s="120" t="s">
        <v>220</v>
      </c>
      <c r="B216" s="179" t="s">
        <v>925</v>
      </c>
      <c r="C216" s="115" t="s">
        <v>171</v>
      </c>
      <c r="D216" s="116">
        <v>0</v>
      </c>
      <c r="E216" s="116" t="s">
        <v>170</v>
      </c>
      <c r="F216" s="116">
        <v>0</v>
      </c>
      <c r="G216" s="174"/>
    </row>
    <row r="217" spans="1:7">
      <c r="A217" s="120"/>
      <c r="B217" s="177" t="s">
        <v>1052</v>
      </c>
      <c r="C217" s="115"/>
      <c r="D217" s="116"/>
      <c r="E217" s="116"/>
      <c r="F217" s="116"/>
      <c r="G217" s="174"/>
    </row>
    <row r="218" spans="1:7">
      <c r="A218" s="120" t="s">
        <v>221</v>
      </c>
      <c r="B218" s="177" t="s">
        <v>926</v>
      </c>
      <c r="C218" s="111" t="s">
        <v>19</v>
      </c>
      <c r="D218" s="116">
        <v>0</v>
      </c>
      <c r="E218" s="116" t="s">
        <v>170</v>
      </c>
      <c r="F218" s="116"/>
      <c r="G218" s="174"/>
    </row>
    <row r="219" spans="1:7" ht="15" customHeight="1">
      <c r="A219" s="120" t="s">
        <v>222</v>
      </c>
      <c r="B219" s="177" t="s">
        <v>927</v>
      </c>
      <c r="C219" s="111" t="s">
        <v>20</v>
      </c>
      <c r="D219" s="116">
        <v>0</v>
      </c>
      <c r="E219" s="116" t="s">
        <v>170</v>
      </c>
      <c r="F219" s="116"/>
      <c r="G219" s="174"/>
    </row>
    <row r="220" spans="1:7" ht="12" customHeight="1">
      <c r="A220" s="120" t="s">
        <v>223</v>
      </c>
      <c r="B220" s="86" t="s">
        <v>928</v>
      </c>
      <c r="C220" s="111" t="s">
        <v>21</v>
      </c>
      <c r="D220" s="116">
        <v>0</v>
      </c>
      <c r="E220" s="116" t="s">
        <v>170</v>
      </c>
      <c r="F220" s="116"/>
      <c r="G220" s="174"/>
    </row>
    <row r="221" spans="1:7" ht="15" customHeight="1">
      <c r="A221" s="120" t="s">
        <v>224</v>
      </c>
      <c r="B221" s="177" t="s">
        <v>929</v>
      </c>
      <c r="C221" s="115" t="s">
        <v>171</v>
      </c>
      <c r="D221" s="116">
        <v>0</v>
      </c>
      <c r="E221" s="116" t="s">
        <v>170</v>
      </c>
      <c r="F221" s="116">
        <v>0</v>
      </c>
      <c r="G221" s="174"/>
    </row>
    <row r="222" spans="1:7">
      <c r="A222" s="120"/>
      <c r="B222" s="177" t="s">
        <v>1036</v>
      </c>
      <c r="C222" s="115"/>
      <c r="D222" s="116"/>
      <c r="E222" s="116"/>
      <c r="F222" s="116"/>
      <c r="G222" s="174"/>
    </row>
    <row r="223" spans="1:7" ht="15.75" customHeight="1">
      <c r="A223" s="120" t="s">
        <v>976</v>
      </c>
      <c r="B223" s="179" t="s">
        <v>930</v>
      </c>
      <c r="C223" s="111" t="s">
        <v>22</v>
      </c>
      <c r="D223" s="116">
        <v>0</v>
      </c>
      <c r="E223" s="116" t="s">
        <v>170</v>
      </c>
      <c r="F223" s="116"/>
      <c r="G223" s="174"/>
    </row>
    <row r="224" spans="1:7" ht="29.25" customHeight="1">
      <c r="A224" s="120" t="s">
        <v>977</v>
      </c>
      <c r="B224" s="177" t="s">
        <v>931</v>
      </c>
      <c r="C224" s="115" t="s">
        <v>171</v>
      </c>
      <c r="D224" s="116">
        <v>0</v>
      </c>
      <c r="E224" s="116" t="s">
        <v>170</v>
      </c>
      <c r="F224" s="116">
        <v>0</v>
      </c>
      <c r="G224" s="174"/>
    </row>
    <row r="225" spans="1:7">
      <c r="A225" s="120"/>
      <c r="B225" s="177" t="s">
        <v>1036</v>
      </c>
      <c r="C225" s="115"/>
      <c r="D225" s="116"/>
      <c r="E225" s="116"/>
      <c r="F225" s="116"/>
      <c r="G225" s="174"/>
    </row>
    <row r="226" spans="1:7">
      <c r="A226" s="120" t="s">
        <v>978</v>
      </c>
      <c r="B226" s="179" t="s">
        <v>932</v>
      </c>
      <c r="C226" s="111" t="s">
        <v>23</v>
      </c>
      <c r="D226" s="116">
        <v>0</v>
      </c>
      <c r="E226" s="116" t="s">
        <v>170</v>
      </c>
      <c r="F226" s="116"/>
      <c r="G226" s="174"/>
    </row>
    <row r="227" spans="1:7" ht="15.75" customHeight="1">
      <c r="A227" s="120" t="s">
        <v>1014</v>
      </c>
      <c r="B227" s="179" t="s">
        <v>933</v>
      </c>
      <c r="C227" s="111" t="s">
        <v>24</v>
      </c>
      <c r="D227" s="116">
        <v>0</v>
      </c>
      <c r="E227" s="116" t="s">
        <v>170</v>
      </c>
      <c r="F227" s="116"/>
      <c r="G227" s="174"/>
    </row>
    <row r="228" spans="1:7" ht="30">
      <c r="A228" s="120" t="s">
        <v>1015</v>
      </c>
      <c r="B228" s="179" t="s">
        <v>934</v>
      </c>
      <c r="C228" s="111" t="s">
        <v>25</v>
      </c>
      <c r="D228" s="116">
        <v>0</v>
      </c>
      <c r="E228" s="116" t="s">
        <v>170</v>
      </c>
      <c r="F228" s="116"/>
      <c r="G228" s="174"/>
    </row>
    <row r="229" spans="1:7" ht="14.25" customHeight="1">
      <c r="A229" s="120" t="s">
        <v>37</v>
      </c>
      <c r="B229" s="179" t="s">
        <v>935</v>
      </c>
      <c r="C229" s="111" t="s">
        <v>26</v>
      </c>
      <c r="D229" s="116">
        <v>0</v>
      </c>
      <c r="E229" s="116" t="s">
        <v>170</v>
      </c>
      <c r="F229" s="116"/>
      <c r="G229" s="174"/>
    </row>
    <row r="230" spans="1:7" s="174" customFormat="1">
      <c r="A230" s="121"/>
      <c r="B230" s="125"/>
      <c r="C230" s="122"/>
      <c r="F230" s="119"/>
    </row>
    <row r="231" spans="1:7" s="174" customFormat="1">
      <c r="A231" s="121"/>
      <c r="B231" s="123"/>
      <c r="C231" s="122"/>
      <c r="F231" s="119"/>
    </row>
    <row r="232" spans="1:7" s="174" customFormat="1">
      <c r="A232" s="121"/>
      <c r="B232" s="123"/>
      <c r="C232" s="122"/>
      <c r="F232" s="119"/>
    </row>
    <row r="233" spans="1:7" s="174" customFormat="1">
      <c r="A233" s="121"/>
      <c r="B233" s="125"/>
      <c r="C233" s="190"/>
      <c r="F233" s="119"/>
    </row>
    <row r="234" spans="1:7" s="174" customFormat="1">
      <c r="A234" s="121"/>
      <c r="B234" s="123"/>
      <c r="C234" s="122"/>
      <c r="F234" s="119"/>
    </row>
    <row r="235" spans="1:7" s="174" customFormat="1">
      <c r="A235" s="121"/>
      <c r="B235" s="123"/>
      <c r="C235" s="122"/>
      <c r="F235" s="119"/>
    </row>
    <row r="236" spans="1:7" s="174" customFormat="1">
      <c r="A236" s="121"/>
      <c r="B236" s="123"/>
      <c r="C236" s="122"/>
      <c r="F236" s="119"/>
    </row>
    <row r="237" spans="1:7" s="174" customFormat="1">
      <c r="A237" s="121"/>
      <c r="B237" s="123"/>
      <c r="C237" s="122"/>
      <c r="F237" s="119"/>
    </row>
    <row r="238" spans="1:7" s="174" customFormat="1">
      <c r="A238" s="121"/>
      <c r="B238" s="123"/>
      <c r="C238" s="122"/>
      <c r="F238" s="119"/>
    </row>
    <row r="239" spans="1:7" s="174" customFormat="1">
      <c r="A239" s="121"/>
      <c r="B239" s="125"/>
      <c r="C239" s="190"/>
      <c r="F239" s="119"/>
    </row>
    <row r="240" spans="1:7" s="174" customFormat="1">
      <c r="A240" s="121"/>
      <c r="B240" s="123"/>
      <c r="C240" s="122"/>
      <c r="F240" s="119"/>
    </row>
    <row r="241" spans="1:6" s="174" customFormat="1">
      <c r="A241" s="121"/>
      <c r="B241" s="123"/>
      <c r="C241" s="122"/>
      <c r="F241" s="119"/>
    </row>
    <row r="242" spans="1:6" s="174" customFormat="1">
      <c r="A242" s="121"/>
      <c r="B242" s="123"/>
      <c r="C242" s="122"/>
      <c r="F242" s="119"/>
    </row>
    <row r="243" spans="1:6" s="174" customFormat="1">
      <c r="A243" s="121"/>
      <c r="B243" s="123"/>
      <c r="C243" s="122"/>
      <c r="F243" s="119"/>
    </row>
    <row r="244" spans="1:6" s="174" customFormat="1">
      <c r="A244" s="121"/>
      <c r="B244" s="123"/>
      <c r="C244" s="122"/>
      <c r="F244" s="119"/>
    </row>
    <row r="245" spans="1:6" s="174" customFormat="1">
      <c r="A245" s="121"/>
      <c r="B245" s="123"/>
      <c r="C245" s="122"/>
      <c r="F245" s="119"/>
    </row>
    <row r="246" spans="1:6" s="174" customFormat="1">
      <c r="A246" s="121"/>
      <c r="B246" s="125"/>
      <c r="C246" s="190"/>
      <c r="F246" s="119"/>
    </row>
    <row r="247" spans="1:6" s="174" customFormat="1">
      <c r="A247" s="121"/>
      <c r="B247" s="123"/>
      <c r="C247" s="122"/>
      <c r="F247" s="119"/>
    </row>
    <row r="248" spans="1:6" s="174" customFormat="1">
      <c r="A248" s="121"/>
      <c r="B248" s="123"/>
      <c r="C248" s="122"/>
      <c r="F248" s="119"/>
    </row>
    <row r="249" spans="1:6" s="174" customFormat="1">
      <c r="A249" s="121"/>
      <c r="B249" s="123"/>
      <c r="C249" s="122"/>
      <c r="F249" s="119"/>
    </row>
    <row r="250" spans="1:6" s="174" customFormat="1">
      <c r="A250" s="121"/>
      <c r="B250" s="123"/>
      <c r="C250" s="122"/>
      <c r="F250" s="119"/>
    </row>
    <row r="251" spans="1:6" s="174" customFormat="1">
      <c r="A251" s="121"/>
      <c r="B251" s="125"/>
      <c r="C251" s="190"/>
      <c r="F251" s="119"/>
    </row>
    <row r="252" spans="1:6" s="174" customFormat="1">
      <c r="A252" s="121"/>
      <c r="B252" s="123"/>
      <c r="C252" s="122"/>
      <c r="F252" s="119"/>
    </row>
    <row r="253" spans="1:6" s="174" customFormat="1">
      <c r="A253" s="121"/>
      <c r="B253" s="123"/>
      <c r="C253" s="122"/>
      <c r="F253" s="119"/>
    </row>
    <row r="254" spans="1:6" s="174" customFormat="1">
      <c r="A254" s="121"/>
      <c r="B254" s="125"/>
      <c r="C254" s="190"/>
      <c r="F254" s="119"/>
    </row>
    <row r="255" spans="1:6" s="174" customFormat="1">
      <c r="A255" s="121"/>
      <c r="B255" s="123"/>
      <c r="C255" s="122"/>
      <c r="F255" s="119"/>
    </row>
    <row r="256" spans="1:6" s="174" customFormat="1">
      <c r="A256" s="121"/>
      <c r="B256" s="123"/>
      <c r="C256" s="122"/>
      <c r="F256" s="119"/>
    </row>
    <row r="257" spans="1:6" s="174" customFormat="1">
      <c r="A257" s="121"/>
      <c r="B257" s="123"/>
      <c r="C257" s="122"/>
      <c r="F257" s="119"/>
    </row>
    <row r="258" spans="1:6" s="174" customFormat="1">
      <c r="A258" s="121"/>
      <c r="B258" s="125"/>
      <c r="C258" s="190"/>
      <c r="F258" s="119"/>
    </row>
    <row r="259" spans="1:6" s="174" customFormat="1">
      <c r="A259" s="121"/>
      <c r="B259" s="123"/>
      <c r="C259" s="122"/>
      <c r="F259" s="119"/>
    </row>
    <row r="260" spans="1:6" s="174" customFormat="1">
      <c r="A260" s="121"/>
      <c r="B260" s="123"/>
      <c r="C260" s="122"/>
      <c r="F260" s="119"/>
    </row>
    <row r="261" spans="1:6" s="174" customFormat="1">
      <c r="A261" s="121"/>
      <c r="B261" s="125"/>
      <c r="C261" s="190"/>
      <c r="F261" s="119"/>
    </row>
    <row r="262" spans="1:6" s="174" customFormat="1">
      <c r="A262" s="121"/>
      <c r="B262" s="123"/>
      <c r="C262" s="122"/>
      <c r="F262" s="119"/>
    </row>
    <row r="263" spans="1:6" s="174" customFormat="1">
      <c r="A263" s="121"/>
      <c r="B263" s="123"/>
      <c r="C263" s="122"/>
      <c r="F263" s="119"/>
    </row>
    <row r="264" spans="1:6" s="174" customFormat="1">
      <c r="A264" s="121"/>
      <c r="B264" s="123"/>
      <c r="C264" s="122"/>
      <c r="F264" s="119"/>
    </row>
    <row r="265" spans="1:6" s="174" customFormat="1">
      <c r="A265" s="121"/>
      <c r="B265" s="123"/>
      <c r="C265" s="122"/>
      <c r="F265" s="119"/>
    </row>
    <row r="266" spans="1:6" s="174" customFormat="1">
      <c r="A266" s="121"/>
      <c r="B266" s="123"/>
      <c r="C266" s="122"/>
      <c r="F266" s="119"/>
    </row>
    <row r="267" spans="1:6" s="174" customFormat="1">
      <c r="A267" s="121"/>
      <c r="B267" s="125"/>
      <c r="C267" s="190"/>
      <c r="F267" s="119"/>
    </row>
    <row r="268" spans="1:6" s="174" customFormat="1">
      <c r="A268" s="121"/>
      <c r="B268" s="123"/>
      <c r="C268" s="122"/>
      <c r="F268" s="119"/>
    </row>
    <row r="269" spans="1:6" s="174" customFormat="1">
      <c r="A269" s="121"/>
      <c r="B269" s="123"/>
      <c r="C269" s="122"/>
      <c r="F269" s="119"/>
    </row>
    <row r="270" spans="1:6" s="174" customFormat="1">
      <c r="A270" s="121"/>
      <c r="B270" s="123"/>
      <c r="C270" s="122"/>
      <c r="F270" s="119"/>
    </row>
    <row r="271" spans="1:6" s="174" customFormat="1">
      <c r="A271" s="121"/>
      <c r="B271" s="123"/>
      <c r="C271" s="122"/>
      <c r="F271" s="119"/>
    </row>
    <row r="272" spans="1:6" s="174" customFormat="1">
      <c r="A272" s="121"/>
      <c r="B272" s="123"/>
      <c r="C272" s="122"/>
      <c r="F272" s="119"/>
    </row>
    <row r="273" spans="1:6" s="174" customFormat="1">
      <c r="A273" s="121"/>
      <c r="B273" s="123"/>
      <c r="C273" s="122"/>
      <c r="F273" s="119"/>
    </row>
    <row r="274" spans="1:6" s="174" customFormat="1">
      <c r="A274" s="121"/>
      <c r="B274" s="123"/>
      <c r="C274" s="122"/>
      <c r="F274" s="119"/>
    </row>
    <row r="275" spans="1:6" s="174" customFormat="1">
      <c r="A275" s="121"/>
      <c r="B275" s="123"/>
      <c r="C275" s="122"/>
      <c r="F275" s="119"/>
    </row>
    <row r="276" spans="1:6" s="174" customFormat="1">
      <c r="A276" s="121"/>
      <c r="B276" s="123"/>
      <c r="C276" s="122"/>
      <c r="F276" s="119"/>
    </row>
    <row r="277" spans="1:6" s="174" customFormat="1">
      <c r="A277" s="121"/>
      <c r="B277" s="123"/>
      <c r="C277" s="122"/>
      <c r="F277" s="119"/>
    </row>
    <row r="278" spans="1:6" s="174" customFormat="1">
      <c r="A278" s="121"/>
      <c r="B278" s="123"/>
      <c r="C278" s="122"/>
      <c r="F278" s="119"/>
    </row>
    <row r="279" spans="1:6" s="174" customFormat="1">
      <c r="A279" s="121"/>
      <c r="B279" s="123"/>
      <c r="C279" s="122"/>
      <c r="F279" s="119"/>
    </row>
    <row r="280" spans="1:6" s="174" customFormat="1">
      <c r="A280" s="121"/>
      <c r="B280" s="123"/>
      <c r="C280" s="190"/>
      <c r="F280" s="119"/>
    </row>
    <row r="281" spans="1:6" s="174" customFormat="1" ht="65.25" customHeight="1">
      <c r="A281" s="121"/>
      <c r="B281" s="123"/>
      <c r="C281" s="122"/>
      <c r="F281" s="119"/>
    </row>
    <row r="282" spans="1:6" s="174" customFormat="1" ht="39.75" customHeight="1">
      <c r="A282" s="121"/>
      <c r="B282" s="123"/>
      <c r="C282" s="122"/>
      <c r="F282" s="119"/>
    </row>
    <row r="283" spans="1:6" s="174" customFormat="1">
      <c r="A283" s="121"/>
      <c r="B283" s="123"/>
      <c r="C283" s="122"/>
      <c r="F283" s="119"/>
    </row>
    <row r="284" spans="1:6" s="174" customFormat="1">
      <c r="A284" s="121"/>
      <c r="B284" s="123"/>
      <c r="C284" s="122"/>
      <c r="F284" s="119"/>
    </row>
    <row r="285" spans="1:6" s="174" customFormat="1">
      <c r="A285" s="121"/>
      <c r="B285" s="123"/>
      <c r="C285" s="122"/>
      <c r="F285" s="119"/>
    </row>
    <row r="286" spans="1:6" s="174" customFormat="1">
      <c r="A286" s="121"/>
      <c r="B286" s="123"/>
      <c r="C286" s="122"/>
      <c r="F286" s="119"/>
    </row>
    <row r="287" spans="1:6" s="174" customFormat="1">
      <c r="A287" s="121"/>
      <c r="B287" s="123"/>
      <c r="C287" s="122"/>
      <c r="F287" s="119"/>
    </row>
    <row r="288" spans="1:6" s="174" customFormat="1">
      <c r="A288" s="121"/>
      <c r="B288" s="123"/>
      <c r="C288" s="122"/>
      <c r="F288" s="119"/>
    </row>
    <row r="289" spans="1:6" s="174" customFormat="1">
      <c r="A289" s="121"/>
      <c r="B289" s="123"/>
      <c r="C289" s="122"/>
      <c r="F289" s="119"/>
    </row>
    <row r="290" spans="1:6" s="174" customFormat="1">
      <c r="A290" s="121"/>
      <c r="B290" s="123"/>
      <c r="C290" s="122"/>
      <c r="F290" s="119"/>
    </row>
    <row r="291" spans="1:6" s="174" customFormat="1">
      <c r="A291" s="121"/>
      <c r="B291" s="123"/>
      <c r="C291" s="122"/>
      <c r="F291" s="119"/>
    </row>
    <row r="292" spans="1:6" s="174" customFormat="1">
      <c r="A292" s="121"/>
      <c r="B292" s="123"/>
      <c r="C292" s="122"/>
      <c r="F292" s="119"/>
    </row>
    <row r="293" spans="1:6" s="174" customFormat="1">
      <c r="A293" s="121"/>
      <c r="B293" s="123"/>
      <c r="C293" s="122"/>
      <c r="F293" s="119"/>
    </row>
    <row r="294" spans="1:6" s="174" customFormat="1">
      <c r="A294" s="121"/>
      <c r="B294" s="191"/>
      <c r="C294" s="122"/>
      <c r="F294" s="119"/>
    </row>
    <row r="295" spans="1:6" s="174" customFormat="1">
      <c r="A295" s="121"/>
      <c r="B295" s="123"/>
      <c r="C295" s="122"/>
      <c r="F295" s="119"/>
    </row>
    <row r="296" spans="1:6" s="174" customFormat="1">
      <c r="A296" s="121"/>
      <c r="B296" s="123"/>
      <c r="C296" s="122"/>
      <c r="F296" s="119"/>
    </row>
    <row r="297" spans="1:6" s="174" customFormat="1">
      <c r="A297" s="121"/>
      <c r="B297" s="123"/>
      <c r="C297" s="122"/>
      <c r="F297" s="119"/>
    </row>
    <row r="298" spans="1:6" s="174" customFormat="1">
      <c r="A298" s="121"/>
      <c r="B298" s="123"/>
      <c r="C298" s="122"/>
      <c r="F298" s="119"/>
    </row>
    <row r="299" spans="1:6" s="174" customFormat="1">
      <c r="A299" s="121"/>
      <c r="B299" s="123"/>
      <c r="C299" s="122"/>
      <c r="F299" s="119"/>
    </row>
    <row r="300" spans="1:6" s="174" customFormat="1">
      <c r="A300" s="121"/>
      <c r="B300" s="191"/>
      <c r="C300" s="122"/>
      <c r="F300" s="119"/>
    </row>
    <row r="301" spans="1:6" s="174" customFormat="1">
      <c r="A301" s="121"/>
      <c r="B301" s="123"/>
      <c r="C301" s="122"/>
      <c r="F301" s="119"/>
    </row>
    <row r="302" spans="1:6" s="174" customFormat="1">
      <c r="A302" s="121"/>
      <c r="B302" s="123"/>
      <c r="C302" s="122"/>
      <c r="F302" s="119"/>
    </row>
    <row r="303" spans="1:6" s="174" customFormat="1">
      <c r="A303" s="121"/>
      <c r="B303" s="123"/>
      <c r="C303" s="122"/>
      <c r="F303" s="119"/>
    </row>
    <row r="304" spans="1:6" s="174" customFormat="1">
      <c r="A304" s="121"/>
      <c r="B304" s="123"/>
      <c r="C304" s="122"/>
      <c r="F304" s="119"/>
    </row>
    <row r="305" spans="1:6" s="174" customFormat="1">
      <c r="A305" s="121"/>
      <c r="B305" s="123"/>
      <c r="C305" s="122"/>
      <c r="F305" s="119"/>
    </row>
    <row r="306" spans="1:6" s="174" customFormat="1">
      <c r="A306" s="121"/>
      <c r="B306" s="123"/>
      <c r="C306" s="124"/>
      <c r="F306" s="119"/>
    </row>
    <row r="307" spans="1:6" s="174" customFormat="1">
      <c r="A307" s="121"/>
      <c r="B307" s="125"/>
      <c r="C307" s="124"/>
      <c r="F307" s="119"/>
    </row>
    <row r="308" spans="1:6" s="174" customFormat="1">
      <c r="A308" s="121"/>
      <c r="B308" s="123"/>
      <c r="C308" s="124"/>
      <c r="F308" s="119"/>
    </row>
    <row r="309" spans="1:6" s="174" customFormat="1">
      <c r="A309" s="121"/>
      <c r="B309" s="123"/>
      <c r="C309" s="124"/>
      <c r="F309" s="119"/>
    </row>
    <row r="310" spans="1:6" s="174" customFormat="1">
      <c r="A310" s="121"/>
      <c r="B310" s="123"/>
      <c r="C310" s="124"/>
      <c r="F310" s="119"/>
    </row>
    <row r="311" spans="1:6" s="174" customFormat="1">
      <c r="A311" s="121"/>
      <c r="B311" s="123"/>
      <c r="C311" s="124"/>
      <c r="F311" s="119"/>
    </row>
    <row r="312" spans="1:6" s="174" customFormat="1">
      <c r="A312" s="121"/>
      <c r="B312" s="123"/>
      <c r="C312" s="124"/>
      <c r="F312" s="119"/>
    </row>
    <row r="313" spans="1:6" s="174" customFormat="1">
      <c r="A313" s="121"/>
      <c r="B313" s="123"/>
      <c r="C313" s="124"/>
      <c r="F313" s="119"/>
    </row>
    <row r="314" spans="1:6" s="174" customFormat="1">
      <c r="A314" s="121"/>
      <c r="B314" s="123"/>
      <c r="C314" s="124"/>
      <c r="F314" s="119"/>
    </row>
    <row r="315" spans="1:6" s="174" customFormat="1">
      <c r="A315" s="121"/>
      <c r="B315" s="123"/>
      <c r="C315" s="124"/>
      <c r="F315" s="119"/>
    </row>
    <row r="316" spans="1:6" s="174" customFormat="1">
      <c r="A316" s="121"/>
      <c r="B316" s="123"/>
      <c r="C316" s="124"/>
      <c r="F316" s="119"/>
    </row>
    <row r="317" spans="1:6" s="174" customFormat="1">
      <c r="A317" s="121"/>
      <c r="B317" s="123"/>
      <c r="C317" s="124"/>
      <c r="F317" s="119"/>
    </row>
    <row r="318" spans="1:6" s="174" customFormat="1">
      <c r="A318" s="121"/>
      <c r="B318" s="123"/>
      <c r="C318" s="124"/>
      <c r="F318" s="119"/>
    </row>
    <row r="319" spans="1:6" s="174" customFormat="1">
      <c r="A319" s="121"/>
      <c r="B319" s="123"/>
      <c r="C319" s="124"/>
      <c r="F319" s="119"/>
    </row>
    <row r="320" spans="1:6" s="174" customFormat="1">
      <c r="A320" s="121"/>
      <c r="B320" s="123"/>
      <c r="C320" s="124"/>
      <c r="F320" s="119"/>
    </row>
    <row r="321" spans="1:6" s="174" customFormat="1">
      <c r="A321" s="121"/>
      <c r="B321" s="123"/>
      <c r="C321" s="124"/>
      <c r="F321" s="119"/>
    </row>
    <row r="322" spans="1:6" s="174" customFormat="1">
      <c r="A322" s="121"/>
      <c r="B322" s="123"/>
      <c r="C322" s="124"/>
      <c r="F322" s="119"/>
    </row>
    <row r="323" spans="1:6" s="174" customFormat="1">
      <c r="A323" s="121"/>
      <c r="B323" s="123"/>
      <c r="C323" s="124"/>
      <c r="F323" s="119"/>
    </row>
    <row r="324" spans="1:6" s="174" customFormat="1">
      <c r="A324" s="121"/>
      <c r="B324" s="123"/>
      <c r="C324" s="124"/>
      <c r="F324" s="119"/>
    </row>
    <row r="325" spans="1:6" s="174" customFormat="1">
      <c r="A325" s="121"/>
      <c r="B325" s="123"/>
      <c r="C325" s="124"/>
      <c r="F325" s="119"/>
    </row>
    <row r="326" spans="1:6" s="174" customFormat="1">
      <c r="A326" s="121"/>
      <c r="B326" s="123"/>
      <c r="C326" s="124"/>
      <c r="F326" s="119"/>
    </row>
    <row r="327" spans="1:6" s="174" customFormat="1">
      <c r="A327" s="121"/>
      <c r="B327" s="123"/>
      <c r="C327" s="124"/>
      <c r="F327" s="119"/>
    </row>
    <row r="328" spans="1:6" s="174" customFormat="1">
      <c r="A328" s="121"/>
      <c r="B328" s="123"/>
      <c r="C328" s="124"/>
      <c r="F328" s="119"/>
    </row>
    <row r="329" spans="1:6" s="174" customFormat="1">
      <c r="A329" s="121"/>
      <c r="B329" s="123"/>
      <c r="C329" s="124"/>
      <c r="F329" s="119"/>
    </row>
    <row r="330" spans="1:6" s="174" customFormat="1">
      <c r="A330" s="121"/>
      <c r="B330" s="123"/>
      <c r="C330" s="124"/>
      <c r="F330" s="119"/>
    </row>
    <row r="331" spans="1:6" s="174" customFormat="1">
      <c r="A331" s="121"/>
      <c r="B331" s="123"/>
      <c r="C331" s="124"/>
      <c r="F331" s="119"/>
    </row>
    <row r="332" spans="1:6" s="174" customFormat="1">
      <c r="A332" s="121"/>
      <c r="B332" s="125"/>
      <c r="C332" s="126"/>
      <c r="F332" s="119"/>
    </row>
    <row r="333" spans="1:6" s="174" customFormat="1">
      <c r="A333" s="121"/>
      <c r="B333" s="123"/>
      <c r="C333" s="124"/>
      <c r="F333" s="119"/>
    </row>
    <row r="334" spans="1:6" s="174" customFormat="1">
      <c r="A334" s="121"/>
      <c r="B334" s="123"/>
      <c r="C334" s="124"/>
      <c r="F334" s="119"/>
    </row>
    <row r="335" spans="1:6" s="174" customFormat="1">
      <c r="A335" s="121"/>
      <c r="B335" s="123"/>
      <c r="C335" s="124"/>
      <c r="F335" s="119"/>
    </row>
    <row r="336" spans="1:6" s="174" customFormat="1">
      <c r="A336" s="121"/>
      <c r="B336" s="123"/>
      <c r="C336" s="124"/>
      <c r="F336" s="119"/>
    </row>
    <row r="337" spans="1:6" s="174" customFormat="1">
      <c r="A337" s="121"/>
      <c r="B337" s="123"/>
      <c r="C337" s="124"/>
      <c r="F337" s="119"/>
    </row>
    <row r="338" spans="1:6" s="174" customFormat="1">
      <c r="A338" s="121"/>
      <c r="B338" s="123"/>
      <c r="C338" s="124"/>
      <c r="F338" s="119"/>
    </row>
    <row r="339" spans="1:6" s="174" customFormat="1">
      <c r="A339" s="121"/>
      <c r="B339" s="123"/>
      <c r="C339" s="124"/>
      <c r="F339" s="119"/>
    </row>
    <row r="340" spans="1:6" s="174" customFormat="1">
      <c r="A340" s="121"/>
      <c r="B340" s="123"/>
      <c r="C340" s="124"/>
      <c r="F340" s="119"/>
    </row>
    <row r="341" spans="1:6" s="174" customFormat="1">
      <c r="A341" s="121"/>
      <c r="B341" s="123"/>
      <c r="C341" s="124"/>
      <c r="F341" s="119"/>
    </row>
    <row r="342" spans="1:6" s="174" customFormat="1">
      <c r="A342" s="121"/>
      <c r="B342" s="123"/>
      <c r="C342" s="124"/>
      <c r="F342" s="119"/>
    </row>
    <row r="343" spans="1:6" s="174" customFormat="1">
      <c r="A343" s="121"/>
      <c r="B343" s="123"/>
      <c r="C343" s="124"/>
      <c r="F343" s="119"/>
    </row>
    <row r="344" spans="1:6" s="174" customFormat="1">
      <c r="A344" s="121"/>
      <c r="B344" s="123"/>
      <c r="C344" s="124"/>
      <c r="F344" s="119"/>
    </row>
    <row r="345" spans="1:6" s="174" customFormat="1">
      <c r="A345" s="121"/>
      <c r="B345" s="123"/>
      <c r="C345" s="124"/>
      <c r="F345" s="119"/>
    </row>
    <row r="346" spans="1:6" s="174" customFormat="1">
      <c r="A346" s="121"/>
      <c r="B346" s="123"/>
      <c r="C346" s="124"/>
      <c r="F346" s="119"/>
    </row>
    <row r="347" spans="1:6" s="174" customFormat="1">
      <c r="A347" s="121"/>
      <c r="B347" s="123"/>
      <c r="C347" s="124"/>
      <c r="F347" s="119"/>
    </row>
    <row r="348" spans="1:6" s="174" customFormat="1">
      <c r="A348" s="121"/>
      <c r="B348" s="192"/>
      <c r="C348" s="122"/>
      <c r="F348" s="119"/>
    </row>
    <row r="349" spans="1:6" s="174" customFormat="1">
      <c r="A349" s="121"/>
      <c r="B349" s="123"/>
      <c r="C349" s="122"/>
      <c r="F349" s="119"/>
    </row>
    <row r="350" spans="1:6" s="174" customFormat="1">
      <c r="A350" s="121"/>
      <c r="B350" s="123"/>
      <c r="C350" s="124"/>
      <c r="F350" s="119"/>
    </row>
    <row r="351" spans="1:6" s="174" customFormat="1">
      <c r="A351" s="121"/>
      <c r="B351" s="123"/>
      <c r="C351" s="124"/>
      <c r="F351" s="119"/>
    </row>
    <row r="352" spans="1:6" s="174" customFormat="1">
      <c r="A352" s="121"/>
      <c r="B352" s="123"/>
      <c r="C352" s="124"/>
      <c r="F352" s="119"/>
    </row>
    <row r="353" spans="1:6" s="174" customFormat="1">
      <c r="A353" s="121"/>
      <c r="B353" s="123"/>
      <c r="C353" s="124"/>
      <c r="F353" s="119"/>
    </row>
    <row r="354" spans="1:6" s="174" customFormat="1">
      <c r="A354" s="121"/>
      <c r="B354" s="123"/>
      <c r="C354" s="124"/>
      <c r="F354" s="119"/>
    </row>
    <row r="355" spans="1:6" s="174" customFormat="1">
      <c r="A355" s="121"/>
      <c r="B355" s="125"/>
      <c r="C355" s="126"/>
      <c r="F355" s="119"/>
    </row>
    <row r="356" spans="1:6" s="174" customFormat="1">
      <c r="A356" s="121"/>
      <c r="B356" s="123"/>
      <c r="C356" s="124"/>
      <c r="F356" s="119"/>
    </row>
    <row r="357" spans="1:6" s="174" customFormat="1">
      <c r="A357" s="121"/>
      <c r="B357" s="123"/>
      <c r="C357" s="124"/>
      <c r="F357" s="119"/>
    </row>
    <row r="358" spans="1:6" s="174" customFormat="1">
      <c r="A358" s="121"/>
      <c r="B358" s="123"/>
      <c r="C358" s="124"/>
      <c r="F358" s="119"/>
    </row>
    <row r="359" spans="1:6" s="174" customFormat="1">
      <c r="A359" s="121"/>
      <c r="B359" s="125"/>
      <c r="C359" s="126"/>
      <c r="F359" s="119"/>
    </row>
    <row r="360" spans="1:6" s="174" customFormat="1">
      <c r="A360" s="121"/>
      <c r="B360" s="123"/>
      <c r="C360" s="124"/>
      <c r="F360" s="119"/>
    </row>
    <row r="361" spans="1:6" s="174" customFormat="1">
      <c r="A361" s="121"/>
      <c r="B361" s="123"/>
      <c r="C361" s="124"/>
      <c r="F361" s="119"/>
    </row>
    <row r="362" spans="1:6" s="174" customFormat="1">
      <c r="A362" s="121"/>
      <c r="B362" s="123"/>
      <c r="C362" s="124"/>
      <c r="F362" s="119"/>
    </row>
    <row r="363" spans="1:6" s="174" customFormat="1">
      <c r="A363" s="121"/>
      <c r="B363" s="123"/>
      <c r="C363" s="124"/>
      <c r="F363" s="119"/>
    </row>
    <row r="364" spans="1:6" s="174" customFormat="1">
      <c r="A364" s="121"/>
      <c r="B364" s="123"/>
      <c r="C364" s="124"/>
      <c r="F364" s="119"/>
    </row>
    <row r="365" spans="1:6" s="174" customFormat="1">
      <c r="A365" s="121"/>
      <c r="B365" s="123"/>
      <c r="C365" s="124"/>
      <c r="F365" s="119"/>
    </row>
    <row r="366" spans="1:6" s="174" customFormat="1">
      <c r="A366" s="121"/>
      <c r="B366" s="123"/>
      <c r="C366" s="124"/>
      <c r="F366" s="119"/>
    </row>
    <row r="367" spans="1:6" s="174" customFormat="1">
      <c r="A367" s="121"/>
      <c r="B367" s="123"/>
      <c r="C367" s="124"/>
      <c r="F367" s="119"/>
    </row>
    <row r="368" spans="1:6" s="174" customFormat="1">
      <c r="A368" s="121"/>
      <c r="B368" s="123"/>
      <c r="C368" s="124"/>
      <c r="F368" s="119"/>
    </row>
    <row r="369" spans="1:6" s="174" customFormat="1">
      <c r="A369" s="121"/>
      <c r="B369" s="123"/>
      <c r="C369" s="124"/>
      <c r="F369" s="119"/>
    </row>
    <row r="370" spans="1:6" s="174" customFormat="1">
      <c r="A370" s="121"/>
      <c r="B370" s="123"/>
      <c r="C370" s="124"/>
      <c r="F370" s="119"/>
    </row>
    <row r="371" spans="1:6" s="174" customFormat="1">
      <c r="A371" s="121"/>
      <c r="B371" s="123"/>
      <c r="C371" s="124"/>
      <c r="F371" s="119"/>
    </row>
    <row r="372" spans="1:6" s="174" customFormat="1">
      <c r="A372" s="121"/>
      <c r="B372" s="123"/>
      <c r="C372" s="124"/>
      <c r="F372" s="119"/>
    </row>
    <row r="373" spans="1:6" s="174" customFormat="1">
      <c r="A373" s="121"/>
      <c r="B373" s="123"/>
      <c r="C373" s="124"/>
      <c r="F373" s="119"/>
    </row>
    <row r="374" spans="1:6" s="174" customFormat="1">
      <c r="A374" s="121"/>
      <c r="B374" s="125"/>
      <c r="C374" s="126"/>
      <c r="F374" s="119"/>
    </row>
    <row r="375" spans="1:6" s="174" customFormat="1">
      <c r="A375" s="121"/>
      <c r="B375" s="123"/>
      <c r="C375" s="124"/>
      <c r="F375" s="119"/>
    </row>
    <row r="376" spans="1:6" s="174" customFormat="1">
      <c r="A376" s="121"/>
      <c r="B376" s="125"/>
      <c r="C376" s="126"/>
      <c r="F376" s="119"/>
    </row>
    <row r="377" spans="1:6" s="174" customFormat="1">
      <c r="A377" s="121"/>
      <c r="B377" s="123"/>
      <c r="C377" s="124"/>
      <c r="F377" s="119"/>
    </row>
    <row r="378" spans="1:6" s="174" customFormat="1">
      <c r="A378" s="121"/>
      <c r="B378" s="123"/>
      <c r="C378" s="124"/>
      <c r="F378" s="119"/>
    </row>
    <row r="379" spans="1:6" s="174" customFormat="1">
      <c r="A379" s="121"/>
      <c r="B379" s="123"/>
      <c r="C379" s="124"/>
      <c r="F379" s="119"/>
    </row>
    <row r="380" spans="1:6" s="174" customFormat="1">
      <c r="A380" s="121"/>
      <c r="B380" s="125"/>
      <c r="C380" s="126"/>
      <c r="F380" s="119"/>
    </row>
    <row r="381" spans="1:6" s="174" customFormat="1">
      <c r="A381" s="121"/>
      <c r="B381" s="123"/>
      <c r="C381" s="124"/>
      <c r="F381" s="119"/>
    </row>
    <row r="382" spans="1:6" s="174" customFormat="1">
      <c r="A382" s="121"/>
      <c r="B382" s="125"/>
      <c r="C382" s="126"/>
      <c r="F382" s="119"/>
    </row>
    <row r="383" spans="1:6" s="174" customFormat="1">
      <c r="A383" s="121"/>
      <c r="B383" s="123"/>
      <c r="C383" s="124"/>
      <c r="F383" s="119"/>
    </row>
    <row r="384" spans="1:6" s="174" customFormat="1">
      <c r="A384" s="121"/>
      <c r="B384" s="123"/>
      <c r="C384" s="124"/>
      <c r="F384" s="119"/>
    </row>
    <row r="385" spans="1:6" s="174" customFormat="1">
      <c r="A385" s="121"/>
      <c r="B385" s="123"/>
      <c r="C385" s="124"/>
      <c r="F385" s="119"/>
    </row>
    <row r="386" spans="1:6" s="174" customFormat="1">
      <c r="A386" s="121"/>
      <c r="B386" s="125"/>
      <c r="C386" s="126"/>
      <c r="F386" s="119"/>
    </row>
    <row r="387" spans="1:6" s="174" customFormat="1">
      <c r="A387" s="121"/>
      <c r="B387" s="123"/>
      <c r="C387" s="124"/>
      <c r="F387" s="119"/>
    </row>
    <row r="388" spans="1:6" s="174" customFormat="1">
      <c r="A388" s="121"/>
      <c r="B388" s="123"/>
      <c r="C388" s="124"/>
    </row>
    <row r="389" spans="1:6" s="174" customFormat="1">
      <c r="A389" s="121"/>
      <c r="B389" s="193"/>
      <c r="C389" s="124"/>
    </row>
    <row r="390" spans="1:6" s="174" customFormat="1">
      <c r="A390" s="121"/>
      <c r="B390" s="123"/>
      <c r="C390" s="124"/>
    </row>
    <row r="391" spans="1:6" s="174" customFormat="1">
      <c r="A391" s="121"/>
      <c r="B391" s="125"/>
      <c r="C391" s="126"/>
      <c r="E391" s="119"/>
    </row>
    <row r="392" spans="1:6" s="174" customFormat="1">
      <c r="A392" s="121"/>
      <c r="B392" s="123"/>
      <c r="C392" s="126"/>
      <c r="E392" s="119"/>
    </row>
    <row r="393" spans="1:6" s="174" customFormat="1">
      <c r="A393" s="121"/>
      <c r="B393" s="123"/>
      <c r="C393" s="124"/>
      <c r="E393" s="119"/>
    </row>
    <row r="394" spans="1:6" s="174" customFormat="1">
      <c r="A394" s="121"/>
      <c r="B394" s="123"/>
      <c r="C394" s="124"/>
      <c r="E394" s="119"/>
    </row>
    <row r="395" spans="1:6" s="174" customFormat="1">
      <c r="A395" s="121"/>
      <c r="B395" s="123"/>
      <c r="C395" s="124"/>
      <c r="E395" s="119"/>
    </row>
    <row r="396" spans="1:6" s="174" customFormat="1">
      <c r="A396" s="121"/>
      <c r="B396" s="123"/>
      <c r="C396" s="124"/>
      <c r="E396" s="119"/>
    </row>
    <row r="397" spans="1:6" s="174" customFormat="1">
      <c r="A397" s="121"/>
      <c r="B397" s="123"/>
      <c r="C397" s="124"/>
      <c r="E397" s="119"/>
    </row>
    <row r="398" spans="1:6" s="174" customFormat="1">
      <c r="A398" s="121"/>
      <c r="B398" s="123"/>
      <c r="C398" s="124"/>
      <c r="E398" s="119"/>
    </row>
    <row r="399" spans="1:6" s="174" customFormat="1">
      <c r="A399" s="121"/>
      <c r="B399" s="123"/>
      <c r="C399" s="124"/>
      <c r="E399" s="119"/>
    </row>
    <row r="400" spans="1:6" s="174" customFormat="1">
      <c r="A400" s="121"/>
      <c r="B400" s="123"/>
      <c r="C400" s="124"/>
      <c r="E400" s="119"/>
    </row>
    <row r="401" spans="1:5" s="174" customFormat="1">
      <c r="A401" s="121"/>
      <c r="B401" s="123"/>
      <c r="C401" s="124"/>
      <c r="E401" s="119"/>
    </row>
    <row r="402" spans="1:5" s="174" customFormat="1">
      <c r="A402" s="121"/>
      <c r="B402" s="123"/>
      <c r="C402" s="124"/>
      <c r="E402" s="119"/>
    </row>
    <row r="403" spans="1:5" s="174" customFormat="1">
      <c r="A403" s="121"/>
      <c r="B403" s="123"/>
      <c r="C403" s="124"/>
      <c r="E403" s="119"/>
    </row>
    <row r="404" spans="1:5" s="174" customFormat="1">
      <c r="A404" s="121"/>
      <c r="B404" s="123"/>
      <c r="C404" s="124"/>
      <c r="E404" s="119"/>
    </row>
    <row r="405" spans="1:5" s="174" customFormat="1">
      <c r="A405" s="121"/>
      <c r="B405" s="123"/>
      <c r="C405" s="124"/>
      <c r="E405" s="119"/>
    </row>
    <row r="406" spans="1:5" s="174" customFormat="1">
      <c r="A406" s="121"/>
      <c r="B406" s="123"/>
      <c r="C406" s="124"/>
      <c r="E406" s="119"/>
    </row>
    <row r="407" spans="1:5" s="174" customFormat="1">
      <c r="A407" s="121"/>
      <c r="B407" s="123"/>
      <c r="C407" s="124"/>
      <c r="E407" s="119"/>
    </row>
    <row r="408" spans="1:5" s="174" customFormat="1">
      <c r="A408" s="121"/>
      <c r="B408" s="123"/>
      <c r="C408" s="124"/>
      <c r="E408" s="119"/>
    </row>
    <row r="409" spans="1:5" s="174" customFormat="1">
      <c r="A409" s="121"/>
      <c r="B409" s="123"/>
      <c r="C409" s="124"/>
      <c r="E409" s="119"/>
    </row>
    <row r="410" spans="1:5" s="174" customFormat="1">
      <c r="A410" s="121"/>
      <c r="B410" s="123"/>
      <c r="C410" s="124"/>
      <c r="E410" s="119"/>
    </row>
    <row r="411" spans="1:5" s="174" customFormat="1">
      <c r="A411" s="121"/>
      <c r="B411" s="123"/>
      <c r="C411" s="124"/>
      <c r="E411" s="119"/>
    </row>
    <row r="412" spans="1:5" s="174" customFormat="1">
      <c r="A412" s="121"/>
      <c r="B412" s="123"/>
      <c r="C412" s="124"/>
      <c r="E412" s="119"/>
    </row>
    <row r="413" spans="1:5" s="174" customFormat="1">
      <c r="A413" s="121"/>
      <c r="B413" s="123"/>
      <c r="C413" s="124"/>
      <c r="E413" s="119"/>
    </row>
    <row r="414" spans="1:5" s="174" customFormat="1">
      <c r="A414" s="121"/>
      <c r="B414" s="123"/>
      <c r="C414" s="124"/>
      <c r="E414" s="119"/>
    </row>
    <row r="415" spans="1:5" s="174" customFormat="1">
      <c r="A415" s="121"/>
      <c r="B415" s="123"/>
      <c r="C415" s="124"/>
      <c r="E415" s="119"/>
    </row>
    <row r="416" spans="1:5" s="174" customFormat="1">
      <c r="A416" s="121"/>
      <c r="B416" s="123"/>
      <c r="C416" s="124"/>
      <c r="E416" s="119"/>
    </row>
    <row r="417" spans="1:5" s="174" customFormat="1">
      <c r="A417" s="121"/>
      <c r="B417" s="123"/>
      <c r="C417" s="124"/>
      <c r="E417" s="119"/>
    </row>
    <row r="418" spans="1:5" s="174" customFormat="1">
      <c r="A418" s="121"/>
      <c r="B418" s="123"/>
      <c r="C418" s="124"/>
      <c r="E418" s="119"/>
    </row>
    <row r="419" spans="1:5" s="174" customFormat="1">
      <c r="A419" s="121"/>
      <c r="B419" s="123"/>
      <c r="C419" s="124"/>
      <c r="E419" s="119"/>
    </row>
    <row r="420" spans="1:5" s="174" customFormat="1">
      <c r="A420" s="121"/>
      <c r="B420" s="123"/>
      <c r="C420" s="124"/>
      <c r="E420" s="119"/>
    </row>
    <row r="421" spans="1:5" s="174" customFormat="1">
      <c r="A421" s="121"/>
      <c r="B421" s="123"/>
      <c r="C421" s="124"/>
      <c r="E421" s="119"/>
    </row>
    <row r="422" spans="1:5" s="174" customFormat="1">
      <c r="A422" s="121"/>
      <c r="B422" s="123"/>
      <c r="C422" s="124"/>
      <c r="E422" s="119"/>
    </row>
    <row r="423" spans="1:5" s="174" customFormat="1">
      <c r="A423" s="121"/>
      <c r="B423" s="123"/>
      <c r="C423" s="124"/>
      <c r="E423" s="119"/>
    </row>
    <row r="424" spans="1:5" s="174" customFormat="1">
      <c r="A424" s="121"/>
      <c r="B424" s="123"/>
      <c r="C424" s="124"/>
      <c r="E424" s="119"/>
    </row>
    <row r="425" spans="1:5" s="174" customFormat="1">
      <c r="A425" s="121"/>
      <c r="B425" s="123"/>
      <c r="C425" s="124"/>
      <c r="E425" s="119"/>
    </row>
    <row r="426" spans="1:5" s="174" customFormat="1">
      <c r="A426" s="121"/>
      <c r="B426" s="123"/>
      <c r="C426" s="124"/>
      <c r="E426" s="119"/>
    </row>
    <row r="427" spans="1:5" s="174" customFormat="1">
      <c r="A427" s="121"/>
      <c r="B427" s="123"/>
      <c r="C427" s="124"/>
      <c r="E427" s="119"/>
    </row>
    <row r="428" spans="1:5" s="174" customFormat="1">
      <c r="A428" s="121"/>
      <c r="B428" s="123"/>
      <c r="C428" s="124"/>
      <c r="E428" s="119"/>
    </row>
    <row r="429" spans="1:5" s="174" customFormat="1">
      <c r="A429" s="121"/>
      <c r="B429" s="123"/>
      <c r="C429" s="124"/>
      <c r="E429" s="119"/>
    </row>
    <row r="430" spans="1:5" s="174" customFormat="1">
      <c r="A430" s="121"/>
      <c r="B430" s="123"/>
      <c r="C430" s="124"/>
      <c r="E430" s="119"/>
    </row>
    <row r="431" spans="1:5" s="174" customFormat="1">
      <c r="A431" s="121"/>
      <c r="B431" s="123"/>
      <c r="C431" s="124"/>
      <c r="E431" s="119"/>
    </row>
    <row r="432" spans="1:5" s="174" customFormat="1">
      <c r="A432" s="121"/>
      <c r="B432" s="123"/>
      <c r="C432" s="124"/>
      <c r="E432" s="119"/>
    </row>
    <row r="433" spans="1:5" s="174" customFormat="1">
      <c r="A433" s="121"/>
      <c r="B433" s="123"/>
      <c r="C433" s="124"/>
      <c r="E433" s="119"/>
    </row>
    <row r="434" spans="1:5" s="174" customFormat="1">
      <c r="A434" s="121"/>
      <c r="B434" s="123"/>
      <c r="C434" s="124"/>
      <c r="E434" s="119"/>
    </row>
    <row r="435" spans="1:5" s="174" customFormat="1">
      <c r="A435" s="121"/>
      <c r="B435" s="123"/>
      <c r="C435" s="124"/>
      <c r="E435" s="119"/>
    </row>
    <row r="436" spans="1:5" s="174" customFormat="1">
      <c r="A436" s="121"/>
      <c r="B436" s="127"/>
      <c r="C436" s="124"/>
      <c r="E436" s="119"/>
    </row>
    <row r="437" spans="1:5" s="174" customFormat="1">
      <c r="A437" s="121"/>
      <c r="B437" s="123"/>
      <c r="C437" s="124"/>
      <c r="E437" s="119"/>
    </row>
    <row r="438" spans="1:5" s="174" customFormat="1">
      <c r="A438" s="121"/>
      <c r="B438" s="123"/>
      <c r="C438" s="124"/>
      <c r="E438" s="119"/>
    </row>
    <row r="439" spans="1:5" s="174" customFormat="1">
      <c r="A439" s="121"/>
      <c r="B439" s="123"/>
      <c r="C439" s="124"/>
      <c r="E439" s="119"/>
    </row>
    <row r="440" spans="1:5" s="174" customFormat="1">
      <c r="A440" s="121"/>
      <c r="B440" s="123"/>
      <c r="C440" s="124"/>
      <c r="E440" s="119"/>
    </row>
    <row r="441" spans="1:5" s="174" customFormat="1">
      <c r="A441" s="121"/>
      <c r="B441" s="123"/>
      <c r="C441" s="124"/>
      <c r="E441" s="119"/>
    </row>
    <row r="442" spans="1:5" s="174" customFormat="1">
      <c r="A442" s="121"/>
      <c r="B442" s="123"/>
      <c r="C442" s="124"/>
      <c r="E442" s="119"/>
    </row>
    <row r="443" spans="1:5" s="174" customFormat="1">
      <c r="A443" s="121"/>
      <c r="B443" s="123"/>
      <c r="C443" s="124"/>
      <c r="E443" s="119"/>
    </row>
    <row r="444" spans="1:5" s="174" customFormat="1">
      <c r="A444" s="121"/>
      <c r="B444" s="123"/>
      <c r="C444" s="124"/>
      <c r="E444" s="119"/>
    </row>
    <row r="445" spans="1:5" s="174" customFormat="1">
      <c r="A445" s="121"/>
      <c r="B445" s="123"/>
      <c r="C445" s="124"/>
      <c r="E445" s="119"/>
    </row>
    <row r="446" spans="1:5" s="174" customFormat="1">
      <c r="A446" s="121"/>
      <c r="B446" s="123"/>
      <c r="C446" s="124"/>
      <c r="E446" s="119"/>
    </row>
    <row r="447" spans="1:5" s="174" customFormat="1">
      <c r="A447" s="121"/>
      <c r="B447" s="123"/>
      <c r="C447" s="124"/>
      <c r="E447" s="119"/>
    </row>
    <row r="448" spans="1:5" s="174" customFormat="1">
      <c r="A448" s="121"/>
      <c r="B448" s="123"/>
      <c r="C448" s="124"/>
      <c r="E448" s="119"/>
    </row>
    <row r="449" spans="1:5" s="174" customFormat="1">
      <c r="A449" s="121"/>
      <c r="B449" s="123"/>
      <c r="C449" s="124"/>
      <c r="E449" s="119"/>
    </row>
    <row r="450" spans="1:5" s="174" customFormat="1">
      <c r="A450" s="121"/>
      <c r="B450" s="123"/>
      <c r="C450" s="124"/>
      <c r="E450" s="119"/>
    </row>
    <row r="451" spans="1:5" s="174" customFormat="1">
      <c r="A451" s="121"/>
      <c r="B451" s="123"/>
      <c r="C451" s="124"/>
      <c r="E451" s="119"/>
    </row>
    <row r="452" spans="1:5" s="174" customFormat="1">
      <c r="A452" s="121"/>
      <c r="B452" s="123"/>
      <c r="C452" s="124"/>
      <c r="E452" s="119"/>
    </row>
    <row r="453" spans="1:5" s="174" customFormat="1">
      <c r="A453" s="121"/>
      <c r="B453" s="123"/>
      <c r="C453" s="124"/>
      <c r="E453" s="119"/>
    </row>
    <row r="454" spans="1:5" s="174" customFormat="1">
      <c r="A454" s="121"/>
      <c r="B454" s="123"/>
      <c r="C454" s="124"/>
      <c r="E454" s="119"/>
    </row>
    <row r="455" spans="1:5" s="174" customFormat="1">
      <c r="A455" s="121"/>
      <c r="B455" s="123"/>
      <c r="C455" s="124"/>
      <c r="E455" s="119"/>
    </row>
    <row r="456" spans="1:5" s="174" customFormat="1">
      <c r="A456" s="121"/>
      <c r="B456" s="123"/>
      <c r="C456" s="124"/>
      <c r="E456" s="119"/>
    </row>
    <row r="457" spans="1:5" s="174" customFormat="1">
      <c r="A457" s="121"/>
      <c r="B457" s="123"/>
      <c r="C457" s="124"/>
      <c r="E457" s="119"/>
    </row>
    <row r="458" spans="1:5" s="174" customFormat="1">
      <c r="A458" s="121"/>
      <c r="B458" s="123"/>
      <c r="C458" s="124"/>
      <c r="E458" s="119"/>
    </row>
    <row r="459" spans="1:5" s="174" customFormat="1">
      <c r="A459" s="121"/>
      <c r="B459" s="123"/>
      <c r="C459" s="124"/>
      <c r="E459" s="119"/>
    </row>
    <row r="460" spans="1:5" s="174" customFormat="1">
      <c r="A460" s="121"/>
      <c r="B460" s="123"/>
      <c r="C460" s="124"/>
      <c r="E460" s="119"/>
    </row>
    <row r="461" spans="1:5" s="174" customFormat="1">
      <c r="A461" s="121"/>
      <c r="B461" s="123"/>
      <c r="C461" s="124"/>
      <c r="E461" s="119"/>
    </row>
    <row r="462" spans="1:5" s="174" customFormat="1">
      <c r="A462" s="121"/>
      <c r="B462" s="123"/>
      <c r="C462" s="124"/>
      <c r="E462" s="119"/>
    </row>
    <row r="463" spans="1:5" s="174" customFormat="1">
      <c r="A463" s="121"/>
      <c r="B463" s="128"/>
      <c r="C463" s="126"/>
      <c r="E463" s="119"/>
    </row>
    <row r="464" spans="1:5" s="174" customFormat="1">
      <c r="A464" s="121"/>
      <c r="B464" s="123"/>
      <c r="C464" s="124"/>
      <c r="E464" s="119"/>
    </row>
    <row r="465" spans="1:5" s="174" customFormat="1">
      <c r="A465" s="121"/>
      <c r="B465" s="123"/>
      <c r="C465" s="124"/>
      <c r="E465" s="119"/>
    </row>
    <row r="466" spans="1:5" s="174" customFormat="1">
      <c r="A466" s="121"/>
      <c r="B466" s="123"/>
      <c r="C466" s="124"/>
      <c r="E466" s="119"/>
    </row>
    <row r="467" spans="1:5" s="174" customFormat="1">
      <c r="A467" s="121"/>
      <c r="B467" s="123"/>
      <c r="C467" s="124"/>
      <c r="E467" s="119"/>
    </row>
    <row r="468" spans="1:5" s="174" customFormat="1">
      <c r="A468" s="121"/>
      <c r="B468" s="123"/>
      <c r="C468" s="124"/>
      <c r="E468" s="119"/>
    </row>
    <row r="469" spans="1:5" s="174" customFormat="1">
      <c r="A469" s="121"/>
      <c r="B469" s="123"/>
      <c r="C469" s="124"/>
      <c r="E469" s="119"/>
    </row>
    <row r="470" spans="1:5" s="174" customFormat="1">
      <c r="A470" s="121"/>
      <c r="B470" s="123"/>
      <c r="C470" s="124"/>
      <c r="E470" s="119"/>
    </row>
    <row r="471" spans="1:5" s="174" customFormat="1">
      <c r="A471" s="121"/>
      <c r="B471" s="123"/>
      <c r="C471" s="124"/>
      <c r="E471" s="119"/>
    </row>
    <row r="472" spans="1:5" s="174" customFormat="1">
      <c r="A472" s="121"/>
      <c r="B472" s="123"/>
      <c r="C472" s="124"/>
      <c r="E472" s="119"/>
    </row>
    <row r="473" spans="1:5" s="174" customFormat="1">
      <c r="A473" s="121"/>
      <c r="B473" s="123"/>
      <c r="C473" s="124"/>
      <c r="E473" s="119"/>
    </row>
    <row r="474" spans="1:5" s="174" customFormat="1">
      <c r="A474" s="121"/>
      <c r="B474" s="123"/>
      <c r="C474" s="124"/>
      <c r="E474" s="119"/>
    </row>
    <row r="475" spans="1:5" s="174" customFormat="1">
      <c r="A475" s="121"/>
      <c r="B475" s="123"/>
      <c r="C475" s="124"/>
      <c r="E475" s="119"/>
    </row>
    <row r="476" spans="1:5" s="174" customFormat="1">
      <c r="A476" s="121"/>
      <c r="B476" s="123"/>
      <c r="C476" s="124"/>
      <c r="E476" s="119"/>
    </row>
    <row r="477" spans="1:5" s="174" customFormat="1">
      <c r="A477" s="121"/>
      <c r="B477" s="123"/>
      <c r="C477" s="124"/>
      <c r="E477" s="119"/>
    </row>
    <row r="478" spans="1:5" s="174" customFormat="1">
      <c r="A478" s="121"/>
      <c r="B478" s="123"/>
      <c r="C478" s="124"/>
      <c r="E478" s="119"/>
    </row>
    <row r="479" spans="1:5" s="174" customFormat="1">
      <c r="A479" s="121"/>
      <c r="B479" s="123"/>
      <c r="C479" s="124"/>
      <c r="E479" s="119"/>
    </row>
    <row r="480" spans="1:5" s="174" customFormat="1">
      <c r="A480" s="121"/>
      <c r="B480" s="123"/>
      <c r="C480" s="124"/>
      <c r="E480" s="119"/>
    </row>
    <row r="481" spans="1:5" s="174" customFormat="1">
      <c r="A481" s="121"/>
      <c r="B481" s="123"/>
      <c r="C481" s="124"/>
      <c r="E481" s="119"/>
    </row>
    <row r="482" spans="1:5" s="174" customFormat="1">
      <c r="A482" s="121"/>
      <c r="B482" s="123"/>
      <c r="C482" s="124"/>
      <c r="E482" s="119"/>
    </row>
    <row r="483" spans="1:5" s="174" customFormat="1">
      <c r="A483" s="121"/>
      <c r="B483" s="123"/>
      <c r="C483" s="124"/>
      <c r="E483" s="119"/>
    </row>
    <row r="484" spans="1:5" s="174" customFormat="1">
      <c r="A484" s="121"/>
      <c r="B484" s="123"/>
      <c r="C484" s="124"/>
      <c r="E484" s="119"/>
    </row>
    <row r="485" spans="1:5" s="174" customFormat="1">
      <c r="A485" s="121"/>
      <c r="B485" s="123"/>
      <c r="C485" s="124"/>
      <c r="E485" s="119"/>
    </row>
    <row r="486" spans="1:5" s="174" customFormat="1">
      <c r="A486" s="121"/>
      <c r="B486" s="123"/>
      <c r="C486" s="124"/>
      <c r="E486" s="119"/>
    </row>
    <row r="487" spans="1:5" s="174" customFormat="1">
      <c r="A487" s="121"/>
      <c r="B487" s="123"/>
      <c r="C487" s="124"/>
      <c r="E487" s="119"/>
    </row>
    <row r="488" spans="1:5" s="174" customFormat="1">
      <c r="A488" s="121"/>
      <c r="B488" s="123"/>
      <c r="C488" s="124"/>
      <c r="E488" s="119"/>
    </row>
    <row r="489" spans="1:5" s="174" customFormat="1">
      <c r="A489" s="121"/>
      <c r="B489" s="123"/>
      <c r="C489" s="124"/>
      <c r="E489" s="119"/>
    </row>
    <row r="490" spans="1:5" s="174" customFormat="1">
      <c r="A490" s="121"/>
      <c r="B490" s="123"/>
      <c r="C490" s="124"/>
      <c r="E490" s="119"/>
    </row>
    <row r="491" spans="1:5" s="174" customFormat="1">
      <c r="A491" s="121"/>
      <c r="B491" s="123"/>
      <c r="C491" s="124"/>
      <c r="E491" s="119"/>
    </row>
    <row r="492" spans="1:5" s="174" customFormat="1">
      <c r="A492" s="121"/>
      <c r="B492" s="123"/>
      <c r="C492" s="124"/>
      <c r="E492" s="119"/>
    </row>
    <row r="493" spans="1:5" s="174" customFormat="1">
      <c r="A493" s="121"/>
      <c r="B493" s="123"/>
      <c r="C493" s="124"/>
      <c r="E493" s="119"/>
    </row>
    <row r="494" spans="1:5" s="174" customFormat="1">
      <c r="A494" s="121"/>
      <c r="B494" s="123"/>
      <c r="C494" s="124"/>
      <c r="E494" s="119"/>
    </row>
    <row r="495" spans="1:5" s="174" customFormat="1">
      <c r="A495" s="121"/>
      <c r="B495" s="123"/>
      <c r="C495" s="124"/>
      <c r="E495" s="119"/>
    </row>
    <row r="496" spans="1:5" s="174" customFormat="1">
      <c r="A496" s="121"/>
      <c r="B496" s="123"/>
      <c r="C496" s="124"/>
      <c r="E496" s="119"/>
    </row>
    <row r="497" spans="1:5" s="174" customFormat="1">
      <c r="A497" s="121"/>
      <c r="B497" s="123"/>
      <c r="C497" s="124"/>
      <c r="E497" s="119"/>
    </row>
    <row r="498" spans="1:5" s="174" customFormat="1">
      <c r="A498" s="121"/>
      <c r="B498" s="123"/>
      <c r="C498" s="124"/>
      <c r="E498" s="119"/>
    </row>
    <row r="499" spans="1:5" s="174" customFormat="1">
      <c r="A499" s="121"/>
      <c r="B499" s="123"/>
      <c r="C499" s="124"/>
      <c r="E499" s="119"/>
    </row>
    <row r="500" spans="1:5" s="174" customFormat="1">
      <c r="A500" s="121"/>
      <c r="B500" s="123"/>
      <c r="C500" s="124"/>
      <c r="E500" s="119"/>
    </row>
    <row r="501" spans="1:5" s="174" customFormat="1">
      <c r="A501" s="121"/>
      <c r="B501" s="123"/>
      <c r="C501" s="124"/>
      <c r="E501" s="119"/>
    </row>
    <row r="502" spans="1:5" s="174" customFormat="1">
      <c r="A502" s="121"/>
      <c r="B502" s="123"/>
      <c r="C502" s="124"/>
      <c r="E502" s="119"/>
    </row>
    <row r="503" spans="1:5" s="174" customFormat="1">
      <c r="A503" s="121"/>
      <c r="B503" s="123"/>
      <c r="C503" s="124"/>
      <c r="E503" s="119"/>
    </row>
    <row r="504" spans="1:5" s="174" customFormat="1">
      <c r="A504" s="121"/>
      <c r="B504" s="123"/>
      <c r="C504" s="124"/>
      <c r="E504" s="119"/>
    </row>
    <row r="505" spans="1:5" s="174" customFormat="1">
      <c r="A505" s="121"/>
      <c r="B505" s="123"/>
      <c r="C505" s="124"/>
      <c r="E505" s="119"/>
    </row>
    <row r="506" spans="1:5" s="174" customFormat="1">
      <c r="A506" s="121"/>
      <c r="B506" s="123"/>
      <c r="C506" s="124"/>
      <c r="E506" s="119"/>
    </row>
    <row r="507" spans="1:5" s="174" customFormat="1">
      <c r="A507" s="121"/>
      <c r="B507" s="123"/>
      <c r="C507" s="124"/>
      <c r="E507" s="119"/>
    </row>
    <row r="508" spans="1:5" s="174" customFormat="1">
      <c r="A508" s="121"/>
      <c r="B508" s="123"/>
      <c r="C508" s="124"/>
      <c r="E508" s="119"/>
    </row>
    <row r="509" spans="1:5" s="174" customFormat="1">
      <c r="A509" s="121"/>
      <c r="B509" s="123"/>
      <c r="C509" s="124"/>
      <c r="E509" s="119"/>
    </row>
    <row r="510" spans="1:5" s="174" customFormat="1">
      <c r="A510" s="121"/>
      <c r="B510" s="123"/>
      <c r="C510" s="124"/>
      <c r="E510" s="119"/>
    </row>
    <row r="511" spans="1:5" s="174" customFormat="1">
      <c r="A511" s="121"/>
      <c r="B511" s="123"/>
      <c r="C511" s="124"/>
      <c r="E511" s="119"/>
    </row>
    <row r="512" spans="1:5" s="174" customFormat="1">
      <c r="A512" s="121"/>
      <c r="B512" s="125"/>
      <c r="C512" s="126"/>
      <c r="E512" s="119"/>
    </row>
    <row r="513" spans="1:5" s="174" customFormat="1">
      <c r="A513" s="121"/>
      <c r="B513" s="123"/>
      <c r="C513" s="124"/>
      <c r="E513" s="119"/>
    </row>
    <row r="514" spans="1:5" s="174" customFormat="1">
      <c r="A514" s="121"/>
      <c r="B514" s="123"/>
      <c r="C514" s="124"/>
      <c r="E514" s="119"/>
    </row>
    <row r="515" spans="1:5" s="174" customFormat="1">
      <c r="A515" s="121"/>
      <c r="B515" s="123"/>
      <c r="C515" s="124"/>
      <c r="E515" s="119"/>
    </row>
    <row r="516" spans="1:5" s="174" customFormat="1">
      <c r="A516" s="121"/>
      <c r="B516" s="123"/>
      <c r="C516" s="124"/>
      <c r="E516" s="119"/>
    </row>
    <row r="517" spans="1:5" s="174" customFormat="1">
      <c r="A517" s="121"/>
      <c r="B517" s="123"/>
      <c r="C517" s="124"/>
      <c r="E517" s="119"/>
    </row>
    <row r="518" spans="1:5" s="174" customFormat="1">
      <c r="A518" s="121"/>
      <c r="B518" s="123"/>
      <c r="C518" s="124"/>
      <c r="E518" s="119"/>
    </row>
    <row r="519" spans="1:5" s="174" customFormat="1">
      <c r="A519" s="121"/>
      <c r="B519" s="123"/>
      <c r="C519" s="124"/>
      <c r="E519" s="119"/>
    </row>
    <row r="520" spans="1:5" s="174" customFormat="1">
      <c r="A520" s="121"/>
      <c r="B520" s="123"/>
      <c r="C520" s="124"/>
      <c r="E520" s="119"/>
    </row>
    <row r="521" spans="1:5" s="174" customFormat="1">
      <c r="A521" s="121"/>
      <c r="B521" s="123"/>
      <c r="C521" s="124"/>
      <c r="E521" s="119"/>
    </row>
    <row r="522" spans="1:5" s="174" customFormat="1">
      <c r="A522" s="121"/>
      <c r="B522" s="123"/>
      <c r="C522" s="124"/>
      <c r="E522" s="119"/>
    </row>
    <row r="523" spans="1:5" s="174" customFormat="1">
      <c r="A523" s="121"/>
      <c r="B523" s="123"/>
      <c r="C523" s="124"/>
      <c r="E523" s="119"/>
    </row>
    <row r="524" spans="1:5" s="174" customFormat="1">
      <c r="A524" s="121"/>
      <c r="B524" s="123"/>
      <c r="C524" s="124"/>
      <c r="E524" s="119"/>
    </row>
    <row r="525" spans="1:5" s="174" customFormat="1">
      <c r="A525" s="121"/>
      <c r="B525" s="123"/>
      <c r="C525" s="124"/>
      <c r="E525" s="119"/>
    </row>
    <row r="526" spans="1:5" s="174" customFormat="1">
      <c r="A526" s="121"/>
      <c r="B526" s="123"/>
      <c r="C526" s="124"/>
      <c r="E526" s="119"/>
    </row>
    <row r="527" spans="1:5" s="174" customFormat="1">
      <c r="A527" s="121"/>
      <c r="B527" s="123"/>
      <c r="C527" s="124"/>
      <c r="E527" s="119"/>
    </row>
    <row r="528" spans="1:5" s="174" customFormat="1">
      <c r="A528" s="121"/>
      <c r="B528" s="123"/>
      <c r="C528" s="124"/>
      <c r="E528" s="119"/>
    </row>
    <row r="529" spans="1:5" s="174" customFormat="1">
      <c r="A529" s="121"/>
      <c r="B529" s="123"/>
      <c r="C529" s="124"/>
      <c r="E529" s="119"/>
    </row>
    <row r="530" spans="1:5" s="174" customFormat="1">
      <c r="A530" s="121"/>
      <c r="B530" s="123"/>
      <c r="C530" s="124"/>
      <c r="E530" s="119"/>
    </row>
    <row r="531" spans="1:5" s="174" customFormat="1">
      <c r="A531" s="121"/>
      <c r="B531" s="123"/>
      <c r="C531" s="124"/>
      <c r="E531" s="119"/>
    </row>
    <row r="532" spans="1:5" s="174" customFormat="1">
      <c r="A532" s="121"/>
      <c r="B532" s="123"/>
      <c r="C532" s="124"/>
      <c r="E532" s="119"/>
    </row>
    <row r="533" spans="1:5" s="174" customFormat="1">
      <c r="A533" s="121"/>
      <c r="B533" s="123"/>
      <c r="C533" s="124"/>
      <c r="E533" s="119"/>
    </row>
    <row r="534" spans="1:5" s="174" customFormat="1">
      <c r="A534" s="121"/>
      <c r="B534" s="123"/>
      <c r="C534" s="124"/>
      <c r="E534" s="119"/>
    </row>
    <row r="535" spans="1:5" s="174" customFormat="1">
      <c r="A535" s="121"/>
      <c r="B535" s="123"/>
      <c r="C535" s="124"/>
      <c r="E535" s="119"/>
    </row>
    <row r="536" spans="1:5" s="174" customFormat="1">
      <c r="A536" s="121"/>
      <c r="B536" s="123"/>
      <c r="C536" s="124"/>
      <c r="E536" s="119"/>
    </row>
    <row r="537" spans="1:5" s="174" customFormat="1">
      <c r="A537" s="121"/>
      <c r="B537" s="123"/>
      <c r="C537" s="124"/>
      <c r="E537" s="119"/>
    </row>
    <row r="538" spans="1:5" s="174" customFormat="1">
      <c r="A538" s="121"/>
      <c r="B538" s="123"/>
      <c r="C538" s="124"/>
      <c r="E538" s="119"/>
    </row>
    <row r="539" spans="1:5" s="174" customFormat="1">
      <c r="A539" s="121"/>
      <c r="B539" s="123"/>
      <c r="C539" s="124"/>
      <c r="E539" s="119"/>
    </row>
    <row r="540" spans="1:5" s="174" customFormat="1">
      <c r="A540" s="121"/>
      <c r="B540" s="123"/>
      <c r="C540" s="124"/>
      <c r="E540" s="119"/>
    </row>
    <row r="541" spans="1:5" s="174" customFormat="1">
      <c r="A541" s="121"/>
      <c r="B541" s="123"/>
      <c r="C541" s="124"/>
      <c r="E541" s="119"/>
    </row>
    <row r="542" spans="1:5" s="174" customFormat="1">
      <c r="A542" s="121"/>
      <c r="B542" s="123"/>
      <c r="C542" s="124"/>
      <c r="E542" s="119"/>
    </row>
    <row r="543" spans="1:5" s="174" customFormat="1">
      <c r="A543" s="121"/>
      <c r="B543" s="125"/>
      <c r="C543" s="126"/>
      <c r="E543" s="119"/>
    </row>
    <row r="544" spans="1:5" s="174" customFormat="1">
      <c r="A544" s="121"/>
      <c r="B544" s="123"/>
      <c r="C544" s="124"/>
      <c r="E544" s="119"/>
    </row>
    <row r="545" spans="1:5" s="174" customFormat="1">
      <c r="A545" s="121"/>
      <c r="B545" s="125"/>
      <c r="C545" s="126"/>
      <c r="E545" s="119"/>
    </row>
    <row r="546" spans="1:5" s="174" customFormat="1">
      <c r="A546" s="121"/>
      <c r="B546" s="123"/>
      <c r="C546" s="124"/>
      <c r="E546" s="119"/>
    </row>
    <row r="547" spans="1:5" s="174" customFormat="1">
      <c r="A547" s="121"/>
      <c r="B547" s="125"/>
      <c r="C547" s="126"/>
      <c r="E547" s="119"/>
    </row>
    <row r="548" spans="1:5" s="174" customFormat="1">
      <c r="A548" s="121"/>
      <c r="B548" s="123"/>
      <c r="C548" s="124"/>
      <c r="E548" s="119"/>
    </row>
    <row r="549" spans="1:5" s="174" customFormat="1">
      <c r="A549" s="121"/>
      <c r="B549" s="125"/>
      <c r="C549" s="126"/>
      <c r="E549" s="119"/>
    </row>
    <row r="550" spans="1:5" s="174" customFormat="1">
      <c r="A550" s="121"/>
      <c r="B550" s="123"/>
      <c r="C550" s="124"/>
      <c r="E550" s="119"/>
    </row>
    <row r="551" spans="1:5" s="174" customFormat="1">
      <c r="A551" s="121"/>
      <c r="B551" s="123"/>
      <c r="C551" s="124"/>
      <c r="E551" s="119"/>
    </row>
    <row r="552" spans="1:5" s="174" customFormat="1">
      <c r="A552" s="121"/>
      <c r="B552" s="123"/>
      <c r="C552" s="124"/>
      <c r="E552" s="119"/>
    </row>
    <row r="553" spans="1:5" s="174" customFormat="1">
      <c r="A553" s="121"/>
      <c r="B553" s="123"/>
      <c r="C553" s="124"/>
      <c r="E553" s="119"/>
    </row>
    <row r="554" spans="1:5" s="174" customFormat="1">
      <c r="A554" s="121"/>
      <c r="B554" s="123"/>
      <c r="C554" s="124"/>
      <c r="E554" s="119"/>
    </row>
    <row r="555" spans="1:5" s="174" customFormat="1">
      <c r="A555" s="121"/>
      <c r="B555" s="123"/>
      <c r="C555" s="122"/>
      <c r="E555" s="119"/>
    </row>
    <row r="556" spans="1:5" s="174" customFormat="1">
      <c r="A556" s="121"/>
      <c r="B556" s="123"/>
      <c r="C556" s="122"/>
      <c r="E556" s="119"/>
    </row>
    <row r="557" spans="1:5" s="174" customFormat="1">
      <c r="A557" s="121"/>
      <c r="B557" s="125"/>
      <c r="C557" s="190"/>
      <c r="E557" s="119"/>
    </row>
    <row r="558" spans="1:5" s="174" customFormat="1">
      <c r="A558" s="121"/>
      <c r="B558" s="123"/>
      <c r="C558" s="122"/>
      <c r="E558" s="119"/>
    </row>
    <row r="559" spans="1:5" s="174" customFormat="1">
      <c r="A559" s="121"/>
      <c r="B559" s="123"/>
      <c r="C559" s="122"/>
      <c r="E559" s="119"/>
    </row>
    <row r="560" spans="1:5" s="174" customFormat="1">
      <c r="A560" s="121"/>
      <c r="B560" s="125"/>
      <c r="C560" s="190"/>
      <c r="E560" s="119"/>
    </row>
    <row r="561" spans="1:5" s="174" customFormat="1">
      <c r="A561" s="121"/>
      <c r="B561" s="123"/>
      <c r="C561" s="122"/>
      <c r="E561" s="119"/>
    </row>
    <row r="562" spans="1:5" s="174" customFormat="1">
      <c r="A562" s="121"/>
      <c r="B562" s="123"/>
      <c r="C562" s="122"/>
      <c r="E562" s="119"/>
    </row>
    <row r="563" spans="1:5" s="174" customFormat="1">
      <c r="A563" s="121"/>
      <c r="B563" s="123"/>
      <c r="C563" s="122"/>
      <c r="E563" s="119"/>
    </row>
    <row r="564" spans="1:5" s="174" customFormat="1">
      <c r="A564" s="121"/>
      <c r="B564" s="125"/>
      <c r="C564" s="190"/>
      <c r="E564" s="119"/>
    </row>
    <row r="565" spans="1:5" s="174" customFormat="1">
      <c r="A565" s="121"/>
      <c r="B565" s="123"/>
      <c r="C565" s="122"/>
      <c r="E565" s="119"/>
    </row>
    <row r="566" spans="1:5" s="174" customFormat="1">
      <c r="A566" s="121"/>
      <c r="B566" s="123"/>
      <c r="C566" s="122"/>
      <c r="E566" s="119"/>
    </row>
    <row r="567" spans="1:5" s="174" customFormat="1">
      <c r="A567" s="121"/>
      <c r="B567" s="125"/>
      <c r="C567" s="190"/>
      <c r="E567" s="119"/>
    </row>
    <row r="568" spans="1:5" s="174" customFormat="1">
      <c r="A568" s="121"/>
      <c r="B568" s="123"/>
      <c r="C568" s="122"/>
      <c r="E568" s="119"/>
    </row>
    <row r="569" spans="1:5" s="174" customFormat="1">
      <c r="A569" s="121"/>
      <c r="B569" s="125"/>
      <c r="C569" s="190"/>
      <c r="E569" s="119"/>
    </row>
    <row r="570" spans="1:5" s="174" customFormat="1">
      <c r="A570" s="121"/>
      <c r="B570" s="123"/>
      <c r="C570" s="122"/>
      <c r="E570" s="119"/>
    </row>
    <row r="571" spans="1:5" s="174" customFormat="1">
      <c r="A571" s="121"/>
      <c r="B571" s="193"/>
      <c r="C571" s="124"/>
      <c r="E571" s="119"/>
    </row>
    <row r="572" spans="1:5" s="174" customFormat="1">
      <c r="A572" s="121"/>
      <c r="B572" s="123"/>
      <c r="C572" s="190"/>
      <c r="E572" s="119"/>
    </row>
    <row r="573" spans="1:5" s="174" customFormat="1">
      <c r="A573" s="121"/>
      <c r="B573" s="125"/>
      <c r="C573" s="190"/>
      <c r="E573" s="119"/>
    </row>
    <row r="574" spans="1:5" s="174" customFormat="1">
      <c r="A574" s="121"/>
      <c r="B574" s="123"/>
      <c r="C574" s="122"/>
      <c r="E574" s="119"/>
    </row>
    <row r="575" spans="1:5" s="174" customFormat="1">
      <c r="A575" s="121"/>
      <c r="B575" s="123"/>
      <c r="C575" s="122"/>
      <c r="E575" s="119"/>
    </row>
    <row r="576" spans="1:5" s="174" customFormat="1">
      <c r="A576" s="121"/>
      <c r="B576" s="123"/>
      <c r="C576" s="122"/>
      <c r="E576" s="119"/>
    </row>
    <row r="577" spans="1:5" s="174" customFormat="1">
      <c r="A577" s="121"/>
      <c r="B577" s="123"/>
      <c r="C577" s="122"/>
      <c r="E577" s="119"/>
    </row>
    <row r="578" spans="1:5" s="174" customFormat="1">
      <c r="A578" s="121"/>
      <c r="B578" s="123"/>
      <c r="C578" s="122"/>
      <c r="E578" s="119"/>
    </row>
    <row r="579" spans="1:5" s="174" customFormat="1">
      <c r="A579" s="121"/>
      <c r="B579" s="123"/>
      <c r="C579" s="122"/>
      <c r="E579" s="119"/>
    </row>
    <row r="580" spans="1:5" s="174" customFormat="1">
      <c r="A580" s="121"/>
      <c r="B580" s="123"/>
      <c r="C580" s="122"/>
      <c r="E580" s="119"/>
    </row>
    <row r="581" spans="1:5" s="174" customFormat="1">
      <c r="A581" s="121"/>
      <c r="B581" s="123"/>
      <c r="C581" s="122"/>
      <c r="E581" s="119"/>
    </row>
    <row r="582" spans="1:5" s="174" customFormat="1">
      <c r="A582" s="121"/>
      <c r="B582" s="123"/>
      <c r="C582" s="122"/>
      <c r="E582" s="119"/>
    </row>
    <row r="583" spans="1:5" s="174" customFormat="1">
      <c r="A583" s="121"/>
      <c r="B583" s="123"/>
      <c r="C583" s="122"/>
      <c r="E583" s="119"/>
    </row>
    <row r="584" spans="1:5" s="174" customFormat="1">
      <c r="A584" s="121"/>
      <c r="B584" s="123"/>
      <c r="C584" s="122"/>
      <c r="E584" s="119"/>
    </row>
    <row r="585" spans="1:5" s="174" customFormat="1">
      <c r="A585" s="121"/>
      <c r="B585" s="123"/>
      <c r="C585" s="122"/>
      <c r="E585" s="119"/>
    </row>
    <row r="586" spans="1:5" s="174" customFormat="1">
      <c r="A586" s="121"/>
      <c r="B586" s="123"/>
      <c r="C586" s="122"/>
      <c r="E586" s="119"/>
    </row>
    <row r="587" spans="1:5" s="174" customFormat="1">
      <c r="A587" s="121"/>
      <c r="B587" s="125"/>
      <c r="C587" s="190"/>
      <c r="E587" s="119"/>
    </row>
    <row r="588" spans="1:5" s="174" customFormat="1" ht="25.5" customHeight="1">
      <c r="A588" s="121"/>
      <c r="B588" s="123"/>
      <c r="C588" s="122"/>
      <c r="E588" s="119"/>
    </row>
    <row r="589" spans="1:5" s="174" customFormat="1">
      <c r="A589" s="121"/>
      <c r="B589" s="123"/>
      <c r="C589" s="122"/>
      <c r="E589" s="119"/>
    </row>
    <row r="590" spans="1:5" s="174" customFormat="1">
      <c r="A590" s="121"/>
      <c r="B590" s="123"/>
      <c r="C590" s="122"/>
      <c r="E590" s="119"/>
    </row>
    <row r="591" spans="1:5" s="174" customFormat="1">
      <c r="A591" s="121"/>
      <c r="B591" s="123"/>
      <c r="C591" s="122"/>
      <c r="E591" s="119"/>
    </row>
    <row r="592" spans="1:5" s="174" customFormat="1">
      <c r="A592" s="121"/>
      <c r="B592" s="123"/>
      <c r="C592" s="122"/>
      <c r="E592" s="119"/>
    </row>
    <row r="593" spans="1:5" s="174" customFormat="1" ht="30.75" customHeight="1">
      <c r="A593" s="121"/>
      <c r="B593" s="123"/>
      <c r="C593" s="122"/>
      <c r="E593" s="119"/>
    </row>
    <row r="594" spans="1:5" s="174" customFormat="1">
      <c r="A594" s="121"/>
      <c r="B594" s="123"/>
      <c r="C594" s="122"/>
      <c r="E594" s="119"/>
    </row>
    <row r="595" spans="1:5" s="174" customFormat="1">
      <c r="A595" s="121"/>
      <c r="B595" s="123"/>
      <c r="C595" s="122"/>
      <c r="E595" s="119"/>
    </row>
    <row r="596" spans="1:5" s="174" customFormat="1">
      <c r="A596" s="121"/>
      <c r="B596" s="123"/>
      <c r="C596" s="122"/>
      <c r="E596" s="119"/>
    </row>
    <row r="597" spans="1:5" s="174" customFormat="1">
      <c r="A597" s="121"/>
      <c r="B597" s="123"/>
      <c r="C597" s="122"/>
      <c r="E597" s="119"/>
    </row>
    <row r="598" spans="1:5" s="174" customFormat="1">
      <c r="A598" s="121"/>
      <c r="B598" s="123"/>
      <c r="C598" s="122"/>
      <c r="E598" s="119"/>
    </row>
    <row r="599" spans="1:5" s="174" customFormat="1" ht="15" customHeight="1">
      <c r="A599" s="121"/>
      <c r="B599" s="123"/>
      <c r="C599" s="122"/>
      <c r="E599" s="119"/>
    </row>
    <row r="600" spans="1:5" s="174" customFormat="1" ht="15" customHeight="1">
      <c r="A600" s="121"/>
      <c r="B600" s="123"/>
      <c r="C600" s="122"/>
      <c r="E600" s="119"/>
    </row>
    <row r="601" spans="1:5" s="174" customFormat="1" ht="15" customHeight="1">
      <c r="A601" s="121"/>
      <c r="B601" s="123"/>
      <c r="C601" s="122"/>
      <c r="E601" s="119"/>
    </row>
    <row r="602" spans="1:5" s="174" customFormat="1" ht="15" customHeight="1">
      <c r="A602" s="121"/>
      <c r="B602" s="123"/>
      <c r="C602" s="122"/>
      <c r="E602" s="119"/>
    </row>
    <row r="603" spans="1:5" s="174" customFormat="1" ht="15" customHeight="1">
      <c r="A603" s="121"/>
      <c r="B603" s="123"/>
      <c r="C603" s="190"/>
      <c r="E603" s="119"/>
    </row>
    <row r="604" spans="1:5" s="174" customFormat="1" ht="15" customHeight="1">
      <c r="A604" s="121"/>
      <c r="B604" s="125"/>
      <c r="C604" s="190"/>
      <c r="E604" s="119"/>
    </row>
    <row r="605" spans="1:5" s="174" customFormat="1" ht="15" customHeight="1">
      <c r="A605" s="121"/>
      <c r="B605" s="123"/>
      <c r="C605" s="122"/>
      <c r="E605" s="119"/>
    </row>
    <row r="606" spans="1:5" s="174" customFormat="1" ht="15" customHeight="1">
      <c r="A606" s="121"/>
      <c r="B606" s="123"/>
      <c r="C606" s="122"/>
      <c r="E606" s="119"/>
    </row>
    <row r="607" spans="1:5" s="174" customFormat="1" ht="15" customHeight="1">
      <c r="A607" s="121"/>
      <c r="B607" s="123"/>
      <c r="C607" s="122"/>
      <c r="E607" s="119"/>
    </row>
    <row r="608" spans="1:5" s="174" customFormat="1" ht="15" customHeight="1">
      <c r="A608" s="121"/>
      <c r="B608" s="123"/>
      <c r="C608" s="122"/>
      <c r="E608" s="119"/>
    </row>
    <row r="609" spans="1:5" s="174" customFormat="1" ht="15" customHeight="1">
      <c r="A609" s="121"/>
      <c r="B609" s="123"/>
      <c r="C609" s="122"/>
      <c r="E609" s="119"/>
    </row>
    <row r="610" spans="1:5" s="174" customFormat="1" ht="15" customHeight="1">
      <c r="A610" s="121"/>
      <c r="B610" s="123"/>
      <c r="C610" s="122"/>
      <c r="E610" s="119"/>
    </row>
    <row r="611" spans="1:5" s="174" customFormat="1" ht="15" customHeight="1">
      <c r="A611" s="121"/>
      <c r="B611" s="123"/>
      <c r="C611" s="122"/>
      <c r="E611" s="119"/>
    </row>
    <row r="612" spans="1:5" s="174" customFormat="1" ht="15" customHeight="1">
      <c r="A612" s="121"/>
      <c r="B612" s="123"/>
      <c r="C612" s="122"/>
      <c r="E612" s="119"/>
    </row>
    <row r="613" spans="1:5" s="174" customFormat="1" ht="15" customHeight="1">
      <c r="A613" s="121"/>
      <c r="B613" s="123"/>
      <c r="C613" s="122"/>
      <c r="E613" s="119"/>
    </row>
    <row r="614" spans="1:5" s="174" customFormat="1" ht="15" customHeight="1">
      <c r="A614" s="121"/>
      <c r="B614" s="123"/>
      <c r="C614" s="122"/>
      <c r="E614" s="119"/>
    </row>
    <row r="615" spans="1:5" s="174" customFormat="1" ht="15" customHeight="1">
      <c r="A615" s="121"/>
      <c r="B615" s="123"/>
      <c r="C615" s="122"/>
      <c r="E615" s="119"/>
    </row>
    <row r="616" spans="1:5" s="174" customFormat="1" ht="15" customHeight="1">
      <c r="A616" s="121"/>
      <c r="B616" s="123"/>
      <c r="C616" s="122"/>
      <c r="E616" s="119"/>
    </row>
    <row r="617" spans="1:5" s="174" customFormat="1" ht="15" customHeight="1">
      <c r="A617" s="121"/>
      <c r="B617" s="123"/>
      <c r="C617" s="122"/>
      <c r="E617" s="119"/>
    </row>
    <row r="618" spans="1:5" s="174" customFormat="1" ht="15" customHeight="1">
      <c r="A618" s="121"/>
      <c r="B618" s="123"/>
      <c r="C618" s="122"/>
      <c r="E618" s="119"/>
    </row>
    <row r="619" spans="1:5" s="174" customFormat="1" ht="15" customHeight="1">
      <c r="A619" s="121"/>
      <c r="B619" s="123"/>
      <c r="C619" s="122"/>
      <c r="E619" s="119"/>
    </row>
    <row r="620" spans="1:5" s="174" customFormat="1" ht="15" customHeight="1">
      <c r="A620" s="121"/>
      <c r="B620" s="123"/>
      <c r="C620" s="122"/>
      <c r="E620" s="119"/>
    </row>
    <row r="621" spans="1:5" s="174" customFormat="1" ht="15" customHeight="1">
      <c r="A621" s="121"/>
      <c r="B621" s="123"/>
      <c r="C621" s="122"/>
      <c r="E621" s="119"/>
    </row>
    <row r="622" spans="1:5" s="174" customFormat="1" ht="15" customHeight="1">
      <c r="A622" s="121"/>
      <c r="B622" s="123"/>
      <c r="C622" s="122"/>
      <c r="E622" s="119"/>
    </row>
    <row r="623" spans="1:5" s="174" customFormat="1" ht="15" customHeight="1">
      <c r="A623" s="121"/>
      <c r="B623" s="123"/>
      <c r="C623" s="122"/>
      <c r="E623" s="119"/>
    </row>
    <row r="624" spans="1:5" s="174" customFormat="1" ht="15" customHeight="1">
      <c r="A624" s="121"/>
      <c r="B624" s="125"/>
      <c r="C624" s="190"/>
      <c r="E624" s="119"/>
    </row>
    <row r="625" spans="1:5" s="174" customFormat="1" ht="15" customHeight="1">
      <c r="A625" s="121"/>
      <c r="B625" s="123"/>
      <c r="C625" s="122"/>
      <c r="E625" s="119"/>
    </row>
    <row r="626" spans="1:5" s="174" customFormat="1" ht="15" customHeight="1">
      <c r="A626" s="121"/>
      <c r="B626" s="123"/>
      <c r="C626" s="122"/>
      <c r="E626" s="119"/>
    </row>
    <row r="627" spans="1:5" s="174" customFormat="1" ht="15" customHeight="1">
      <c r="A627" s="121"/>
      <c r="B627" s="123"/>
      <c r="C627" s="122"/>
      <c r="E627" s="119"/>
    </row>
    <row r="628" spans="1:5" s="174" customFormat="1" ht="15" customHeight="1">
      <c r="A628" s="121"/>
      <c r="B628" s="123"/>
      <c r="C628" s="122"/>
      <c r="E628" s="119"/>
    </row>
    <row r="629" spans="1:5" s="174" customFormat="1" ht="15" customHeight="1">
      <c r="A629" s="121"/>
      <c r="B629" s="123"/>
      <c r="C629" s="122"/>
      <c r="E629" s="119"/>
    </row>
    <row r="630" spans="1:5" s="174" customFormat="1" ht="15" customHeight="1">
      <c r="A630" s="121"/>
      <c r="B630" s="123"/>
      <c r="C630" s="122"/>
      <c r="E630" s="119"/>
    </row>
    <row r="631" spans="1:5" s="174" customFormat="1" ht="15" customHeight="1">
      <c r="A631" s="121"/>
      <c r="B631" s="129"/>
      <c r="C631" s="122"/>
      <c r="E631" s="119"/>
    </row>
    <row r="632" spans="1:5" s="174" customFormat="1" ht="15" customHeight="1">
      <c r="C632" s="194"/>
    </row>
    <row r="633" spans="1:5" s="174" customFormat="1" ht="15" customHeight="1">
      <c r="C633" s="194"/>
    </row>
    <row r="634" spans="1:5" s="174" customFormat="1" ht="15" customHeight="1">
      <c r="C634" s="194"/>
    </row>
    <row r="635" spans="1:5" s="174" customFormat="1" ht="15" customHeight="1">
      <c r="C635" s="194"/>
    </row>
    <row r="636" spans="1:5" s="174" customFormat="1" ht="15" customHeight="1">
      <c r="C636" s="194"/>
    </row>
    <row r="637" spans="1:5" s="174" customFormat="1" ht="15" customHeight="1">
      <c r="C637" s="194"/>
    </row>
    <row r="638" spans="1:5" s="174" customFormat="1" ht="15" customHeight="1">
      <c r="C638" s="194"/>
    </row>
    <row r="639" spans="1:5" s="174" customFormat="1" ht="15" customHeight="1">
      <c r="C639" s="194"/>
    </row>
    <row r="640" spans="1:5" s="174" customFormat="1" ht="15" customHeight="1">
      <c r="C640" s="194"/>
    </row>
    <row r="641" spans="3:3" s="174" customFormat="1" ht="15" customHeight="1">
      <c r="C641" s="194"/>
    </row>
    <row r="642" spans="3:3" s="174" customFormat="1" ht="15" customHeight="1">
      <c r="C642" s="194"/>
    </row>
    <row r="643" spans="3:3" s="174" customFormat="1" ht="15" customHeight="1">
      <c r="C643" s="194"/>
    </row>
    <row r="644" spans="3:3" s="174" customFormat="1" ht="15" customHeight="1">
      <c r="C644" s="194"/>
    </row>
    <row r="645" spans="3:3" s="174" customFormat="1" ht="15" customHeight="1">
      <c r="C645" s="194"/>
    </row>
    <row r="646" spans="3:3" s="174" customFormat="1" ht="15" customHeight="1">
      <c r="C646" s="194"/>
    </row>
    <row r="647" spans="3:3" s="174" customFormat="1" ht="15" customHeight="1">
      <c r="C647" s="194"/>
    </row>
    <row r="648" spans="3:3" s="174" customFormat="1" ht="15" customHeight="1">
      <c r="C648" s="194"/>
    </row>
    <row r="649" spans="3:3" s="174" customFormat="1" ht="15" customHeight="1">
      <c r="C649" s="194"/>
    </row>
    <row r="650" spans="3:3" s="174" customFormat="1" ht="15" customHeight="1">
      <c r="C650" s="194"/>
    </row>
    <row r="651" spans="3:3" s="174" customFormat="1" ht="15" customHeight="1">
      <c r="C651" s="194"/>
    </row>
    <row r="652" spans="3:3" s="174" customFormat="1" ht="15" customHeight="1">
      <c r="C652" s="194"/>
    </row>
    <row r="653" spans="3:3" s="174" customFormat="1" ht="15" customHeight="1">
      <c r="C653" s="194"/>
    </row>
    <row r="654" spans="3:3" s="174" customFormat="1" ht="15" customHeight="1">
      <c r="C654" s="194"/>
    </row>
    <row r="655" spans="3:3" s="174" customFormat="1" ht="15" customHeight="1">
      <c r="C655" s="194"/>
    </row>
    <row r="656" spans="3:3" s="174" customFormat="1" ht="15" customHeight="1">
      <c r="C656" s="194"/>
    </row>
    <row r="657" spans="3:3" s="174" customFormat="1" ht="15" customHeight="1">
      <c r="C657" s="194"/>
    </row>
    <row r="658" spans="3:3" s="174" customFormat="1" ht="15" customHeight="1">
      <c r="C658" s="194"/>
    </row>
    <row r="659" spans="3:3" s="174" customFormat="1" ht="15" customHeight="1">
      <c r="C659" s="194"/>
    </row>
    <row r="660" spans="3:3" s="174" customFormat="1" ht="15" customHeight="1">
      <c r="C660" s="194"/>
    </row>
    <row r="661" spans="3:3" s="174" customFormat="1" ht="15" customHeight="1">
      <c r="C661" s="194"/>
    </row>
    <row r="662" spans="3:3" s="174" customFormat="1" ht="15" customHeight="1">
      <c r="C662" s="194"/>
    </row>
    <row r="663" spans="3:3" s="174" customFormat="1" ht="15" customHeight="1">
      <c r="C663" s="194"/>
    </row>
    <row r="664" spans="3:3" s="174" customFormat="1" ht="15" customHeight="1">
      <c r="C664" s="194"/>
    </row>
    <row r="665" spans="3:3" s="174" customFormat="1" ht="15" customHeight="1">
      <c r="C665" s="194"/>
    </row>
    <row r="666" spans="3:3" s="174" customFormat="1" ht="15" customHeight="1">
      <c r="C666" s="194"/>
    </row>
    <row r="667" spans="3:3" s="174" customFormat="1" ht="15" customHeight="1">
      <c r="C667" s="194"/>
    </row>
    <row r="668" spans="3:3" s="174" customFormat="1" ht="15" customHeight="1">
      <c r="C668" s="194"/>
    </row>
    <row r="669" spans="3:3" s="174" customFormat="1" ht="15" customHeight="1">
      <c r="C669" s="194"/>
    </row>
    <row r="670" spans="3:3" s="174" customFormat="1" ht="15" customHeight="1">
      <c r="C670" s="194"/>
    </row>
    <row r="671" spans="3:3" s="174" customFormat="1" ht="15" customHeight="1">
      <c r="C671" s="194"/>
    </row>
    <row r="672" spans="3:3" s="174" customFormat="1" ht="15" customHeight="1">
      <c r="C672" s="194"/>
    </row>
    <row r="673" spans="3:3" s="174" customFormat="1" ht="15" customHeight="1">
      <c r="C673" s="194"/>
    </row>
    <row r="674" spans="3:3" s="174" customFormat="1" ht="15" customHeight="1">
      <c r="C674" s="194"/>
    </row>
    <row r="675" spans="3:3" s="174" customFormat="1" ht="15" customHeight="1">
      <c r="C675" s="194"/>
    </row>
    <row r="676" spans="3:3" s="174" customFormat="1" ht="15" customHeight="1">
      <c r="C676" s="194"/>
    </row>
    <row r="677" spans="3:3" s="174" customFormat="1" ht="15" customHeight="1">
      <c r="C677" s="194"/>
    </row>
    <row r="678" spans="3:3" s="174" customFormat="1" ht="15" customHeight="1">
      <c r="C678" s="194"/>
    </row>
    <row r="679" spans="3:3" s="174" customFormat="1" ht="15" customHeight="1">
      <c r="C679" s="194"/>
    </row>
    <row r="680" spans="3:3" s="174" customFormat="1" ht="15" customHeight="1">
      <c r="C680" s="194"/>
    </row>
    <row r="681" spans="3:3" s="174" customFormat="1" ht="15" customHeight="1">
      <c r="C681" s="194"/>
    </row>
    <row r="682" spans="3:3" s="174" customFormat="1" ht="15" customHeight="1">
      <c r="C682" s="194"/>
    </row>
    <row r="683" spans="3:3" s="174" customFormat="1" ht="15" customHeight="1">
      <c r="C683" s="194"/>
    </row>
    <row r="684" spans="3:3" s="174" customFormat="1" ht="15" customHeight="1">
      <c r="C684" s="194"/>
    </row>
    <row r="685" spans="3:3" s="174" customFormat="1" ht="15" customHeight="1">
      <c r="C685" s="194"/>
    </row>
    <row r="686" spans="3:3" s="174" customFormat="1" ht="15" customHeight="1">
      <c r="C686" s="194"/>
    </row>
    <row r="687" spans="3:3" s="174" customFormat="1" ht="15" customHeight="1">
      <c r="C687" s="194"/>
    </row>
    <row r="688" spans="3:3" s="174" customFormat="1" ht="15" customHeight="1">
      <c r="C688" s="194"/>
    </row>
    <row r="689" spans="3:3" s="174" customFormat="1" ht="15" customHeight="1">
      <c r="C689" s="194"/>
    </row>
    <row r="690" spans="3:3" s="174" customFormat="1" ht="15" customHeight="1">
      <c r="C690" s="194"/>
    </row>
    <row r="691" spans="3:3" s="174" customFormat="1" ht="15" customHeight="1">
      <c r="C691" s="194"/>
    </row>
    <row r="692" spans="3:3" s="174" customFormat="1" ht="15" customHeight="1">
      <c r="C692" s="194"/>
    </row>
    <row r="693" spans="3:3" s="174" customFormat="1" ht="15" customHeight="1">
      <c r="C693" s="194"/>
    </row>
    <row r="694" spans="3:3" s="174" customFormat="1" ht="15" customHeight="1">
      <c r="C694" s="194"/>
    </row>
    <row r="695" spans="3:3" s="174" customFormat="1" ht="15" customHeight="1">
      <c r="C695" s="194"/>
    </row>
    <row r="696" spans="3:3" s="174" customFormat="1" ht="15" customHeight="1">
      <c r="C696" s="194"/>
    </row>
    <row r="697" spans="3:3" s="174" customFormat="1" ht="15" customHeight="1">
      <c r="C697" s="194"/>
    </row>
    <row r="698" spans="3:3" s="174" customFormat="1" ht="15" customHeight="1">
      <c r="C698" s="194"/>
    </row>
    <row r="699" spans="3:3" s="174" customFormat="1" ht="15" customHeight="1">
      <c r="C699" s="194"/>
    </row>
    <row r="700" spans="3:3" s="174" customFormat="1" ht="15" customHeight="1">
      <c r="C700" s="194"/>
    </row>
    <row r="701" spans="3:3" s="174" customFormat="1" ht="15" customHeight="1">
      <c r="C701" s="194"/>
    </row>
    <row r="702" spans="3:3" s="174" customFormat="1" ht="15" customHeight="1">
      <c r="C702" s="194"/>
    </row>
    <row r="703" spans="3:3" s="174" customFormat="1" ht="15" customHeight="1">
      <c r="C703" s="194"/>
    </row>
    <row r="704" spans="3:3" s="174" customFormat="1" ht="15" customHeight="1">
      <c r="C704" s="194"/>
    </row>
    <row r="705" spans="3:3" s="174" customFormat="1" ht="15" customHeight="1">
      <c r="C705" s="194"/>
    </row>
    <row r="706" spans="3:3" s="174" customFormat="1" ht="15" customHeight="1">
      <c r="C706" s="194"/>
    </row>
    <row r="707" spans="3:3" s="174" customFormat="1" ht="15" customHeight="1">
      <c r="C707" s="194"/>
    </row>
    <row r="708" spans="3:3" s="174" customFormat="1" ht="15" customHeight="1">
      <c r="C708" s="194"/>
    </row>
    <row r="709" spans="3:3" s="174" customFormat="1" ht="15" customHeight="1">
      <c r="C709" s="194"/>
    </row>
    <row r="710" spans="3:3" s="174" customFormat="1" ht="15" customHeight="1">
      <c r="C710" s="194"/>
    </row>
    <row r="711" spans="3:3" s="174" customFormat="1" ht="15" customHeight="1">
      <c r="C711" s="194"/>
    </row>
    <row r="712" spans="3:3" s="174" customFormat="1" ht="15" customHeight="1">
      <c r="C712" s="194"/>
    </row>
    <row r="713" spans="3:3" s="174" customFormat="1" ht="15" customHeight="1">
      <c r="C713" s="194"/>
    </row>
    <row r="714" spans="3:3" s="174" customFormat="1" ht="15" customHeight="1">
      <c r="C714" s="194"/>
    </row>
    <row r="715" spans="3:3" s="174" customFormat="1" ht="15" customHeight="1">
      <c r="C715" s="194"/>
    </row>
    <row r="716" spans="3:3" s="174" customFormat="1" ht="15" customHeight="1">
      <c r="C716" s="194"/>
    </row>
    <row r="717" spans="3:3" s="174" customFormat="1" ht="15" customHeight="1">
      <c r="C717" s="194"/>
    </row>
    <row r="718" spans="3:3" s="174" customFormat="1">
      <c r="C718" s="194"/>
    </row>
    <row r="719" spans="3:3" s="174" customFormat="1">
      <c r="C719" s="194"/>
    </row>
    <row r="720" spans="3:3" s="174" customFormat="1">
      <c r="C720" s="194"/>
    </row>
    <row r="721" spans="3:3" s="174" customFormat="1">
      <c r="C721" s="194"/>
    </row>
    <row r="722" spans="3:3" s="174" customFormat="1">
      <c r="C722" s="194"/>
    </row>
    <row r="723" spans="3:3" s="174" customFormat="1">
      <c r="C723" s="194"/>
    </row>
    <row r="724" spans="3:3" s="174" customFormat="1">
      <c r="C724" s="194"/>
    </row>
    <row r="725" spans="3:3" s="174" customFormat="1">
      <c r="C725" s="194"/>
    </row>
    <row r="726" spans="3:3" s="174" customFormat="1">
      <c r="C726" s="194"/>
    </row>
    <row r="727" spans="3:3" s="174" customFormat="1">
      <c r="C727" s="194"/>
    </row>
    <row r="728" spans="3:3" s="174" customFormat="1">
      <c r="C728" s="194"/>
    </row>
    <row r="729" spans="3:3" s="174" customFormat="1">
      <c r="C729" s="194"/>
    </row>
    <row r="730" spans="3:3" s="174" customFormat="1">
      <c r="C730" s="194"/>
    </row>
    <row r="731" spans="3:3" s="174" customFormat="1">
      <c r="C731" s="194"/>
    </row>
    <row r="732" spans="3:3" s="174" customFormat="1">
      <c r="C732" s="194"/>
    </row>
    <row r="733" spans="3:3" s="174" customFormat="1">
      <c r="C733" s="194"/>
    </row>
    <row r="734" spans="3:3" s="174" customFormat="1">
      <c r="C734" s="194"/>
    </row>
    <row r="735" spans="3:3" s="174" customFormat="1">
      <c r="C735" s="194"/>
    </row>
    <row r="736" spans="3:3" s="174" customFormat="1">
      <c r="C736" s="194"/>
    </row>
    <row r="737" spans="3:3" s="174" customFormat="1">
      <c r="C737" s="194"/>
    </row>
    <row r="738" spans="3:3" s="174" customFormat="1">
      <c r="C738" s="194"/>
    </row>
    <row r="739" spans="3:3" s="174" customFormat="1">
      <c r="C739" s="194"/>
    </row>
    <row r="740" spans="3:3" s="174" customFormat="1">
      <c r="C740" s="194"/>
    </row>
    <row r="741" spans="3:3" s="174" customFormat="1">
      <c r="C741" s="194"/>
    </row>
    <row r="742" spans="3:3" s="174" customFormat="1">
      <c r="C742" s="194"/>
    </row>
    <row r="743" spans="3:3" s="174" customFormat="1">
      <c r="C743" s="194"/>
    </row>
    <row r="744" spans="3:3" s="174" customFormat="1">
      <c r="C744" s="194"/>
    </row>
    <row r="745" spans="3:3" s="174" customFormat="1">
      <c r="C745" s="194"/>
    </row>
    <row r="746" spans="3:3" s="174" customFormat="1">
      <c r="C746" s="194"/>
    </row>
    <row r="747" spans="3:3" s="174" customFormat="1">
      <c r="C747" s="194"/>
    </row>
    <row r="748" spans="3:3" s="174" customFormat="1">
      <c r="C748" s="194"/>
    </row>
    <row r="749" spans="3:3" s="174" customFormat="1">
      <c r="C749" s="194"/>
    </row>
    <row r="750" spans="3:3" s="174" customFormat="1">
      <c r="C750" s="194"/>
    </row>
    <row r="751" spans="3:3" s="174" customFormat="1">
      <c r="C751" s="194"/>
    </row>
    <row r="752" spans="3:3" s="174" customFormat="1">
      <c r="C752" s="194"/>
    </row>
    <row r="753" spans="3:3" s="174" customFormat="1">
      <c r="C753" s="194"/>
    </row>
    <row r="754" spans="3:3" s="174" customFormat="1">
      <c r="C754" s="194"/>
    </row>
    <row r="755" spans="3:3" s="174" customFormat="1">
      <c r="C755" s="194"/>
    </row>
    <row r="756" spans="3:3" s="174" customFormat="1">
      <c r="C756" s="194"/>
    </row>
    <row r="757" spans="3:3" s="174" customFormat="1">
      <c r="C757" s="194"/>
    </row>
    <row r="758" spans="3:3" s="174" customFormat="1">
      <c r="C758" s="194"/>
    </row>
    <row r="759" spans="3:3" s="174" customFormat="1">
      <c r="C759" s="194"/>
    </row>
    <row r="760" spans="3:3" s="174" customFormat="1">
      <c r="C760" s="194"/>
    </row>
    <row r="761" spans="3:3" s="174" customFormat="1">
      <c r="C761" s="194"/>
    </row>
    <row r="762" spans="3:3" s="174" customFormat="1">
      <c r="C762" s="194"/>
    </row>
    <row r="763" spans="3:3" s="174" customFormat="1">
      <c r="C763" s="194"/>
    </row>
    <row r="764" spans="3:3" s="174" customFormat="1">
      <c r="C764" s="194"/>
    </row>
    <row r="765" spans="3:3" s="174" customFormat="1">
      <c r="C765" s="194"/>
    </row>
    <row r="766" spans="3:3" s="174" customFormat="1">
      <c r="C766" s="194"/>
    </row>
    <row r="767" spans="3:3" s="174" customFormat="1">
      <c r="C767" s="194"/>
    </row>
    <row r="768" spans="3:3" s="174" customFormat="1">
      <c r="C768" s="194"/>
    </row>
    <row r="769" spans="3:3" s="174" customFormat="1">
      <c r="C769" s="194"/>
    </row>
    <row r="770" spans="3:3" s="174" customFormat="1">
      <c r="C770" s="194"/>
    </row>
    <row r="771" spans="3:3" s="174" customFormat="1">
      <c r="C771" s="194"/>
    </row>
    <row r="772" spans="3:3" s="174" customFormat="1">
      <c r="C772" s="194"/>
    </row>
    <row r="773" spans="3:3" s="174" customFormat="1">
      <c r="C773" s="194"/>
    </row>
    <row r="774" spans="3:3" s="174" customFormat="1">
      <c r="C774" s="194"/>
    </row>
    <row r="775" spans="3:3" s="174" customFormat="1">
      <c r="C775" s="194"/>
    </row>
    <row r="776" spans="3:3" s="174" customFormat="1">
      <c r="C776" s="194"/>
    </row>
    <row r="777" spans="3:3" s="174" customFormat="1">
      <c r="C777" s="194"/>
    </row>
    <row r="778" spans="3:3" s="174" customFormat="1">
      <c r="C778" s="194"/>
    </row>
    <row r="779" spans="3:3" s="174" customFormat="1">
      <c r="C779" s="194"/>
    </row>
    <row r="780" spans="3:3" s="174" customFormat="1">
      <c r="C780" s="194"/>
    </row>
    <row r="781" spans="3:3" s="174" customFormat="1">
      <c r="C781" s="194"/>
    </row>
    <row r="782" spans="3:3" s="174" customFormat="1">
      <c r="C782" s="194"/>
    </row>
    <row r="783" spans="3:3" s="174" customFormat="1">
      <c r="C783" s="194"/>
    </row>
    <row r="784" spans="3:3" s="174" customFormat="1">
      <c r="C784" s="194"/>
    </row>
    <row r="785" spans="3:3" s="174" customFormat="1">
      <c r="C785" s="194"/>
    </row>
    <row r="786" spans="3:3" s="174" customFormat="1">
      <c r="C786" s="194"/>
    </row>
    <row r="787" spans="3:3" s="174" customFormat="1">
      <c r="C787" s="194"/>
    </row>
    <row r="788" spans="3:3" s="174" customFormat="1">
      <c r="C788" s="194"/>
    </row>
    <row r="789" spans="3:3" s="174" customFormat="1">
      <c r="C789" s="194"/>
    </row>
    <row r="790" spans="3:3" s="174" customFormat="1">
      <c r="C790" s="194"/>
    </row>
    <row r="791" spans="3:3" s="174" customFormat="1">
      <c r="C791" s="194"/>
    </row>
    <row r="792" spans="3:3" s="174" customFormat="1">
      <c r="C792" s="194"/>
    </row>
    <row r="793" spans="3:3" s="174" customFormat="1">
      <c r="C793" s="194"/>
    </row>
    <row r="794" spans="3:3" s="174" customFormat="1">
      <c r="C794" s="194"/>
    </row>
    <row r="795" spans="3:3" s="174" customFormat="1">
      <c r="C795" s="194"/>
    </row>
    <row r="796" spans="3:3" s="174" customFormat="1">
      <c r="C796" s="194"/>
    </row>
    <row r="797" spans="3:3" s="174" customFormat="1">
      <c r="C797" s="194"/>
    </row>
    <row r="798" spans="3:3" s="174" customFormat="1">
      <c r="C798" s="194"/>
    </row>
    <row r="799" spans="3:3" s="174" customFormat="1">
      <c r="C799" s="194"/>
    </row>
    <row r="800" spans="3:3" s="174" customFormat="1">
      <c r="C800" s="194"/>
    </row>
    <row r="801" spans="3:3" s="174" customFormat="1">
      <c r="C801" s="194"/>
    </row>
    <row r="802" spans="3:3" s="174" customFormat="1">
      <c r="C802" s="194"/>
    </row>
    <row r="803" spans="3:3" s="174" customFormat="1">
      <c r="C803" s="194"/>
    </row>
    <row r="804" spans="3:3" s="174" customFormat="1">
      <c r="C804" s="194"/>
    </row>
    <row r="805" spans="3:3" s="174" customFormat="1">
      <c r="C805" s="194"/>
    </row>
    <row r="806" spans="3:3" s="174" customFormat="1">
      <c r="C806" s="194"/>
    </row>
    <row r="807" spans="3:3" s="174" customFormat="1">
      <c r="C807" s="194"/>
    </row>
    <row r="808" spans="3:3" s="174" customFormat="1">
      <c r="C808" s="194"/>
    </row>
    <row r="809" spans="3:3" s="174" customFormat="1">
      <c r="C809" s="194"/>
    </row>
    <row r="810" spans="3:3" s="174" customFormat="1">
      <c r="C810" s="194"/>
    </row>
    <row r="811" spans="3:3" s="174" customFormat="1">
      <c r="C811" s="194"/>
    </row>
    <row r="812" spans="3:3" s="174" customFormat="1">
      <c r="C812" s="194"/>
    </row>
    <row r="813" spans="3:3" s="174" customFormat="1">
      <c r="C813" s="194"/>
    </row>
    <row r="814" spans="3:3" s="174" customFormat="1">
      <c r="C814" s="194"/>
    </row>
    <row r="815" spans="3:3" s="174" customFormat="1">
      <c r="C815" s="194"/>
    </row>
    <row r="816" spans="3:3" s="174" customFormat="1">
      <c r="C816" s="194"/>
    </row>
    <row r="817" spans="3:3" s="174" customFormat="1">
      <c r="C817" s="194"/>
    </row>
    <row r="818" spans="3:3" s="174" customFormat="1">
      <c r="C818" s="194"/>
    </row>
    <row r="819" spans="3:3" s="174" customFormat="1">
      <c r="C819" s="194"/>
    </row>
    <row r="820" spans="3:3" s="174" customFormat="1">
      <c r="C820" s="194"/>
    </row>
    <row r="821" spans="3:3" s="174" customFormat="1">
      <c r="C821" s="194"/>
    </row>
    <row r="822" spans="3:3" s="174" customFormat="1">
      <c r="C822" s="194"/>
    </row>
    <row r="823" spans="3:3" s="174" customFormat="1">
      <c r="C823" s="194"/>
    </row>
    <row r="824" spans="3:3" s="174" customFormat="1">
      <c r="C824" s="194"/>
    </row>
    <row r="825" spans="3:3" s="174" customFormat="1">
      <c r="C825" s="194"/>
    </row>
    <row r="826" spans="3:3" s="174" customFormat="1">
      <c r="C826" s="194"/>
    </row>
    <row r="827" spans="3:3" s="174" customFormat="1">
      <c r="C827" s="194"/>
    </row>
    <row r="828" spans="3:3" s="174" customFormat="1">
      <c r="C828" s="194"/>
    </row>
    <row r="829" spans="3:3" s="174" customFormat="1">
      <c r="C829" s="194"/>
    </row>
    <row r="830" spans="3:3" s="174" customFormat="1">
      <c r="C830" s="194"/>
    </row>
    <row r="831" spans="3:3" s="174" customFormat="1">
      <c r="C831" s="194"/>
    </row>
    <row r="832" spans="3:3" s="174" customFormat="1">
      <c r="C832" s="194"/>
    </row>
    <row r="833" spans="3:3" s="174" customFormat="1">
      <c r="C833" s="194"/>
    </row>
    <row r="834" spans="3:3" s="174" customFormat="1">
      <c r="C834" s="194"/>
    </row>
    <row r="835" spans="3:3" s="174" customFormat="1">
      <c r="C835" s="194"/>
    </row>
    <row r="836" spans="3:3" s="174" customFormat="1">
      <c r="C836" s="194"/>
    </row>
    <row r="837" spans="3:3" s="174" customFormat="1">
      <c r="C837" s="194"/>
    </row>
    <row r="838" spans="3:3" s="174" customFormat="1">
      <c r="C838" s="194"/>
    </row>
    <row r="839" spans="3:3" s="174" customFormat="1">
      <c r="C839" s="194"/>
    </row>
    <row r="840" spans="3:3" s="174" customFormat="1">
      <c r="C840" s="194"/>
    </row>
    <row r="841" spans="3:3" s="174" customFormat="1">
      <c r="C841" s="194"/>
    </row>
    <row r="842" spans="3:3" s="174" customFormat="1">
      <c r="C842" s="194"/>
    </row>
    <row r="843" spans="3:3" s="174" customFormat="1">
      <c r="C843" s="194"/>
    </row>
    <row r="844" spans="3:3" s="174" customFormat="1">
      <c r="C844" s="194"/>
    </row>
    <row r="845" spans="3:3" s="174" customFormat="1">
      <c r="C845" s="194"/>
    </row>
    <row r="846" spans="3:3" s="174" customFormat="1">
      <c r="C846" s="194"/>
    </row>
    <row r="847" spans="3:3" s="174" customFormat="1">
      <c r="C847" s="194"/>
    </row>
    <row r="848" spans="3:3" s="174" customFormat="1">
      <c r="C848" s="194"/>
    </row>
    <row r="849" spans="3:3" s="174" customFormat="1">
      <c r="C849" s="194"/>
    </row>
    <row r="850" spans="3:3" s="174" customFormat="1">
      <c r="C850" s="194"/>
    </row>
    <row r="851" spans="3:3" s="174" customFormat="1">
      <c r="C851" s="194"/>
    </row>
    <row r="852" spans="3:3" s="174" customFormat="1">
      <c r="C852" s="194"/>
    </row>
    <row r="853" spans="3:3" s="174" customFormat="1">
      <c r="C853" s="194"/>
    </row>
    <row r="854" spans="3:3" s="174" customFormat="1">
      <c r="C854" s="194"/>
    </row>
    <row r="855" spans="3:3" s="174" customFormat="1">
      <c r="C855" s="194"/>
    </row>
    <row r="856" spans="3:3" s="174" customFormat="1">
      <c r="C856" s="194"/>
    </row>
    <row r="857" spans="3:3" s="174" customFormat="1">
      <c r="C857" s="194"/>
    </row>
    <row r="858" spans="3:3" s="174" customFormat="1">
      <c r="C858" s="194"/>
    </row>
    <row r="859" spans="3:3" s="174" customFormat="1">
      <c r="C859" s="194"/>
    </row>
    <row r="860" spans="3:3" s="174" customFormat="1">
      <c r="C860" s="194"/>
    </row>
    <row r="861" spans="3:3" s="174" customFormat="1">
      <c r="C861" s="194"/>
    </row>
    <row r="862" spans="3:3" s="174" customFormat="1">
      <c r="C862" s="194"/>
    </row>
    <row r="863" spans="3:3" s="174" customFormat="1">
      <c r="C863" s="194"/>
    </row>
    <row r="864" spans="3:3" s="174" customFormat="1">
      <c r="C864" s="194"/>
    </row>
    <row r="865" spans="3:3" s="174" customFormat="1">
      <c r="C865" s="194"/>
    </row>
    <row r="866" spans="3:3" s="174" customFormat="1">
      <c r="C866" s="194"/>
    </row>
    <row r="867" spans="3:3" s="174" customFormat="1">
      <c r="C867" s="194"/>
    </row>
    <row r="868" spans="3:3" s="174" customFormat="1">
      <c r="C868" s="194"/>
    </row>
    <row r="869" spans="3:3" s="174" customFormat="1">
      <c r="C869" s="194"/>
    </row>
    <row r="870" spans="3:3" s="174" customFormat="1">
      <c r="C870" s="194"/>
    </row>
    <row r="871" spans="3:3" s="174" customFormat="1">
      <c r="C871" s="194"/>
    </row>
    <row r="872" spans="3:3" s="174" customFormat="1">
      <c r="C872" s="194"/>
    </row>
    <row r="873" spans="3:3" s="174" customFormat="1">
      <c r="C873" s="194"/>
    </row>
    <row r="874" spans="3:3" s="174" customFormat="1">
      <c r="C874" s="194"/>
    </row>
    <row r="875" spans="3:3" s="174" customFormat="1">
      <c r="C875" s="194"/>
    </row>
    <row r="876" spans="3:3" s="174" customFormat="1">
      <c r="C876" s="194"/>
    </row>
    <row r="877" spans="3:3" s="174" customFormat="1">
      <c r="C877" s="194"/>
    </row>
    <row r="878" spans="3:3" s="174" customFormat="1">
      <c r="C878" s="194"/>
    </row>
    <row r="879" spans="3:3" s="174" customFormat="1">
      <c r="C879" s="194"/>
    </row>
    <row r="880" spans="3:3" s="174" customFormat="1">
      <c r="C880" s="194"/>
    </row>
    <row r="881" spans="3:3" s="174" customFormat="1">
      <c r="C881" s="194"/>
    </row>
    <row r="882" spans="3:3" s="174" customFormat="1">
      <c r="C882" s="194"/>
    </row>
    <row r="883" spans="3:3" s="174" customFormat="1">
      <c r="C883" s="194"/>
    </row>
    <row r="884" spans="3:3" s="174" customFormat="1">
      <c r="C884" s="194"/>
    </row>
    <row r="885" spans="3:3" s="174" customFormat="1">
      <c r="C885" s="194"/>
    </row>
    <row r="886" spans="3:3" s="174" customFormat="1">
      <c r="C886" s="194"/>
    </row>
    <row r="887" spans="3:3" s="174" customFormat="1">
      <c r="C887" s="194"/>
    </row>
    <row r="888" spans="3:3" s="174" customFormat="1">
      <c r="C888" s="194"/>
    </row>
    <row r="889" spans="3:3" s="174" customFormat="1">
      <c r="C889" s="194"/>
    </row>
    <row r="890" spans="3:3" s="174" customFormat="1">
      <c r="C890" s="194"/>
    </row>
    <row r="891" spans="3:3" s="174" customFormat="1">
      <c r="C891" s="194"/>
    </row>
    <row r="892" spans="3:3" s="174" customFormat="1">
      <c r="C892" s="194"/>
    </row>
    <row r="893" spans="3:3" s="174" customFormat="1">
      <c r="C893" s="194"/>
    </row>
    <row r="894" spans="3:3" s="174" customFormat="1">
      <c r="C894" s="194"/>
    </row>
    <row r="895" spans="3:3" s="174" customFormat="1">
      <c r="C895" s="194"/>
    </row>
    <row r="896" spans="3:3" s="174" customFormat="1">
      <c r="C896" s="194"/>
    </row>
    <row r="897" spans="3:3" s="174" customFormat="1">
      <c r="C897" s="194"/>
    </row>
    <row r="898" spans="3:3" s="174" customFormat="1">
      <c r="C898" s="194"/>
    </row>
    <row r="899" spans="3:3" s="174" customFormat="1">
      <c r="C899" s="194"/>
    </row>
    <row r="900" spans="3:3" s="174" customFormat="1">
      <c r="C900" s="194"/>
    </row>
    <row r="901" spans="3:3" s="174" customFormat="1">
      <c r="C901" s="194"/>
    </row>
    <row r="902" spans="3:3" s="174" customFormat="1">
      <c r="C902" s="194"/>
    </row>
    <row r="903" spans="3:3" s="174" customFormat="1">
      <c r="C903" s="194"/>
    </row>
    <row r="904" spans="3:3" s="174" customFormat="1">
      <c r="C904" s="194"/>
    </row>
    <row r="905" spans="3:3" s="174" customFormat="1">
      <c r="C905" s="194"/>
    </row>
    <row r="906" spans="3:3" s="174" customFormat="1">
      <c r="C906" s="194"/>
    </row>
  </sheetData>
  <mergeCells count="6">
    <mergeCell ref="A1:F1"/>
    <mergeCell ref="A2:F2"/>
    <mergeCell ref="A5:A6"/>
    <mergeCell ref="E5:F5"/>
    <mergeCell ref="D5:D6"/>
    <mergeCell ref="E4:F4"/>
  </mergeCells>
  <phoneticPr fontId="3" type="noConversion"/>
  <pageMargins left="0.25" right="0.17" top="0.19" bottom="0.3" header="0.17" footer="0.24"/>
  <pageSetup paperSize="9" firstPageNumber="14" orientation="portrait" useFirstPageNumber="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46"/>
  <sheetViews>
    <sheetView topLeftCell="A9" zoomScaleNormal="100" workbookViewId="0">
      <selection activeCell="J25" sqref="J25"/>
    </sheetView>
  </sheetViews>
  <sheetFormatPr defaultRowHeight="15"/>
  <cols>
    <col min="1" max="1" width="5.5703125" style="96" customWidth="1"/>
    <col min="2" max="2" width="39" style="96" customWidth="1"/>
    <col min="3" max="3" width="14.140625" style="96" customWidth="1"/>
    <col min="4" max="4" width="13" style="96" customWidth="1"/>
    <col min="5" max="5" width="13.42578125" style="96" customWidth="1"/>
    <col min="6" max="6" width="11.140625" style="96" customWidth="1"/>
    <col min="7" max="16384" width="9.140625" style="96"/>
  </cols>
  <sheetData>
    <row r="1" spans="1:10">
      <c r="A1" s="241" t="s">
        <v>367</v>
      </c>
      <c r="B1" s="241"/>
      <c r="C1" s="241"/>
      <c r="D1" s="241"/>
      <c r="E1" s="241"/>
      <c r="F1" s="241"/>
    </row>
    <row r="2" spans="1:10" ht="15.6" customHeight="1">
      <c r="A2" s="261"/>
      <c r="B2" s="261"/>
      <c r="C2" s="261"/>
      <c r="D2" s="261"/>
      <c r="E2" s="261"/>
      <c r="F2" s="261"/>
    </row>
    <row r="3" spans="1:10">
      <c r="B3" s="112"/>
      <c r="C3" s="112"/>
      <c r="D3" s="112"/>
    </row>
    <row r="4" spans="1:10">
      <c r="A4" s="96" t="s">
        <v>43</v>
      </c>
    </row>
    <row r="5" spans="1:10">
      <c r="A5" s="96" t="s">
        <v>1151</v>
      </c>
      <c r="E5" s="166" t="s">
        <v>581</v>
      </c>
    </row>
    <row r="6" spans="1:10" ht="30" customHeight="1">
      <c r="A6" s="259" t="s">
        <v>936</v>
      </c>
      <c r="B6" s="259"/>
      <c r="C6" s="258" t="s">
        <v>937</v>
      </c>
      <c r="D6" s="257" t="s">
        <v>1036</v>
      </c>
      <c r="E6" s="257"/>
    </row>
    <row r="7" spans="1:10" ht="30">
      <c r="A7" s="259"/>
      <c r="B7" s="259"/>
      <c r="C7" s="258"/>
      <c r="D7" s="99" t="s">
        <v>938</v>
      </c>
      <c r="E7" s="99" t="s">
        <v>939</v>
      </c>
      <c r="H7" s="167"/>
    </row>
    <row r="8" spans="1:10">
      <c r="A8" s="168">
        <v>1</v>
      </c>
      <c r="B8" s="168">
        <v>2</v>
      </c>
      <c r="C8" s="168">
        <v>3</v>
      </c>
      <c r="D8" s="168">
        <v>4</v>
      </c>
      <c r="E8" s="168">
        <v>5</v>
      </c>
    </row>
    <row r="9" spans="1:10" ht="30" customHeight="1">
      <c r="A9" s="143" t="s">
        <v>1149</v>
      </c>
      <c r="B9" s="161" t="s">
        <v>940</v>
      </c>
      <c r="C9" s="169">
        <v>-155015.90000000002</v>
      </c>
      <c r="D9" s="169">
        <v>-7809.4000000000233</v>
      </c>
      <c r="E9" s="169">
        <v>-147206.5</v>
      </c>
      <c r="J9" s="167"/>
    </row>
    <row r="12" spans="1:10" ht="0.75" customHeight="1"/>
    <row r="13" spans="1:10" ht="12.75" hidden="1" customHeight="1"/>
    <row r="14" spans="1:10" ht="12.75" hidden="1" customHeight="1"/>
    <row r="15" spans="1:10">
      <c r="A15" s="241" t="s">
        <v>941</v>
      </c>
      <c r="B15" s="241"/>
      <c r="C15" s="241"/>
      <c r="D15" s="241"/>
      <c r="E15" s="241"/>
      <c r="F15" s="241"/>
    </row>
    <row r="17" spans="1:6" ht="30" customHeight="1">
      <c r="A17" s="256" t="s">
        <v>942</v>
      </c>
      <c r="B17" s="256"/>
      <c r="C17" s="256"/>
      <c r="D17" s="256"/>
      <c r="E17" s="256"/>
      <c r="F17" s="256"/>
    </row>
    <row r="18" spans="1:6" ht="14.25" customHeight="1">
      <c r="A18" s="96" t="s">
        <v>273</v>
      </c>
    </row>
    <row r="19" spans="1:6" ht="14.25" customHeight="1">
      <c r="E19" s="166" t="s">
        <v>581</v>
      </c>
    </row>
    <row r="20" spans="1:6">
      <c r="A20" s="259" t="s">
        <v>936</v>
      </c>
      <c r="B20" s="259" t="s">
        <v>771</v>
      </c>
      <c r="C20" s="260"/>
      <c r="D20" s="258" t="s">
        <v>1035</v>
      </c>
      <c r="E20" s="257" t="s">
        <v>1036</v>
      </c>
      <c r="F20" s="257"/>
    </row>
    <row r="21" spans="1:6" ht="30">
      <c r="A21" s="259"/>
      <c r="B21" s="99" t="s">
        <v>772</v>
      </c>
      <c r="C21" s="106" t="s">
        <v>502</v>
      </c>
      <c r="D21" s="258"/>
      <c r="E21" s="74" t="s">
        <v>1037</v>
      </c>
      <c r="F21" s="74" t="s">
        <v>1038</v>
      </c>
    </row>
    <row r="22" spans="1:6">
      <c r="A22" s="168">
        <v>1</v>
      </c>
      <c r="B22" s="168">
        <v>2</v>
      </c>
      <c r="C22" s="168" t="s">
        <v>503</v>
      </c>
      <c r="D22" s="168">
        <v>4</v>
      </c>
      <c r="E22" s="168">
        <v>5</v>
      </c>
      <c r="F22" s="168">
        <v>6</v>
      </c>
    </row>
    <row r="23" spans="1:6" ht="45">
      <c r="A23" s="143">
        <v>8010</v>
      </c>
      <c r="B23" s="161" t="s">
        <v>943</v>
      </c>
      <c r="C23" s="93"/>
      <c r="D23" s="116">
        <v>155015.9</v>
      </c>
      <c r="E23" s="116">
        <v>7809.4000000000015</v>
      </c>
      <c r="F23" s="116">
        <v>147206.5</v>
      </c>
    </row>
    <row r="24" spans="1:6">
      <c r="A24" s="143"/>
      <c r="B24" s="161" t="s">
        <v>1036</v>
      </c>
      <c r="C24" s="93"/>
      <c r="D24" s="116"/>
      <c r="E24" s="116"/>
      <c r="F24" s="116"/>
    </row>
    <row r="25" spans="1:6" ht="45">
      <c r="A25" s="143">
        <v>8100</v>
      </c>
      <c r="B25" s="161" t="s">
        <v>944</v>
      </c>
      <c r="C25" s="93"/>
      <c r="D25" s="116">
        <v>155015.9</v>
      </c>
      <c r="E25" s="116">
        <v>7809.4000000000015</v>
      </c>
      <c r="F25" s="116">
        <v>147206.5</v>
      </c>
    </row>
    <row r="26" spans="1:6">
      <c r="A26" s="143"/>
      <c r="B26" s="160" t="s">
        <v>1036</v>
      </c>
      <c r="C26" s="93"/>
      <c r="D26" s="116">
        <v>0</v>
      </c>
      <c r="E26" s="116"/>
      <c r="F26" s="116"/>
    </row>
    <row r="27" spans="1:6" ht="30.75" customHeight="1">
      <c r="A27" s="143">
        <v>8110</v>
      </c>
      <c r="B27" s="142" t="s">
        <v>945</v>
      </c>
      <c r="C27" s="93"/>
      <c r="D27" s="116">
        <v>0</v>
      </c>
      <c r="E27" s="116">
        <v>0</v>
      </c>
      <c r="F27" s="144">
        <v>0</v>
      </c>
    </row>
    <row r="28" spans="1:6">
      <c r="A28" s="143"/>
      <c r="B28" s="170" t="s">
        <v>1036</v>
      </c>
      <c r="C28" s="93"/>
      <c r="D28" s="116">
        <v>0</v>
      </c>
      <c r="E28" s="116"/>
      <c r="F28" s="144"/>
    </row>
    <row r="29" spans="1:6" ht="48" customHeight="1">
      <c r="A29" s="143">
        <v>8111</v>
      </c>
      <c r="B29" s="141" t="s">
        <v>946</v>
      </c>
      <c r="C29" s="93"/>
      <c r="D29" s="116">
        <v>0</v>
      </c>
      <c r="E29" s="144" t="s">
        <v>277</v>
      </c>
      <c r="F29" s="116">
        <v>0</v>
      </c>
    </row>
    <row r="30" spans="1:6">
      <c r="A30" s="143"/>
      <c r="B30" s="141" t="s">
        <v>849</v>
      </c>
      <c r="C30" s="93"/>
      <c r="D30" s="116"/>
      <c r="E30" s="144"/>
      <c r="F30" s="116"/>
    </row>
    <row r="31" spans="1:6">
      <c r="A31" s="143">
        <v>8112</v>
      </c>
      <c r="B31" s="171" t="s">
        <v>947</v>
      </c>
      <c r="C31" s="145" t="s">
        <v>479</v>
      </c>
      <c r="D31" s="116">
        <v>0</v>
      </c>
      <c r="E31" s="144" t="s">
        <v>277</v>
      </c>
      <c r="F31" s="116"/>
    </row>
    <row r="32" spans="1:6">
      <c r="A32" s="143">
        <v>8113</v>
      </c>
      <c r="B32" s="171" t="s">
        <v>948</v>
      </c>
      <c r="C32" s="145" t="s">
        <v>480</v>
      </c>
      <c r="D32" s="116">
        <v>0</v>
      </c>
      <c r="E32" s="144" t="s">
        <v>277</v>
      </c>
      <c r="F32" s="116"/>
    </row>
    <row r="33" spans="1:6" s="172" customFormat="1" ht="34.5" customHeight="1">
      <c r="A33" s="143">
        <v>8120</v>
      </c>
      <c r="B33" s="141" t="s">
        <v>949</v>
      </c>
      <c r="C33" s="145"/>
      <c r="D33" s="116">
        <v>0</v>
      </c>
      <c r="E33" s="144">
        <v>0</v>
      </c>
      <c r="F33" s="116">
        <v>0</v>
      </c>
    </row>
    <row r="34" spans="1:6" s="172" customFormat="1">
      <c r="A34" s="143"/>
      <c r="B34" s="141" t="s">
        <v>1036</v>
      </c>
      <c r="C34" s="145"/>
      <c r="D34" s="116">
        <v>0</v>
      </c>
      <c r="E34" s="144"/>
      <c r="F34" s="116"/>
    </row>
    <row r="35" spans="1:6" s="172" customFormat="1" ht="13.5" customHeight="1">
      <c r="A35" s="143">
        <v>8121</v>
      </c>
      <c r="B35" s="141" t="s">
        <v>950</v>
      </c>
      <c r="C35" s="145"/>
      <c r="D35" s="116">
        <v>0</v>
      </c>
      <c r="E35" s="144" t="s">
        <v>277</v>
      </c>
      <c r="F35" s="116">
        <v>0</v>
      </c>
    </row>
    <row r="36" spans="1:6" s="172" customFormat="1">
      <c r="A36" s="143"/>
      <c r="B36" s="141" t="s">
        <v>849</v>
      </c>
      <c r="C36" s="145"/>
      <c r="D36" s="116">
        <v>0</v>
      </c>
      <c r="E36" s="144"/>
      <c r="F36" s="116"/>
    </row>
    <row r="37" spans="1:6" s="172" customFormat="1" ht="30">
      <c r="A37" s="143">
        <v>8122</v>
      </c>
      <c r="B37" s="142" t="s">
        <v>951</v>
      </c>
      <c r="C37" s="145" t="s">
        <v>481</v>
      </c>
      <c r="D37" s="116">
        <v>0</v>
      </c>
      <c r="E37" s="144" t="s">
        <v>277</v>
      </c>
      <c r="F37" s="116">
        <v>0</v>
      </c>
    </row>
    <row r="38" spans="1:6" s="172" customFormat="1">
      <c r="A38" s="143"/>
      <c r="B38" s="142" t="s">
        <v>849</v>
      </c>
      <c r="C38" s="145"/>
      <c r="D38" s="116"/>
      <c r="E38" s="144"/>
      <c r="F38" s="116"/>
    </row>
    <row r="39" spans="1:6" s="172" customFormat="1">
      <c r="A39" s="143">
        <v>8123</v>
      </c>
      <c r="B39" s="142" t="s">
        <v>952</v>
      </c>
      <c r="C39" s="145"/>
      <c r="D39" s="116">
        <v>0</v>
      </c>
      <c r="E39" s="144" t="s">
        <v>277</v>
      </c>
      <c r="F39" s="116"/>
    </row>
    <row r="40" spans="1:6" s="172" customFormat="1">
      <c r="A40" s="143">
        <v>8124</v>
      </c>
      <c r="B40" s="142" t="s">
        <v>953</v>
      </c>
      <c r="C40" s="145"/>
      <c r="D40" s="116">
        <v>0</v>
      </c>
      <c r="E40" s="144" t="s">
        <v>277</v>
      </c>
      <c r="F40" s="116"/>
    </row>
    <row r="41" spans="1:6" s="172" customFormat="1" ht="30">
      <c r="A41" s="143">
        <v>8130</v>
      </c>
      <c r="B41" s="142" t="s">
        <v>330</v>
      </c>
      <c r="C41" s="145" t="s">
        <v>482</v>
      </c>
      <c r="D41" s="116">
        <v>0</v>
      </c>
      <c r="E41" s="144" t="s">
        <v>277</v>
      </c>
      <c r="F41" s="116">
        <v>0</v>
      </c>
    </row>
    <row r="42" spans="1:6" s="172" customFormat="1">
      <c r="A42" s="143"/>
      <c r="B42" s="142" t="s">
        <v>849</v>
      </c>
      <c r="C42" s="145"/>
      <c r="D42" s="116"/>
      <c r="E42" s="146"/>
      <c r="F42" s="147"/>
    </row>
    <row r="43" spans="1:6" s="172" customFormat="1">
      <c r="A43" s="143">
        <v>8131</v>
      </c>
      <c r="B43" s="142" t="s">
        <v>331</v>
      </c>
      <c r="C43" s="145"/>
      <c r="D43" s="116">
        <v>0</v>
      </c>
      <c r="E43" s="144" t="s">
        <v>277</v>
      </c>
      <c r="F43" s="147"/>
    </row>
    <row r="44" spans="1:6" s="172" customFormat="1">
      <c r="A44" s="143">
        <v>8132</v>
      </c>
      <c r="B44" s="142" t="s">
        <v>332</v>
      </c>
      <c r="C44" s="145"/>
      <c r="D44" s="116">
        <v>0</v>
      </c>
      <c r="E44" s="144" t="s">
        <v>277</v>
      </c>
      <c r="F44" s="147"/>
    </row>
    <row r="45" spans="1:6" s="172" customFormat="1" ht="18.75" customHeight="1">
      <c r="A45" s="143">
        <v>8140</v>
      </c>
      <c r="B45" s="142" t="s">
        <v>333</v>
      </c>
      <c r="C45" s="145"/>
      <c r="D45" s="116">
        <v>0</v>
      </c>
      <c r="E45" s="144">
        <v>0</v>
      </c>
      <c r="F45" s="116">
        <v>0</v>
      </c>
    </row>
    <row r="46" spans="1:6" s="172" customFormat="1">
      <c r="A46" s="143"/>
      <c r="B46" s="141" t="s">
        <v>849</v>
      </c>
      <c r="C46" s="145"/>
      <c r="D46" s="116"/>
      <c r="E46" s="144"/>
      <c r="F46" s="116"/>
    </row>
    <row r="47" spans="1:6" s="172" customFormat="1" ht="34.5" customHeight="1">
      <c r="A47" s="143">
        <v>8141</v>
      </c>
      <c r="B47" s="142" t="s">
        <v>334</v>
      </c>
      <c r="C47" s="145" t="s">
        <v>481</v>
      </c>
      <c r="D47" s="116">
        <v>0</v>
      </c>
      <c r="E47" s="144">
        <v>0</v>
      </c>
      <c r="F47" s="116">
        <v>0</v>
      </c>
    </row>
    <row r="48" spans="1:6" s="172" customFormat="1">
      <c r="A48" s="143"/>
      <c r="B48" s="142" t="s">
        <v>849</v>
      </c>
      <c r="C48" s="145"/>
      <c r="D48" s="116"/>
      <c r="E48" s="144"/>
      <c r="F48" s="116"/>
    </row>
    <row r="49" spans="1:9" s="172" customFormat="1">
      <c r="A49" s="143">
        <v>8142</v>
      </c>
      <c r="B49" s="142" t="s">
        <v>335</v>
      </c>
      <c r="C49" s="145"/>
      <c r="D49" s="116">
        <v>0</v>
      </c>
      <c r="E49" s="144"/>
      <c r="F49" s="144" t="s">
        <v>277</v>
      </c>
    </row>
    <row r="50" spans="1:9" s="172" customFormat="1">
      <c r="A50" s="143">
        <v>8143</v>
      </c>
      <c r="B50" s="142" t="s">
        <v>336</v>
      </c>
      <c r="C50" s="145"/>
      <c r="D50" s="116">
        <v>0</v>
      </c>
      <c r="E50" s="144"/>
      <c r="F50" s="116"/>
    </row>
    <row r="51" spans="1:9" s="172" customFormat="1" ht="24" customHeight="1">
      <c r="A51" s="143">
        <v>8150</v>
      </c>
      <c r="B51" s="142" t="s">
        <v>337</v>
      </c>
      <c r="C51" s="148" t="s">
        <v>482</v>
      </c>
      <c r="D51" s="116">
        <v>0</v>
      </c>
      <c r="E51" s="144">
        <v>0</v>
      </c>
      <c r="F51" s="116">
        <v>0</v>
      </c>
    </row>
    <row r="52" spans="1:9" s="172" customFormat="1">
      <c r="A52" s="143"/>
      <c r="B52" s="142" t="s">
        <v>849</v>
      </c>
      <c r="C52" s="148"/>
      <c r="D52" s="116"/>
      <c r="E52" s="144"/>
      <c r="F52" s="116"/>
    </row>
    <row r="53" spans="1:9" s="172" customFormat="1">
      <c r="A53" s="143">
        <v>8151</v>
      </c>
      <c r="B53" s="142" t="s">
        <v>331</v>
      </c>
      <c r="C53" s="148"/>
      <c r="D53" s="116">
        <v>0</v>
      </c>
      <c r="E53" s="144"/>
      <c r="F53" s="116" t="s">
        <v>177</v>
      </c>
    </row>
    <row r="54" spans="1:9" s="172" customFormat="1">
      <c r="A54" s="143">
        <v>8152</v>
      </c>
      <c r="B54" s="142" t="s">
        <v>338</v>
      </c>
      <c r="C54" s="148"/>
      <c r="D54" s="116">
        <v>0</v>
      </c>
      <c r="E54" s="144"/>
      <c r="F54" s="116"/>
    </row>
    <row r="55" spans="1:9" s="172" customFormat="1" ht="45" customHeight="1">
      <c r="A55" s="143">
        <v>8160</v>
      </c>
      <c r="B55" s="142" t="s">
        <v>339</v>
      </c>
      <c r="C55" s="148"/>
      <c r="D55" s="116">
        <v>155015.9</v>
      </c>
      <c r="E55" s="144">
        <v>7809.4000000000015</v>
      </c>
      <c r="F55" s="116">
        <v>147206.5</v>
      </c>
    </row>
    <row r="56" spans="1:9" s="172" customFormat="1">
      <c r="A56" s="143"/>
      <c r="B56" s="173" t="s">
        <v>1036</v>
      </c>
      <c r="C56" s="148"/>
      <c r="D56" s="116"/>
      <c r="E56" s="146"/>
      <c r="F56" s="147"/>
    </row>
    <row r="57" spans="1:9" ht="45" customHeight="1">
      <c r="A57" s="143">
        <v>8161</v>
      </c>
      <c r="B57" s="141" t="s">
        <v>340</v>
      </c>
      <c r="C57" s="148"/>
      <c r="D57" s="116">
        <v>0</v>
      </c>
      <c r="E57" s="144" t="s">
        <v>277</v>
      </c>
      <c r="F57" s="116">
        <v>0</v>
      </c>
    </row>
    <row r="58" spans="1:9">
      <c r="A58" s="143"/>
      <c r="B58" s="141" t="s">
        <v>849</v>
      </c>
      <c r="C58" s="148"/>
      <c r="D58" s="116"/>
      <c r="E58" s="144"/>
      <c r="F58" s="116"/>
    </row>
    <row r="59" spans="1:9" ht="45.75" customHeight="1">
      <c r="A59" s="143">
        <v>8162</v>
      </c>
      <c r="B59" s="142" t="s">
        <v>341</v>
      </c>
      <c r="C59" s="148" t="s">
        <v>483</v>
      </c>
      <c r="D59" s="116">
        <v>0</v>
      </c>
      <c r="E59" s="144" t="s">
        <v>277</v>
      </c>
      <c r="F59" s="116"/>
    </row>
    <row r="60" spans="1:9" ht="79.5" customHeight="1">
      <c r="A60" s="149">
        <v>8163</v>
      </c>
      <c r="B60" s="142" t="s">
        <v>342</v>
      </c>
      <c r="C60" s="148" t="s">
        <v>483</v>
      </c>
      <c r="D60" s="116">
        <v>0</v>
      </c>
      <c r="E60" s="144" t="s">
        <v>277</v>
      </c>
      <c r="F60" s="116"/>
    </row>
    <row r="61" spans="1:9" ht="30" customHeight="1">
      <c r="A61" s="143">
        <v>8164</v>
      </c>
      <c r="B61" s="142" t="s">
        <v>343</v>
      </c>
      <c r="C61" s="148" t="s">
        <v>484</v>
      </c>
      <c r="D61" s="116">
        <v>0</v>
      </c>
      <c r="E61" s="144" t="s">
        <v>277</v>
      </c>
      <c r="F61" s="116"/>
    </row>
    <row r="62" spans="1:9" ht="15.75" customHeight="1">
      <c r="A62" s="143">
        <v>8170</v>
      </c>
      <c r="B62" s="141" t="s">
        <v>344</v>
      </c>
      <c r="C62" s="148"/>
      <c r="D62" s="116">
        <v>0</v>
      </c>
      <c r="E62" s="144">
        <v>0</v>
      </c>
      <c r="F62" s="144">
        <v>0</v>
      </c>
      <c r="I62" s="96" t="s">
        <v>273</v>
      </c>
    </row>
    <row r="63" spans="1:9">
      <c r="A63" s="143"/>
      <c r="B63" s="141" t="s">
        <v>849</v>
      </c>
      <c r="C63" s="148"/>
      <c r="D63" s="116">
        <v>0</v>
      </c>
      <c r="E63" s="144"/>
      <c r="F63" s="144"/>
    </row>
    <row r="64" spans="1:9" ht="28.15" customHeight="1">
      <c r="A64" s="143">
        <v>8171</v>
      </c>
      <c r="B64" s="142" t="s">
        <v>345</v>
      </c>
      <c r="C64" s="148" t="s">
        <v>485</v>
      </c>
      <c r="D64" s="116">
        <v>0</v>
      </c>
      <c r="E64" s="144"/>
      <c r="F64" s="116"/>
    </row>
    <row r="65" spans="1:6">
      <c r="A65" s="143">
        <v>8172</v>
      </c>
      <c r="B65" s="171" t="s">
        <v>346</v>
      </c>
      <c r="C65" s="148" t="s">
        <v>486</v>
      </c>
      <c r="D65" s="116">
        <v>0</v>
      </c>
      <c r="E65" s="144"/>
      <c r="F65" s="116"/>
    </row>
    <row r="66" spans="1:6" ht="45">
      <c r="A66" s="149">
        <v>8190</v>
      </c>
      <c r="B66" s="141" t="s">
        <v>347</v>
      </c>
      <c r="C66" s="143"/>
      <c r="D66" s="116">
        <v>155015.9</v>
      </c>
      <c r="E66" s="116">
        <v>7809.4000000000015</v>
      </c>
      <c r="F66" s="116">
        <v>147206.5</v>
      </c>
    </row>
    <row r="67" spans="1:6">
      <c r="A67" s="149"/>
      <c r="B67" s="141" t="s">
        <v>773</v>
      </c>
      <c r="C67" s="143"/>
      <c r="D67" s="116">
        <v>0</v>
      </c>
      <c r="E67" s="116"/>
      <c r="F67" s="116"/>
    </row>
    <row r="68" spans="1:6" ht="30" customHeight="1">
      <c r="A68" s="149">
        <v>8191</v>
      </c>
      <c r="B68" s="141" t="s">
        <v>348</v>
      </c>
      <c r="C68" s="149">
        <v>9320</v>
      </c>
      <c r="D68" s="116">
        <v>39738.699999999997</v>
      </c>
      <c r="E68" s="116">
        <v>39738.699999999997</v>
      </c>
      <c r="F68" s="116" t="s">
        <v>177</v>
      </c>
    </row>
    <row r="69" spans="1:6">
      <c r="A69" s="149"/>
      <c r="B69" s="141" t="s">
        <v>1052</v>
      </c>
      <c r="C69" s="143"/>
      <c r="D69" s="116">
        <v>0</v>
      </c>
      <c r="E69" s="116"/>
      <c r="F69" s="116"/>
    </row>
    <row r="70" spans="1:6" ht="60" customHeight="1">
      <c r="A70" s="149">
        <v>8192</v>
      </c>
      <c r="B70" s="142" t="s">
        <v>349</v>
      </c>
      <c r="C70" s="143"/>
      <c r="D70" s="116">
        <v>7809.4</v>
      </c>
      <c r="E70" s="116">
        <v>7809.4</v>
      </c>
      <c r="F70" s="144" t="s">
        <v>277</v>
      </c>
    </row>
    <row r="71" spans="1:6" ht="30">
      <c r="A71" s="149">
        <v>8193</v>
      </c>
      <c r="B71" s="142" t="s">
        <v>1148</v>
      </c>
      <c r="C71" s="143"/>
      <c r="D71" s="144">
        <v>-31929.299999999996</v>
      </c>
      <c r="E71" s="144">
        <v>-31929.299999999996</v>
      </c>
      <c r="F71" s="144" t="s">
        <v>177</v>
      </c>
    </row>
    <row r="72" spans="1:6" ht="45">
      <c r="A72" s="149">
        <v>8194</v>
      </c>
      <c r="B72" s="141" t="s">
        <v>350</v>
      </c>
      <c r="C72" s="150">
        <v>9330</v>
      </c>
      <c r="D72" s="116">
        <v>147206.5</v>
      </c>
      <c r="E72" s="144" t="s">
        <v>277</v>
      </c>
      <c r="F72" s="116">
        <v>147206.5</v>
      </c>
    </row>
    <row r="73" spans="1:6">
      <c r="A73" s="149"/>
      <c r="B73" s="141" t="s">
        <v>1052</v>
      </c>
      <c r="C73" s="150"/>
      <c r="D73" s="116"/>
      <c r="E73" s="144"/>
      <c r="F73" s="116"/>
    </row>
    <row r="74" spans="1:6" ht="45">
      <c r="A74" s="149">
        <v>8195</v>
      </c>
      <c r="B74" s="142" t="s">
        <v>351</v>
      </c>
      <c r="C74" s="150"/>
      <c r="D74" s="116">
        <v>115277.2</v>
      </c>
      <c r="E74" s="144" t="s">
        <v>277</v>
      </c>
      <c r="F74" s="116">
        <v>115277.2</v>
      </c>
    </row>
    <row r="75" spans="1:6" ht="52.15" customHeight="1">
      <c r="A75" s="149">
        <v>8196</v>
      </c>
      <c r="B75" s="142" t="s">
        <v>352</v>
      </c>
      <c r="C75" s="150"/>
      <c r="D75" s="144">
        <v>31929.299999999996</v>
      </c>
      <c r="E75" s="144" t="s">
        <v>277</v>
      </c>
      <c r="F75" s="144">
        <v>31929.299999999996</v>
      </c>
    </row>
    <row r="76" spans="1:6" ht="45">
      <c r="A76" s="149">
        <v>8197</v>
      </c>
      <c r="B76" s="141" t="s">
        <v>353</v>
      </c>
      <c r="C76" s="151"/>
      <c r="D76" s="116"/>
      <c r="E76" s="144" t="s">
        <v>277</v>
      </c>
      <c r="F76" s="144" t="s">
        <v>277</v>
      </c>
    </row>
    <row r="77" spans="1:6" ht="60">
      <c r="A77" s="149">
        <v>8198</v>
      </c>
      <c r="B77" s="141" t="s">
        <v>354</v>
      </c>
      <c r="C77" s="151"/>
      <c r="D77" s="116">
        <v>0</v>
      </c>
      <c r="E77" s="144"/>
      <c r="F77" s="116"/>
    </row>
    <row r="78" spans="1:6" ht="48" customHeight="1">
      <c r="A78" s="149">
        <v>8199</v>
      </c>
      <c r="B78" s="141" t="s">
        <v>355</v>
      </c>
      <c r="C78" s="151"/>
      <c r="D78" s="116">
        <v>0</v>
      </c>
      <c r="E78" s="144"/>
      <c r="F78" s="116">
        <v>0</v>
      </c>
    </row>
    <row r="79" spans="1:6" ht="45">
      <c r="A79" s="149" t="s">
        <v>38</v>
      </c>
      <c r="B79" s="142" t="s">
        <v>356</v>
      </c>
      <c r="C79" s="151"/>
      <c r="D79" s="116">
        <v>0</v>
      </c>
      <c r="E79" s="144" t="s">
        <v>277</v>
      </c>
      <c r="F79" s="116"/>
    </row>
    <row r="80" spans="1:6" ht="18" customHeight="1">
      <c r="A80" s="143">
        <v>8200</v>
      </c>
      <c r="B80" s="161" t="s">
        <v>357</v>
      </c>
      <c r="C80" s="143"/>
      <c r="D80" s="116">
        <v>0</v>
      </c>
      <c r="E80" s="116">
        <v>0</v>
      </c>
      <c r="F80" s="116">
        <v>0</v>
      </c>
    </row>
    <row r="81" spans="1:6">
      <c r="A81" s="143"/>
      <c r="B81" s="160" t="s">
        <v>1036</v>
      </c>
      <c r="C81" s="143"/>
      <c r="D81" s="116">
        <v>0</v>
      </c>
      <c r="E81" s="116"/>
      <c r="F81" s="116"/>
    </row>
    <row r="82" spans="1:6" ht="16.5" customHeight="1">
      <c r="A82" s="143">
        <v>8210</v>
      </c>
      <c r="B82" s="142" t="s">
        <v>358</v>
      </c>
      <c r="C82" s="143"/>
      <c r="D82" s="116">
        <v>0</v>
      </c>
      <c r="E82" s="116">
        <v>0</v>
      </c>
      <c r="F82" s="116">
        <v>0</v>
      </c>
    </row>
    <row r="83" spans="1:6">
      <c r="A83" s="143"/>
      <c r="B83" s="142" t="s">
        <v>1036</v>
      </c>
      <c r="C83" s="143"/>
      <c r="D83" s="116">
        <v>0</v>
      </c>
      <c r="E83" s="144"/>
      <c r="F83" s="116"/>
    </row>
    <row r="84" spans="1:6" ht="36" customHeight="1">
      <c r="A84" s="143">
        <v>8211</v>
      </c>
      <c r="B84" s="141" t="s">
        <v>359</v>
      </c>
      <c r="C84" s="143"/>
      <c r="D84" s="116">
        <v>0</v>
      </c>
      <c r="E84" s="144" t="s">
        <v>277</v>
      </c>
      <c r="F84" s="116">
        <v>0</v>
      </c>
    </row>
    <row r="85" spans="1:6">
      <c r="A85" s="143"/>
      <c r="B85" s="141" t="s">
        <v>1052</v>
      </c>
      <c r="C85" s="143"/>
      <c r="D85" s="116"/>
      <c r="E85" s="144"/>
      <c r="F85" s="116"/>
    </row>
    <row r="86" spans="1:6">
      <c r="A86" s="143">
        <v>8212</v>
      </c>
      <c r="B86" s="171" t="s">
        <v>947</v>
      </c>
      <c r="C86" s="148" t="s">
        <v>563</v>
      </c>
      <c r="D86" s="116">
        <v>0</v>
      </c>
      <c r="E86" s="144" t="s">
        <v>277</v>
      </c>
      <c r="F86" s="116"/>
    </row>
    <row r="87" spans="1:6">
      <c r="A87" s="143">
        <v>8213</v>
      </c>
      <c r="B87" s="171" t="s">
        <v>948</v>
      </c>
      <c r="C87" s="148" t="s">
        <v>564</v>
      </c>
      <c r="D87" s="116">
        <v>0</v>
      </c>
      <c r="E87" s="144" t="s">
        <v>277</v>
      </c>
      <c r="F87" s="116"/>
    </row>
    <row r="88" spans="1:6" ht="45">
      <c r="A88" s="143">
        <v>8220</v>
      </c>
      <c r="B88" s="141" t="s">
        <v>360</v>
      </c>
      <c r="C88" s="143"/>
      <c r="D88" s="116">
        <v>0</v>
      </c>
      <c r="E88" s="116">
        <v>0</v>
      </c>
      <c r="F88" s="116">
        <v>0</v>
      </c>
    </row>
    <row r="89" spans="1:6">
      <c r="A89" s="143"/>
      <c r="B89" s="141" t="s">
        <v>1036</v>
      </c>
      <c r="C89" s="143"/>
      <c r="D89" s="116">
        <v>0</v>
      </c>
      <c r="E89" s="116"/>
      <c r="F89" s="116"/>
    </row>
    <row r="90" spans="1:6">
      <c r="A90" s="143">
        <v>8221</v>
      </c>
      <c r="B90" s="141" t="s">
        <v>361</v>
      </c>
      <c r="C90" s="143"/>
      <c r="D90" s="116">
        <v>0</v>
      </c>
      <c r="E90" s="144" t="s">
        <v>277</v>
      </c>
      <c r="F90" s="116">
        <v>0</v>
      </c>
    </row>
    <row r="91" spans="1:6">
      <c r="A91" s="143"/>
      <c r="B91" s="141" t="s">
        <v>849</v>
      </c>
      <c r="C91" s="143"/>
      <c r="D91" s="116"/>
      <c r="E91" s="144"/>
      <c r="F91" s="116"/>
    </row>
    <row r="92" spans="1:6">
      <c r="A92" s="143">
        <v>8222</v>
      </c>
      <c r="B92" s="142" t="s">
        <v>362</v>
      </c>
      <c r="C92" s="148" t="s">
        <v>565</v>
      </c>
      <c r="D92" s="116">
        <v>0</v>
      </c>
      <c r="E92" s="144" t="s">
        <v>277</v>
      </c>
      <c r="F92" s="116"/>
    </row>
    <row r="93" spans="1:6" ht="30">
      <c r="A93" s="143">
        <v>8230</v>
      </c>
      <c r="B93" s="142" t="s">
        <v>363</v>
      </c>
      <c r="C93" s="148" t="s">
        <v>566</v>
      </c>
      <c r="D93" s="116">
        <v>0</v>
      </c>
      <c r="E93" s="144" t="s">
        <v>277</v>
      </c>
      <c r="F93" s="116"/>
    </row>
    <row r="94" spans="1:6" ht="12.75" customHeight="1">
      <c r="A94" s="143">
        <v>8240</v>
      </c>
      <c r="B94" s="141" t="s">
        <v>364</v>
      </c>
      <c r="C94" s="143"/>
      <c r="D94" s="116">
        <v>0</v>
      </c>
      <c r="E94" s="116">
        <v>0</v>
      </c>
      <c r="F94" s="116">
        <v>0</v>
      </c>
    </row>
    <row r="95" spans="1:6">
      <c r="A95" s="143"/>
      <c r="B95" s="141" t="s">
        <v>849</v>
      </c>
      <c r="C95" s="143"/>
      <c r="D95" s="116">
        <v>0</v>
      </c>
      <c r="E95" s="116"/>
      <c r="F95" s="116"/>
    </row>
    <row r="96" spans="1:6">
      <c r="A96" s="143">
        <v>8241</v>
      </c>
      <c r="B96" s="142" t="s">
        <v>365</v>
      </c>
      <c r="C96" s="148" t="s">
        <v>565</v>
      </c>
      <c r="D96" s="116">
        <v>0</v>
      </c>
      <c r="E96" s="116"/>
      <c r="F96" s="116"/>
    </row>
    <row r="97" spans="1:6" ht="30">
      <c r="A97" s="143">
        <v>8250</v>
      </c>
      <c r="B97" s="142" t="s">
        <v>366</v>
      </c>
      <c r="C97" s="148" t="s">
        <v>566</v>
      </c>
      <c r="D97" s="116">
        <v>0</v>
      </c>
      <c r="E97" s="146"/>
      <c r="F97" s="147"/>
    </row>
    <row r="98" spans="1:6">
      <c r="B98" s="73"/>
    </row>
    <row r="99" spans="1:6">
      <c r="B99" s="73"/>
    </row>
    <row r="100" spans="1:6">
      <c r="B100" s="73"/>
    </row>
    <row r="101" spans="1:6">
      <c r="B101" s="73"/>
    </row>
    <row r="102" spans="1:6">
      <c r="B102" s="73"/>
    </row>
    <row r="103" spans="1:6">
      <c r="B103" s="73"/>
    </row>
    <row r="104" spans="1:6">
      <c r="B104" s="73"/>
    </row>
    <row r="105" spans="1:6">
      <c r="B105" s="73"/>
    </row>
    <row r="106" spans="1:6">
      <c r="B106" s="73"/>
    </row>
    <row r="107" spans="1:6">
      <c r="B107" s="73"/>
    </row>
    <row r="108" spans="1:6">
      <c r="B108" s="73"/>
    </row>
    <row r="109" spans="1:6">
      <c r="B109" s="73"/>
    </row>
    <row r="110" spans="1:6">
      <c r="B110" s="73"/>
    </row>
    <row r="111" spans="1:6">
      <c r="B111" s="73"/>
    </row>
    <row r="112" spans="1:6">
      <c r="B112" s="73"/>
    </row>
    <row r="113" spans="2:2">
      <c r="B113" s="73"/>
    </row>
    <row r="114" spans="2:2">
      <c r="B114" s="73"/>
    </row>
    <row r="115" spans="2:2">
      <c r="B115" s="73"/>
    </row>
    <row r="116" spans="2:2">
      <c r="B116" s="73"/>
    </row>
    <row r="117" spans="2:2">
      <c r="B117" s="73"/>
    </row>
    <row r="118" spans="2:2">
      <c r="B118" s="73"/>
    </row>
    <row r="119" spans="2:2">
      <c r="B119" s="73"/>
    </row>
    <row r="120" spans="2:2">
      <c r="B120" s="73"/>
    </row>
    <row r="121" spans="2:2">
      <c r="B121" s="73"/>
    </row>
    <row r="122" spans="2:2">
      <c r="B122" s="73"/>
    </row>
    <row r="123" spans="2:2">
      <c r="B123" s="73"/>
    </row>
    <row r="124" spans="2:2">
      <c r="B124" s="73"/>
    </row>
    <row r="125" spans="2:2">
      <c r="B125" s="73"/>
    </row>
    <row r="126" spans="2:2">
      <c r="B126" s="73"/>
    </row>
    <row r="127" spans="2:2">
      <c r="B127" s="73"/>
    </row>
    <row r="128" spans="2:2">
      <c r="B128" s="73"/>
    </row>
    <row r="129" spans="2:2">
      <c r="B129" s="73"/>
    </row>
    <row r="130" spans="2:2">
      <c r="B130" s="73"/>
    </row>
    <row r="131" spans="2:2">
      <c r="B131" s="73"/>
    </row>
    <row r="132" spans="2:2">
      <c r="B132" s="73"/>
    </row>
    <row r="133" spans="2:2">
      <c r="B133" s="73"/>
    </row>
    <row r="134" spans="2:2">
      <c r="B134" s="73"/>
    </row>
    <row r="135" spans="2:2">
      <c r="B135" s="73"/>
    </row>
    <row r="136" spans="2:2">
      <c r="B136" s="73"/>
    </row>
    <row r="137" spans="2:2">
      <c r="B137" s="73"/>
    </row>
    <row r="138" spans="2:2">
      <c r="B138" s="73"/>
    </row>
    <row r="139" spans="2:2">
      <c r="B139" s="73"/>
    </row>
    <row r="140" spans="2:2">
      <c r="B140" s="73"/>
    </row>
    <row r="141" spans="2:2">
      <c r="B141" s="73"/>
    </row>
    <row r="142" spans="2:2">
      <c r="B142" s="73"/>
    </row>
    <row r="143" spans="2:2">
      <c r="B143" s="73"/>
    </row>
    <row r="144" spans="2:2">
      <c r="B144" s="73"/>
    </row>
    <row r="145" spans="2:2">
      <c r="B145" s="73"/>
    </row>
    <row r="146" spans="2:2">
      <c r="B146" s="73"/>
    </row>
    <row r="147" spans="2:2">
      <c r="B147" s="73"/>
    </row>
    <row r="148" spans="2:2">
      <c r="B148" s="73"/>
    </row>
    <row r="149" spans="2:2">
      <c r="B149" s="73"/>
    </row>
    <row r="150" spans="2:2">
      <c r="B150" s="73"/>
    </row>
    <row r="151" spans="2:2">
      <c r="B151" s="73"/>
    </row>
    <row r="152" spans="2:2">
      <c r="B152" s="73"/>
    </row>
    <row r="153" spans="2:2">
      <c r="B153" s="73"/>
    </row>
    <row r="154" spans="2:2">
      <c r="B154" s="73"/>
    </row>
    <row r="155" spans="2:2">
      <c r="B155" s="73"/>
    </row>
    <row r="156" spans="2:2">
      <c r="B156" s="73"/>
    </row>
    <row r="157" spans="2:2">
      <c r="B157" s="73"/>
    </row>
    <row r="158" spans="2:2">
      <c r="B158" s="73"/>
    </row>
    <row r="159" spans="2:2">
      <c r="B159" s="73"/>
    </row>
    <row r="160" spans="2:2">
      <c r="B160" s="73"/>
    </row>
    <row r="161" spans="2:2">
      <c r="B161" s="73"/>
    </row>
    <row r="162" spans="2:2">
      <c r="B162" s="73"/>
    </row>
    <row r="163" spans="2:2">
      <c r="B163" s="73"/>
    </row>
    <row r="164" spans="2:2">
      <c r="B164" s="73"/>
    </row>
    <row r="165" spans="2:2">
      <c r="B165" s="73"/>
    </row>
    <row r="166" spans="2:2">
      <c r="B166" s="73"/>
    </row>
    <row r="167" spans="2:2">
      <c r="B167" s="73"/>
    </row>
    <row r="168" spans="2:2">
      <c r="B168" s="73"/>
    </row>
    <row r="169" spans="2:2">
      <c r="B169" s="73"/>
    </row>
    <row r="170" spans="2:2">
      <c r="B170" s="73"/>
    </row>
    <row r="171" spans="2:2">
      <c r="B171" s="73"/>
    </row>
    <row r="172" spans="2:2">
      <c r="B172" s="73"/>
    </row>
    <row r="173" spans="2:2">
      <c r="B173" s="73"/>
    </row>
    <row r="174" spans="2:2">
      <c r="B174" s="73"/>
    </row>
    <row r="175" spans="2:2">
      <c r="B175" s="73"/>
    </row>
    <row r="176" spans="2:2">
      <c r="B176" s="73"/>
    </row>
    <row r="177" spans="2:2">
      <c r="B177" s="73"/>
    </row>
    <row r="178" spans="2:2">
      <c r="B178" s="73"/>
    </row>
    <row r="179" spans="2:2">
      <c r="B179" s="73"/>
    </row>
    <row r="180" spans="2:2">
      <c r="B180" s="73"/>
    </row>
    <row r="181" spans="2:2">
      <c r="B181" s="73"/>
    </row>
    <row r="182" spans="2:2">
      <c r="B182" s="73"/>
    </row>
    <row r="183" spans="2:2">
      <c r="B183" s="73"/>
    </row>
    <row r="184" spans="2:2">
      <c r="B184" s="73"/>
    </row>
    <row r="185" spans="2:2">
      <c r="B185" s="73"/>
    </row>
    <row r="186" spans="2:2">
      <c r="B186" s="73"/>
    </row>
    <row r="187" spans="2:2">
      <c r="B187" s="73"/>
    </row>
    <row r="188" spans="2:2">
      <c r="B188" s="73"/>
    </row>
    <row r="189" spans="2:2">
      <c r="B189" s="73"/>
    </row>
    <row r="190" spans="2:2">
      <c r="B190" s="73"/>
    </row>
    <row r="191" spans="2:2">
      <c r="B191" s="73"/>
    </row>
    <row r="192" spans="2:2">
      <c r="B192" s="73"/>
    </row>
    <row r="193" spans="2:2">
      <c r="B193" s="73"/>
    </row>
    <row r="194" spans="2:2">
      <c r="B194" s="73"/>
    </row>
    <row r="195" spans="2:2">
      <c r="B195" s="73"/>
    </row>
    <row r="196" spans="2:2">
      <c r="B196" s="73"/>
    </row>
    <row r="197" spans="2:2">
      <c r="B197" s="73"/>
    </row>
    <row r="198" spans="2:2">
      <c r="B198" s="73"/>
    </row>
    <row r="199" spans="2:2">
      <c r="B199" s="73"/>
    </row>
    <row r="200" spans="2:2">
      <c r="B200" s="73"/>
    </row>
    <row r="201" spans="2:2">
      <c r="B201" s="73"/>
    </row>
    <row r="202" spans="2:2">
      <c r="B202" s="73"/>
    </row>
    <row r="203" spans="2:2">
      <c r="B203" s="73"/>
    </row>
    <row r="204" spans="2:2">
      <c r="B204" s="73"/>
    </row>
    <row r="205" spans="2:2">
      <c r="B205" s="73"/>
    </row>
    <row r="206" spans="2:2">
      <c r="B206" s="73"/>
    </row>
    <row r="207" spans="2:2">
      <c r="B207" s="73"/>
    </row>
    <row r="208" spans="2:2">
      <c r="B208" s="73"/>
    </row>
    <row r="209" spans="2:2">
      <c r="B209" s="73"/>
    </row>
    <row r="210" spans="2:2">
      <c r="B210" s="73"/>
    </row>
    <row r="211" spans="2:2">
      <c r="B211" s="73"/>
    </row>
    <row r="212" spans="2:2">
      <c r="B212" s="73"/>
    </row>
    <row r="213" spans="2:2">
      <c r="B213" s="73"/>
    </row>
    <row r="214" spans="2:2">
      <c r="B214" s="73"/>
    </row>
    <row r="215" spans="2:2">
      <c r="B215" s="73"/>
    </row>
    <row r="216" spans="2:2">
      <c r="B216" s="73"/>
    </row>
    <row r="217" spans="2:2">
      <c r="B217" s="73"/>
    </row>
    <row r="218" spans="2:2">
      <c r="B218" s="73"/>
    </row>
    <row r="219" spans="2:2">
      <c r="B219" s="73"/>
    </row>
    <row r="220" spans="2:2">
      <c r="B220" s="73"/>
    </row>
    <row r="221" spans="2:2">
      <c r="B221" s="73"/>
    </row>
    <row r="222" spans="2:2">
      <c r="B222" s="73"/>
    </row>
    <row r="223" spans="2:2">
      <c r="B223" s="73"/>
    </row>
    <row r="224" spans="2:2">
      <c r="B224" s="73"/>
    </row>
    <row r="225" spans="2:2">
      <c r="B225" s="73"/>
    </row>
    <row r="226" spans="2:2">
      <c r="B226" s="73"/>
    </row>
    <row r="227" spans="2:2">
      <c r="B227" s="73"/>
    </row>
    <row r="228" spans="2:2">
      <c r="B228" s="73"/>
    </row>
    <row r="229" spans="2:2">
      <c r="B229" s="73"/>
    </row>
    <row r="230" spans="2:2">
      <c r="B230" s="73"/>
    </row>
    <row r="231" spans="2:2">
      <c r="B231" s="73"/>
    </row>
    <row r="232" spans="2:2">
      <c r="B232" s="73"/>
    </row>
    <row r="233" spans="2:2">
      <c r="B233" s="73"/>
    </row>
    <row r="234" spans="2:2">
      <c r="B234" s="73"/>
    </row>
    <row r="235" spans="2:2">
      <c r="B235" s="73"/>
    </row>
    <row r="236" spans="2:2">
      <c r="B236" s="73"/>
    </row>
    <row r="237" spans="2:2">
      <c r="B237" s="73"/>
    </row>
    <row r="238" spans="2:2">
      <c r="B238" s="73"/>
    </row>
    <row r="239" spans="2:2">
      <c r="B239" s="73"/>
    </row>
    <row r="240" spans="2:2">
      <c r="B240" s="73"/>
    </row>
    <row r="241" spans="2:2">
      <c r="B241" s="73"/>
    </row>
    <row r="242" spans="2:2">
      <c r="B242" s="73"/>
    </row>
    <row r="243" spans="2:2">
      <c r="B243" s="73"/>
    </row>
    <row r="244" spans="2:2">
      <c r="B244" s="73"/>
    </row>
    <row r="245" spans="2:2">
      <c r="B245" s="73"/>
    </row>
    <row r="246" spans="2:2">
      <c r="B246" s="73"/>
    </row>
  </sheetData>
  <mergeCells count="12">
    <mergeCell ref="D6:E6"/>
    <mergeCell ref="A20:A21"/>
    <mergeCell ref="B20:C20"/>
    <mergeCell ref="E20:F20"/>
    <mergeCell ref="A1:F1"/>
    <mergeCell ref="A2:F2"/>
    <mergeCell ref="B6:B7"/>
    <mergeCell ref="A6:A7"/>
    <mergeCell ref="D20:D21"/>
    <mergeCell ref="C6:C7"/>
    <mergeCell ref="A15:F15"/>
    <mergeCell ref="A17:F17"/>
  </mergeCells>
  <phoneticPr fontId="3" type="noConversion"/>
  <pageMargins left="0.45" right="0.27" top="0.32" bottom="0.35" header="0.17" footer="0.16"/>
  <pageSetup paperSize="9" firstPageNumber="21" orientation="portrait" useFirstPageNumber="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914"/>
  <sheetViews>
    <sheetView topLeftCell="A118" zoomScale="120" zoomScaleNormal="120" workbookViewId="0">
      <selection activeCell="D143" sqref="D143:O144"/>
    </sheetView>
  </sheetViews>
  <sheetFormatPr defaultRowHeight="10.5" outlineLevelCol="1"/>
  <cols>
    <col min="1" max="1" width="4.85546875" style="16" customWidth="1"/>
    <col min="2" max="2" width="42.5703125" style="22" customWidth="1"/>
    <col min="3" max="3" width="4.7109375" style="16" customWidth="1" outlineLevel="1"/>
    <col min="4" max="4" width="7.7109375" style="10" customWidth="1"/>
    <col min="5" max="5" width="7.85546875" style="10" customWidth="1"/>
    <col min="6" max="6" width="8" style="10" customWidth="1"/>
    <col min="7" max="7" width="8.140625" style="10" customWidth="1"/>
    <col min="8" max="9" width="7.7109375" style="23" customWidth="1"/>
    <col min="10" max="11" width="8" style="23" customWidth="1"/>
    <col min="12" max="12" width="7.140625" style="23" customWidth="1"/>
    <col min="13" max="13" width="7.5703125" style="23" customWidth="1"/>
    <col min="14" max="14" width="7.42578125" style="23" customWidth="1"/>
    <col min="15" max="15" width="7.28515625" style="23" customWidth="1"/>
    <col min="16" max="16384" width="9.140625" style="18"/>
  </cols>
  <sheetData>
    <row r="1" spans="1:17" s="1" customFormat="1">
      <c r="A1" s="262" t="s">
        <v>210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4"/>
      <c r="Q1" s="24"/>
    </row>
    <row r="2" spans="1:17" s="1" customFormat="1">
      <c r="A2" s="265" t="s">
        <v>1160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157"/>
      <c r="Q2" s="157"/>
    </row>
    <row r="3" spans="1:17" s="1" customFormat="1">
      <c r="A3" s="266" t="s">
        <v>1161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158"/>
      <c r="Q3" s="159"/>
    </row>
    <row r="4" spans="1:17">
      <c r="B4" s="16"/>
      <c r="D4" s="17"/>
      <c r="E4" s="17"/>
      <c r="F4" s="17"/>
      <c r="G4" s="17"/>
      <c r="H4" s="18"/>
      <c r="I4" s="18"/>
      <c r="J4" s="18"/>
      <c r="K4" s="18"/>
      <c r="L4" s="19"/>
      <c r="M4" s="19"/>
      <c r="N4" s="19"/>
      <c r="O4" s="19" t="s">
        <v>172</v>
      </c>
    </row>
    <row r="5" spans="1:17" ht="27" customHeight="1">
      <c r="A5" s="263" t="s">
        <v>53</v>
      </c>
      <c r="B5" s="264" t="s">
        <v>1033</v>
      </c>
      <c r="C5" s="264" t="s">
        <v>1034</v>
      </c>
      <c r="D5" s="263" t="s">
        <v>0</v>
      </c>
      <c r="E5" s="263"/>
      <c r="F5" s="263"/>
      <c r="G5" s="263"/>
      <c r="H5" s="263" t="s">
        <v>1</v>
      </c>
      <c r="I5" s="263"/>
      <c r="J5" s="263"/>
      <c r="K5" s="263"/>
      <c r="L5" s="263" t="s">
        <v>2</v>
      </c>
      <c r="M5" s="263"/>
      <c r="N5" s="263"/>
      <c r="O5" s="263"/>
    </row>
    <row r="6" spans="1:17" ht="21" customHeight="1">
      <c r="A6" s="263"/>
      <c r="B6" s="264"/>
      <c r="C6" s="264"/>
      <c r="D6" s="20" t="s">
        <v>180</v>
      </c>
      <c r="E6" s="20" t="s">
        <v>181</v>
      </c>
      <c r="F6" s="20" t="s">
        <v>182</v>
      </c>
      <c r="G6" s="20" t="s">
        <v>183</v>
      </c>
      <c r="H6" s="20" t="s">
        <v>180</v>
      </c>
      <c r="I6" s="20" t="s">
        <v>181</v>
      </c>
      <c r="J6" s="20" t="s">
        <v>182</v>
      </c>
      <c r="K6" s="20" t="s">
        <v>183</v>
      </c>
      <c r="L6" s="20" t="s">
        <v>180</v>
      </c>
      <c r="M6" s="20" t="s">
        <v>181</v>
      </c>
      <c r="N6" s="20" t="s">
        <v>182</v>
      </c>
      <c r="O6" s="20" t="s">
        <v>183</v>
      </c>
    </row>
    <row r="7" spans="1:17" s="16" customFormat="1" ht="12.75">
      <c r="A7" s="9">
        <v>1</v>
      </c>
      <c r="B7" s="52">
        <v>2</v>
      </c>
      <c r="C7" s="55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0">
        <v>12</v>
      </c>
      <c r="M7" s="20">
        <v>13</v>
      </c>
      <c r="N7" s="20">
        <v>14</v>
      </c>
      <c r="O7" s="20">
        <v>15</v>
      </c>
    </row>
    <row r="8" spans="1:17" s="17" customFormat="1" ht="12.75" customHeight="1">
      <c r="A8" s="28">
        <v>1000</v>
      </c>
      <c r="B8" s="68" t="s">
        <v>3</v>
      </c>
      <c r="C8" s="52"/>
      <c r="D8" s="64">
        <f>H8+L8-D137</f>
        <v>120478.1</v>
      </c>
      <c r="E8" s="64">
        <f>I8+M8-E137</f>
        <v>243099.7</v>
      </c>
      <c r="F8" s="64">
        <f>J8+N8-F137</f>
        <v>371266</v>
      </c>
      <c r="G8" s="64">
        <f>K8+O8-G137</f>
        <v>517090</v>
      </c>
      <c r="H8" s="64">
        <f>H10+H61+H91</f>
        <v>120478.1</v>
      </c>
      <c r="I8" s="64">
        <f>I10+I61+I91</f>
        <v>243099.7</v>
      </c>
      <c r="J8" s="64">
        <f>J10+J61+J91</f>
        <v>371266</v>
      </c>
      <c r="K8" s="64">
        <f>K10+K61+K91</f>
        <v>517090</v>
      </c>
      <c r="L8" s="64">
        <f>L61+L91</f>
        <v>0</v>
      </c>
      <c r="M8" s="64">
        <f>M61+M91</f>
        <v>0</v>
      </c>
      <c r="N8" s="64">
        <f>N61+N91</f>
        <v>0</v>
      </c>
      <c r="O8" s="64">
        <f>O61+O91</f>
        <v>0</v>
      </c>
    </row>
    <row r="9" spans="1:17" s="17" customFormat="1" ht="15" hidden="1" customHeight="1">
      <c r="A9" s="9"/>
      <c r="B9" s="53" t="s">
        <v>1039</v>
      </c>
      <c r="C9" s="52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5">
        <f>[1]ekamut!F9</f>
        <v>0</v>
      </c>
    </row>
    <row r="10" spans="1:17" ht="12.75" customHeight="1">
      <c r="A10" s="28">
        <v>1100</v>
      </c>
      <c r="B10" s="56" t="s">
        <v>1040</v>
      </c>
      <c r="C10" s="55">
        <v>7100</v>
      </c>
      <c r="D10" s="64">
        <f>H10</f>
        <v>16505.3</v>
      </c>
      <c r="E10" s="64">
        <f>I10</f>
        <v>31811.5</v>
      </c>
      <c r="F10" s="64">
        <f>J10</f>
        <v>51710.2</v>
      </c>
      <c r="G10" s="64">
        <f>K10</f>
        <v>86924</v>
      </c>
      <c r="H10" s="64">
        <f>H13+H17+H20+H45+H52</f>
        <v>16505.3</v>
      </c>
      <c r="I10" s="64">
        <f>I13+I17+I20+I45+I52</f>
        <v>31811.5</v>
      </c>
      <c r="J10" s="64">
        <f>J13+J17+J20+J45+J52</f>
        <v>51710.2</v>
      </c>
      <c r="K10" s="65">
        <f>ekamut!E10</f>
        <v>86924</v>
      </c>
      <c r="L10" s="65" t="s">
        <v>177</v>
      </c>
      <c r="M10" s="65" t="s">
        <v>177</v>
      </c>
      <c r="N10" s="65" t="s">
        <v>177</v>
      </c>
      <c r="O10" s="65" t="str">
        <f>ekamut!F10</f>
        <v>X</v>
      </c>
    </row>
    <row r="11" spans="1:17" s="17" customFormat="1" ht="15" hidden="1" customHeight="1">
      <c r="A11" s="9"/>
      <c r="B11" s="56" t="s">
        <v>1041</v>
      </c>
      <c r="C11" s="54"/>
      <c r="D11" s="64"/>
      <c r="E11" s="64"/>
      <c r="F11" s="64"/>
      <c r="G11" s="64"/>
      <c r="H11" s="64"/>
      <c r="I11" s="64"/>
      <c r="J11" s="64"/>
      <c r="K11" s="65">
        <f>ekamut!E11</f>
        <v>0</v>
      </c>
      <c r="L11" s="66"/>
      <c r="M11" s="66"/>
      <c r="N11" s="66"/>
      <c r="O11" s="65">
        <f>ekamut!F11</f>
        <v>0</v>
      </c>
    </row>
    <row r="12" spans="1:17" s="17" customFormat="1" ht="15" hidden="1" customHeight="1">
      <c r="A12" s="9"/>
      <c r="B12" s="56" t="s">
        <v>1042</v>
      </c>
      <c r="C12" s="54"/>
      <c r="D12" s="64"/>
      <c r="E12" s="64"/>
      <c r="F12" s="64"/>
      <c r="G12" s="64"/>
      <c r="H12" s="64"/>
      <c r="I12" s="64"/>
      <c r="J12" s="64"/>
      <c r="K12" s="65">
        <f>ekamut!E12</f>
        <v>0</v>
      </c>
      <c r="L12" s="66"/>
      <c r="M12" s="66"/>
      <c r="N12" s="66"/>
      <c r="O12" s="65">
        <f>ekamut!F12</f>
        <v>0</v>
      </c>
    </row>
    <row r="13" spans="1:17" ht="14.25" customHeight="1">
      <c r="A13" s="28">
        <v>1110</v>
      </c>
      <c r="B13" s="56" t="s">
        <v>1043</v>
      </c>
      <c r="C13" s="55">
        <v>7131</v>
      </c>
      <c r="D13" s="64">
        <f t="shared" ref="D13:G29" si="0">H13</f>
        <v>1915</v>
      </c>
      <c r="E13" s="64">
        <f t="shared" si="0"/>
        <v>3930</v>
      </c>
      <c r="F13" s="64">
        <f t="shared" si="0"/>
        <v>6981</v>
      </c>
      <c r="G13" s="64">
        <f t="shared" si="0"/>
        <v>10235</v>
      </c>
      <c r="H13" s="64">
        <f>H15+H16</f>
        <v>1915</v>
      </c>
      <c r="I13" s="64">
        <f>I15+I16</f>
        <v>3930</v>
      </c>
      <c r="J13" s="64">
        <f>J15+J16</f>
        <v>6981</v>
      </c>
      <c r="K13" s="65">
        <f>ekamut!E13</f>
        <v>10235</v>
      </c>
      <c r="L13" s="65" t="s">
        <v>177</v>
      </c>
      <c r="M13" s="65" t="s">
        <v>177</v>
      </c>
      <c r="N13" s="65" t="s">
        <v>177</v>
      </c>
      <c r="O13" s="65" t="str">
        <f>ekamut!F13</f>
        <v>X</v>
      </c>
    </row>
    <row r="14" spans="1:17" s="17" customFormat="1" ht="15" hidden="1" customHeight="1">
      <c r="A14" s="9"/>
      <c r="B14" s="56" t="s">
        <v>1042</v>
      </c>
      <c r="C14" s="54"/>
      <c r="D14" s="64"/>
      <c r="E14" s="64"/>
      <c r="F14" s="64"/>
      <c r="G14" s="64"/>
      <c r="H14" s="64"/>
      <c r="I14" s="64"/>
      <c r="J14" s="64"/>
      <c r="K14" s="65">
        <f>ekamut!E14</f>
        <v>0</v>
      </c>
      <c r="L14" s="66"/>
      <c r="M14" s="66"/>
      <c r="N14" s="66"/>
      <c r="O14" s="65">
        <f>ekamut!F14</f>
        <v>0</v>
      </c>
    </row>
    <row r="15" spans="1:17" ht="27" customHeight="1">
      <c r="A15" s="30" t="s">
        <v>471</v>
      </c>
      <c r="B15" s="57" t="s">
        <v>1044</v>
      </c>
      <c r="C15" s="55"/>
      <c r="D15" s="64">
        <f t="shared" si="0"/>
        <v>865</v>
      </c>
      <c r="E15" s="64">
        <f t="shared" si="0"/>
        <v>1830</v>
      </c>
      <c r="F15" s="64">
        <f t="shared" si="0"/>
        <v>3831</v>
      </c>
      <c r="G15" s="64">
        <f t="shared" si="0"/>
        <v>5935</v>
      </c>
      <c r="H15" s="153">
        <v>865</v>
      </c>
      <c r="I15" s="153">
        <v>1830</v>
      </c>
      <c r="J15" s="153">
        <v>3831</v>
      </c>
      <c r="K15" s="65">
        <f>ekamut!E15</f>
        <v>5935</v>
      </c>
      <c r="L15" s="65" t="s">
        <v>177</v>
      </c>
      <c r="M15" s="65" t="s">
        <v>177</v>
      </c>
      <c r="N15" s="65" t="s">
        <v>177</v>
      </c>
      <c r="O15" s="65" t="str">
        <f>ekamut!F15</f>
        <v>X</v>
      </c>
    </row>
    <row r="16" spans="1:17" ht="26.25" customHeight="1">
      <c r="A16" s="30" t="s">
        <v>255</v>
      </c>
      <c r="B16" s="57" t="s">
        <v>1045</v>
      </c>
      <c r="C16" s="55"/>
      <c r="D16" s="64">
        <f t="shared" si="0"/>
        <v>1050</v>
      </c>
      <c r="E16" s="64">
        <f t="shared" si="0"/>
        <v>2100</v>
      </c>
      <c r="F16" s="64">
        <f t="shared" si="0"/>
        <v>3150</v>
      </c>
      <c r="G16" s="64">
        <f t="shared" si="0"/>
        <v>4300</v>
      </c>
      <c r="H16" s="153">
        <v>1050</v>
      </c>
      <c r="I16" s="153">
        <v>2100</v>
      </c>
      <c r="J16" s="153">
        <v>3150</v>
      </c>
      <c r="K16" s="65">
        <f>ekamut!E16</f>
        <v>4300</v>
      </c>
      <c r="L16" s="65" t="s">
        <v>177</v>
      </c>
      <c r="M16" s="65" t="s">
        <v>177</v>
      </c>
      <c r="N16" s="65" t="s">
        <v>177</v>
      </c>
      <c r="O16" s="65" t="str">
        <f>ekamut!F16</f>
        <v>X</v>
      </c>
    </row>
    <row r="17" spans="1:15" ht="12.75" customHeight="1">
      <c r="A17" s="28">
        <v>1120</v>
      </c>
      <c r="B17" s="56" t="s">
        <v>1046</v>
      </c>
      <c r="C17" s="55">
        <v>7136</v>
      </c>
      <c r="D17" s="64">
        <f t="shared" si="0"/>
        <v>11834.3</v>
      </c>
      <c r="E17" s="64">
        <f t="shared" si="0"/>
        <v>21504.5</v>
      </c>
      <c r="F17" s="64">
        <f t="shared" si="0"/>
        <v>34716.199999999997</v>
      </c>
      <c r="G17" s="64">
        <f t="shared" si="0"/>
        <v>63200</v>
      </c>
      <c r="H17" s="64">
        <f>H19</f>
        <v>11834.3</v>
      </c>
      <c r="I17" s="64">
        <f>I19</f>
        <v>21504.5</v>
      </c>
      <c r="J17" s="64">
        <f>J19</f>
        <v>34716.199999999997</v>
      </c>
      <c r="K17" s="65">
        <f>ekamut!E17</f>
        <v>63200</v>
      </c>
      <c r="L17" s="65" t="s">
        <v>177</v>
      </c>
      <c r="M17" s="65" t="s">
        <v>177</v>
      </c>
      <c r="N17" s="65" t="s">
        <v>177</v>
      </c>
      <c r="O17" s="65" t="str">
        <f>ekamut!F17</f>
        <v>X</v>
      </c>
    </row>
    <row r="18" spans="1:15" s="17" customFormat="1" ht="15" hidden="1" customHeight="1">
      <c r="A18" s="9"/>
      <c r="B18" s="56" t="s">
        <v>1042</v>
      </c>
      <c r="C18" s="54"/>
      <c r="D18" s="64"/>
      <c r="E18" s="64"/>
      <c r="F18" s="64"/>
      <c r="G18" s="64"/>
      <c r="H18" s="64"/>
      <c r="I18" s="64"/>
      <c r="J18" s="64"/>
      <c r="K18" s="65">
        <f>ekamut!E18</f>
        <v>0</v>
      </c>
      <c r="L18" s="66"/>
      <c r="M18" s="66"/>
      <c r="N18" s="66"/>
      <c r="O18" s="65">
        <f>ekamut!F18</f>
        <v>0</v>
      </c>
    </row>
    <row r="19" spans="1:15" ht="15" customHeight="1">
      <c r="A19" s="30" t="s">
        <v>256</v>
      </c>
      <c r="B19" s="57" t="s">
        <v>1047</v>
      </c>
      <c r="C19" s="55"/>
      <c r="D19" s="64">
        <f t="shared" si="0"/>
        <v>11834.3</v>
      </c>
      <c r="E19" s="64">
        <f t="shared" si="0"/>
        <v>21504.5</v>
      </c>
      <c r="F19" s="64">
        <f t="shared" si="0"/>
        <v>34716.199999999997</v>
      </c>
      <c r="G19" s="64">
        <f t="shared" si="0"/>
        <v>63200</v>
      </c>
      <c r="H19" s="153">
        <v>11834.3</v>
      </c>
      <c r="I19" s="153">
        <v>21504.5</v>
      </c>
      <c r="J19" s="153">
        <v>34716.199999999997</v>
      </c>
      <c r="K19" s="65">
        <f>ekamut!E19</f>
        <v>63200</v>
      </c>
      <c r="L19" s="65" t="s">
        <v>177</v>
      </c>
      <c r="M19" s="65" t="s">
        <v>177</v>
      </c>
      <c r="N19" s="65" t="s">
        <v>177</v>
      </c>
      <c r="O19" s="65" t="str">
        <f>ekamut!F19</f>
        <v>X</v>
      </c>
    </row>
    <row r="20" spans="1:15" ht="28.5" customHeight="1">
      <c r="A20" s="28">
        <v>1130</v>
      </c>
      <c r="B20" s="56" t="s">
        <v>1048</v>
      </c>
      <c r="C20" s="55">
        <v>7145</v>
      </c>
      <c r="D20" s="64">
        <f t="shared" si="0"/>
        <v>1746</v>
      </c>
      <c r="E20" s="64">
        <f t="shared" si="0"/>
        <v>3537</v>
      </c>
      <c r="F20" s="64">
        <f t="shared" si="0"/>
        <v>5343</v>
      </c>
      <c r="G20" s="64">
        <f t="shared" si="0"/>
        <v>7089</v>
      </c>
      <c r="H20" s="64">
        <f>H22</f>
        <v>1746</v>
      </c>
      <c r="I20" s="64">
        <f>I22</f>
        <v>3537</v>
      </c>
      <c r="J20" s="64">
        <f>J22</f>
        <v>5343</v>
      </c>
      <c r="K20" s="65">
        <f>ekamut!E20</f>
        <v>7089</v>
      </c>
      <c r="L20" s="65" t="s">
        <v>177</v>
      </c>
      <c r="M20" s="65" t="s">
        <v>177</v>
      </c>
      <c r="N20" s="65" t="s">
        <v>177</v>
      </c>
      <c r="O20" s="65" t="str">
        <f>ekamut!F20</f>
        <v>X</v>
      </c>
    </row>
    <row r="21" spans="1:15" s="17" customFormat="1" ht="15" hidden="1" customHeight="1">
      <c r="A21" s="9"/>
      <c r="B21" s="56" t="s">
        <v>1042</v>
      </c>
      <c r="C21" s="54"/>
      <c r="D21" s="64"/>
      <c r="E21" s="64"/>
      <c r="F21" s="64"/>
      <c r="G21" s="64"/>
      <c r="H21" s="64"/>
      <c r="I21" s="64"/>
      <c r="J21" s="64"/>
      <c r="K21" s="65">
        <f>ekamut!E21</f>
        <v>0</v>
      </c>
      <c r="L21" s="66"/>
      <c r="M21" s="66"/>
      <c r="N21" s="66"/>
      <c r="O21" s="65">
        <f>ekamut!F21</f>
        <v>0</v>
      </c>
    </row>
    <row r="22" spans="1:15" ht="13.5" customHeight="1">
      <c r="A22" s="30" t="s">
        <v>257</v>
      </c>
      <c r="B22" s="57" t="s">
        <v>1049</v>
      </c>
      <c r="C22" s="55">
        <v>71452</v>
      </c>
      <c r="D22" s="64">
        <f t="shared" si="0"/>
        <v>1746</v>
      </c>
      <c r="E22" s="64">
        <f t="shared" si="0"/>
        <v>3537</v>
      </c>
      <c r="F22" s="64">
        <f t="shared" si="0"/>
        <v>5343</v>
      </c>
      <c r="G22" s="64">
        <f t="shared" si="0"/>
        <v>7089</v>
      </c>
      <c r="H22" s="65">
        <f>H25+H29+H30+H31+H32+H33+H34+H35+H36+H37+H38+H39+H40+H41+H42+H43+H44</f>
        <v>1746</v>
      </c>
      <c r="I22" s="65">
        <f>I25+I29+I30+I31+I32+I33+I34+I35+I36+I37+I38+I39+I40+I41+I42+I43+I44</f>
        <v>3537</v>
      </c>
      <c r="J22" s="65">
        <f>J25+J29+J30+J31+J32+J33+J34+J35+J36+J37+J38+J39+J40+J41+J42+J43+J44</f>
        <v>5343</v>
      </c>
      <c r="K22" s="65">
        <f>ekamut!E22</f>
        <v>7089</v>
      </c>
      <c r="L22" s="65" t="s">
        <v>177</v>
      </c>
      <c r="M22" s="65" t="s">
        <v>177</v>
      </c>
      <c r="N22" s="65" t="s">
        <v>177</v>
      </c>
      <c r="O22" s="65" t="str">
        <f>ekamut!F22</f>
        <v>X</v>
      </c>
    </row>
    <row r="23" spans="1:15" s="17" customFormat="1" ht="15" hidden="1" customHeight="1">
      <c r="A23" s="30"/>
      <c r="B23" s="57" t="s">
        <v>1050</v>
      </c>
      <c r="C23" s="54"/>
      <c r="D23" s="64"/>
      <c r="E23" s="64"/>
      <c r="F23" s="64"/>
      <c r="G23" s="64"/>
      <c r="H23" s="65"/>
      <c r="I23" s="65"/>
      <c r="J23" s="65"/>
      <c r="K23" s="65">
        <f>ekamut!E23</f>
        <v>0</v>
      </c>
      <c r="L23" s="65"/>
      <c r="M23" s="65"/>
      <c r="N23" s="65"/>
      <c r="O23" s="65">
        <f>ekamut!F23</f>
        <v>0</v>
      </c>
    </row>
    <row r="24" spans="1:15" s="17" customFormat="1" ht="15" hidden="1" customHeight="1">
      <c r="A24" s="30"/>
      <c r="B24" s="57" t="s">
        <v>1042</v>
      </c>
      <c r="C24" s="54"/>
      <c r="D24" s="64"/>
      <c r="E24" s="64"/>
      <c r="F24" s="64"/>
      <c r="G24" s="64"/>
      <c r="H24" s="65"/>
      <c r="I24" s="65"/>
      <c r="J24" s="65"/>
      <c r="K24" s="65">
        <f>ekamut!E24</f>
        <v>0</v>
      </c>
      <c r="L24" s="65"/>
      <c r="M24" s="65"/>
      <c r="N24" s="65"/>
      <c r="O24" s="65">
        <f>ekamut!F24</f>
        <v>0</v>
      </c>
    </row>
    <row r="25" spans="1:15" s="17" customFormat="1" ht="36" customHeight="1">
      <c r="A25" s="30" t="s">
        <v>258</v>
      </c>
      <c r="B25" s="58" t="s">
        <v>1051</v>
      </c>
      <c r="C25" s="55"/>
      <c r="D25" s="64">
        <f t="shared" si="0"/>
        <v>0</v>
      </c>
      <c r="E25" s="64">
        <f t="shared" si="0"/>
        <v>45</v>
      </c>
      <c r="F25" s="64">
        <f t="shared" si="0"/>
        <v>105</v>
      </c>
      <c r="G25" s="64">
        <f t="shared" si="0"/>
        <v>105</v>
      </c>
      <c r="H25" s="65">
        <f>H27+H28</f>
        <v>0</v>
      </c>
      <c r="I25" s="65">
        <f>I27+I28</f>
        <v>45</v>
      </c>
      <c r="J25" s="65">
        <f>J27+J28</f>
        <v>105</v>
      </c>
      <c r="K25" s="65">
        <f>ekamut!E25</f>
        <v>105</v>
      </c>
      <c r="L25" s="65" t="s">
        <v>177</v>
      </c>
      <c r="M25" s="65" t="s">
        <v>177</v>
      </c>
      <c r="N25" s="65" t="s">
        <v>177</v>
      </c>
      <c r="O25" s="65" t="str">
        <f>ekamut!F25</f>
        <v>X</v>
      </c>
    </row>
    <row r="26" spans="1:15" s="17" customFormat="1" ht="15" hidden="1" customHeight="1">
      <c r="A26" s="29"/>
      <c r="B26" s="58" t="s">
        <v>1052</v>
      </c>
      <c r="C26" s="54"/>
      <c r="D26" s="64">
        <f t="shared" si="0"/>
        <v>0</v>
      </c>
      <c r="E26" s="64">
        <f t="shared" si="0"/>
        <v>0</v>
      </c>
      <c r="F26" s="64">
        <f t="shared" si="0"/>
        <v>0</v>
      </c>
      <c r="G26" s="64">
        <f t="shared" si="0"/>
        <v>0</v>
      </c>
      <c r="H26" s="65"/>
      <c r="I26" s="65"/>
      <c r="J26" s="65"/>
      <c r="K26" s="65">
        <f>ekamut!E26</f>
        <v>0</v>
      </c>
      <c r="L26" s="65"/>
      <c r="M26" s="65"/>
      <c r="N26" s="65"/>
      <c r="O26" s="65">
        <f>ekamut!F26</f>
        <v>0</v>
      </c>
    </row>
    <row r="27" spans="1:15" s="17" customFormat="1" ht="13.5" customHeight="1">
      <c r="A27" s="30" t="s">
        <v>399</v>
      </c>
      <c r="B27" s="59" t="s">
        <v>1053</v>
      </c>
      <c r="C27" s="55"/>
      <c r="D27" s="64">
        <f t="shared" si="0"/>
        <v>0</v>
      </c>
      <c r="E27" s="64">
        <f t="shared" si="0"/>
        <v>45</v>
      </c>
      <c r="F27" s="64">
        <f t="shared" si="0"/>
        <v>105</v>
      </c>
      <c r="G27" s="64">
        <f t="shared" si="0"/>
        <v>105</v>
      </c>
      <c r="H27" s="65">
        <v>0</v>
      </c>
      <c r="I27" s="65">
        <v>45</v>
      </c>
      <c r="J27" s="65">
        <v>105</v>
      </c>
      <c r="K27" s="65">
        <f>ekamut!E27</f>
        <v>105</v>
      </c>
      <c r="L27" s="65" t="s">
        <v>177</v>
      </c>
      <c r="M27" s="65" t="s">
        <v>177</v>
      </c>
      <c r="N27" s="65" t="s">
        <v>177</v>
      </c>
      <c r="O27" s="65" t="str">
        <f>ekamut!F27</f>
        <v>X</v>
      </c>
    </row>
    <row r="28" spans="1:15" s="17" customFormat="1" ht="11.25" hidden="1" customHeight="1">
      <c r="A28" s="30" t="s">
        <v>400</v>
      </c>
      <c r="B28" s="59" t="s">
        <v>1054</v>
      </c>
      <c r="C28" s="55"/>
      <c r="D28" s="64">
        <f t="shared" si="0"/>
        <v>0</v>
      </c>
      <c r="E28" s="64">
        <f t="shared" si="0"/>
        <v>0</v>
      </c>
      <c r="F28" s="64">
        <f t="shared" si="0"/>
        <v>0</v>
      </c>
      <c r="G28" s="64">
        <f t="shared" si="0"/>
        <v>0</v>
      </c>
      <c r="H28" s="65"/>
      <c r="I28" s="65"/>
      <c r="J28" s="65"/>
      <c r="K28" s="65">
        <f>ekamut!E28</f>
        <v>0</v>
      </c>
      <c r="L28" s="65" t="s">
        <v>177</v>
      </c>
      <c r="M28" s="65" t="s">
        <v>177</v>
      </c>
      <c r="N28" s="65" t="s">
        <v>177</v>
      </c>
      <c r="O28" s="65" t="str">
        <f>ekamut!F28</f>
        <v>X</v>
      </c>
    </row>
    <row r="29" spans="1:15" s="17" customFormat="1" ht="49.5" hidden="1" customHeight="1">
      <c r="A29" s="30" t="s">
        <v>401</v>
      </c>
      <c r="B29" s="60" t="s">
        <v>1055</v>
      </c>
      <c r="C29" s="55"/>
      <c r="D29" s="64">
        <f t="shared" si="0"/>
        <v>0</v>
      </c>
      <c r="E29" s="64">
        <f t="shared" si="0"/>
        <v>0</v>
      </c>
      <c r="F29" s="64">
        <f t="shared" si="0"/>
        <v>0</v>
      </c>
      <c r="G29" s="64">
        <f t="shared" si="0"/>
        <v>0</v>
      </c>
      <c r="H29" s="65"/>
      <c r="I29" s="65"/>
      <c r="J29" s="65"/>
      <c r="K29" s="65">
        <f>ekamut!E29</f>
        <v>0</v>
      </c>
      <c r="L29" s="65" t="s">
        <v>177</v>
      </c>
      <c r="M29" s="65" t="s">
        <v>177</v>
      </c>
      <c r="N29" s="65" t="s">
        <v>177</v>
      </c>
      <c r="O29" s="65" t="str">
        <f>ekamut!F29</f>
        <v>X</v>
      </c>
    </row>
    <row r="30" spans="1:15" s="17" customFormat="1" ht="36.75" hidden="1" customHeight="1">
      <c r="A30" s="9" t="s">
        <v>402</v>
      </c>
      <c r="B30" s="58" t="s">
        <v>1056</v>
      </c>
      <c r="C30" s="55"/>
      <c r="D30" s="64">
        <f t="shared" ref="D30:G45" si="1">H30</f>
        <v>0</v>
      </c>
      <c r="E30" s="64">
        <f t="shared" si="1"/>
        <v>0</v>
      </c>
      <c r="F30" s="64">
        <f t="shared" si="1"/>
        <v>0</v>
      </c>
      <c r="G30" s="64">
        <f t="shared" si="1"/>
        <v>0</v>
      </c>
      <c r="H30" s="65"/>
      <c r="I30" s="65"/>
      <c r="J30" s="65"/>
      <c r="K30" s="65">
        <f>ekamut!E30</f>
        <v>0</v>
      </c>
      <c r="L30" s="65" t="s">
        <v>177</v>
      </c>
      <c r="M30" s="65" t="s">
        <v>177</v>
      </c>
      <c r="N30" s="65" t="s">
        <v>177</v>
      </c>
      <c r="O30" s="65" t="str">
        <f>ekamut!F30</f>
        <v>X</v>
      </c>
    </row>
    <row r="31" spans="1:15" s="17" customFormat="1" ht="54.6" customHeight="1">
      <c r="A31" s="30" t="s">
        <v>403</v>
      </c>
      <c r="B31" s="58" t="s">
        <v>1057</v>
      </c>
      <c r="C31" s="55"/>
      <c r="D31" s="64">
        <f t="shared" si="1"/>
        <v>739</v>
      </c>
      <c r="E31" s="64">
        <f t="shared" si="1"/>
        <v>1478</v>
      </c>
      <c r="F31" s="64">
        <f t="shared" si="1"/>
        <v>2217</v>
      </c>
      <c r="G31" s="64">
        <f t="shared" si="1"/>
        <v>2956</v>
      </c>
      <c r="H31" s="65">
        <v>739</v>
      </c>
      <c r="I31" s="65">
        <v>1478</v>
      </c>
      <c r="J31" s="65">
        <v>2217</v>
      </c>
      <c r="K31" s="65">
        <f>ekamut!E31</f>
        <v>2956</v>
      </c>
      <c r="L31" s="65" t="s">
        <v>177</v>
      </c>
      <c r="M31" s="65" t="s">
        <v>177</v>
      </c>
      <c r="N31" s="65" t="s">
        <v>177</v>
      </c>
      <c r="O31" s="65" t="str">
        <f>ekamut!F31</f>
        <v>X</v>
      </c>
    </row>
    <row r="32" spans="1:15" s="17" customFormat="1" ht="23.25" hidden="1" customHeight="1">
      <c r="A32" s="30" t="s">
        <v>404</v>
      </c>
      <c r="B32" s="58" t="s">
        <v>1058</v>
      </c>
      <c r="C32" s="55"/>
      <c r="D32" s="64">
        <f t="shared" si="1"/>
        <v>0</v>
      </c>
      <c r="E32" s="64">
        <f t="shared" si="1"/>
        <v>0</v>
      </c>
      <c r="F32" s="64">
        <f t="shared" si="1"/>
        <v>0</v>
      </c>
      <c r="G32" s="64">
        <f t="shared" si="1"/>
        <v>0</v>
      </c>
      <c r="H32" s="65"/>
      <c r="I32" s="65"/>
      <c r="J32" s="65"/>
      <c r="K32" s="65">
        <f>ekamut!E32</f>
        <v>0</v>
      </c>
      <c r="L32" s="65" t="s">
        <v>177</v>
      </c>
      <c r="M32" s="65" t="s">
        <v>177</v>
      </c>
      <c r="N32" s="65" t="s">
        <v>177</v>
      </c>
      <c r="O32" s="65" t="str">
        <f>ekamut!F32</f>
        <v>X</v>
      </c>
    </row>
    <row r="33" spans="1:15" s="17" customFormat="1" ht="75.75" customHeight="1">
      <c r="A33" s="30" t="s">
        <v>405</v>
      </c>
      <c r="B33" s="58" t="s">
        <v>1059</v>
      </c>
      <c r="C33" s="55"/>
      <c r="D33" s="64">
        <f t="shared" si="1"/>
        <v>450</v>
      </c>
      <c r="E33" s="64">
        <f t="shared" si="1"/>
        <v>900</v>
      </c>
      <c r="F33" s="64">
        <f t="shared" si="1"/>
        <v>1350</v>
      </c>
      <c r="G33" s="64">
        <f t="shared" si="1"/>
        <v>1800</v>
      </c>
      <c r="H33" s="65">
        <v>450</v>
      </c>
      <c r="I33" s="65">
        <v>900</v>
      </c>
      <c r="J33" s="65">
        <v>1350</v>
      </c>
      <c r="K33" s="65">
        <f>ekamut!E33</f>
        <v>1800</v>
      </c>
      <c r="L33" s="65" t="s">
        <v>177</v>
      </c>
      <c r="M33" s="65" t="s">
        <v>177</v>
      </c>
      <c r="N33" s="65" t="s">
        <v>177</v>
      </c>
      <c r="O33" s="65" t="str">
        <f>ekamut!F33</f>
        <v>X</v>
      </c>
    </row>
    <row r="34" spans="1:15" s="17" customFormat="1" ht="63" hidden="1" customHeight="1">
      <c r="A34" s="30" t="s">
        <v>406</v>
      </c>
      <c r="B34" s="58" t="s">
        <v>1060</v>
      </c>
      <c r="C34" s="55"/>
      <c r="D34" s="64">
        <f t="shared" si="1"/>
        <v>0</v>
      </c>
      <c r="E34" s="64">
        <f t="shared" si="1"/>
        <v>0</v>
      </c>
      <c r="F34" s="64">
        <f t="shared" si="1"/>
        <v>0</v>
      </c>
      <c r="G34" s="64">
        <f t="shared" si="1"/>
        <v>0</v>
      </c>
      <c r="H34" s="65"/>
      <c r="I34" s="65"/>
      <c r="J34" s="65"/>
      <c r="K34" s="65">
        <f>ekamut!E34</f>
        <v>0</v>
      </c>
      <c r="L34" s="65" t="s">
        <v>177</v>
      </c>
      <c r="M34" s="65" t="s">
        <v>177</v>
      </c>
      <c r="N34" s="65" t="s">
        <v>177</v>
      </c>
      <c r="O34" s="65" t="str">
        <f>ekamut!F34</f>
        <v>X</v>
      </c>
    </row>
    <row r="35" spans="1:15" s="17" customFormat="1" ht="37.5" hidden="1" customHeight="1">
      <c r="A35" s="30" t="s">
        <v>407</v>
      </c>
      <c r="B35" s="58" t="s">
        <v>1061</v>
      </c>
      <c r="C35" s="55"/>
      <c r="D35" s="64">
        <f t="shared" si="1"/>
        <v>0</v>
      </c>
      <c r="E35" s="64">
        <f t="shared" si="1"/>
        <v>0</v>
      </c>
      <c r="F35" s="64">
        <f t="shared" si="1"/>
        <v>0</v>
      </c>
      <c r="G35" s="64">
        <f t="shared" si="1"/>
        <v>0</v>
      </c>
      <c r="H35" s="65"/>
      <c r="I35" s="65"/>
      <c r="J35" s="65"/>
      <c r="K35" s="65">
        <f>ekamut!E35</f>
        <v>0</v>
      </c>
      <c r="L35" s="65" t="s">
        <v>177</v>
      </c>
      <c r="M35" s="65" t="s">
        <v>177</v>
      </c>
      <c r="N35" s="65" t="s">
        <v>177</v>
      </c>
      <c r="O35" s="65" t="str">
        <f>ekamut!F35</f>
        <v>X</v>
      </c>
    </row>
    <row r="36" spans="1:15" s="17" customFormat="1" ht="27" customHeight="1">
      <c r="A36" s="30" t="s">
        <v>408</v>
      </c>
      <c r="B36" s="58" t="s">
        <v>1062</v>
      </c>
      <c r="C36" s="55"/>
      <c r="D36" s="64">
        <f t="shared" si="1"/>
        <v>426</v>
      </c>
      <c r="E36" s="64">
        <f t="shared" si="1"/>
        <v>852</v>
      </c>
      <c r="F36" s="64">
        <f t="shared" si="1"/>
        <v>1278</v>
      </c>
      <c r="G36" s="64">
        <f t="shared" si="1"/>
        <v>1704</v>
      </c>
      <c r="H36" s="65">
        <v>426</v>
      </c>
      <c r="I36" s="65">
        <v>852</v>
      </c>
      <c r="J36" s="65">
        <v>1278</v>
      </c>
      <c r="K36" s="65">
        <f>ekamut!E36</f>
        <v>1704</v>
      </c>
      <c r="L36" s="65" t="s">
        <v>177</v>
      </c>
      <c r="M36" s="65" t="s">
        <v>177</v>
      </c>
      <c r="N36" s="65" t="s">
        <v>177</v>
      </c>
      <c r="O36" s="65" t="str">
        <f>ekamut!F36</f>
        <v>X</v>
      </c>
    </row>
    <row r="37" spans="1:15" s="17" customFormat="1" ht="25.5" hidden="1" customHeight="1">
      <c r="A37" s="30" t="s">
        <v>409</v>
      </c>
      <c r="B37" s="58" t="s">
        <v>1063</v>
      </c>
      <c r="C37" s="55"/>
      <c r="D37" s="64">
        <f t="shared" si="1"/>
        <v>0</v>
      </c>
      <c r="E37" s="64">
        <f t="shared" si="1"/>
        <v>0</v>
      </c>
      <c r="F37" s="64">
        <f t="shared" si="1"/>
        <v>0</v>
      </c>
      <c r="G37" s="64">
        <f t="shared" si="1"/>
        <v>0</v>
      </c>
      <c r="H37" s="65"/>
      <c r="I37" s="65"/>
      <c r="J37" s="65"/>
      <c r="K37" s="65">
        <f>ekamut!E37</f>
        <v>0</v>
      </c>
      <c r="L37" s="65" t="s">
        <v>177</v>
      </c>
      <c r="M37" s="65" t="s">
        <v>177</v>
      </c>
      <c r="N37" s="65" t="s">
        <v>177</v>
      </c>
      <c r="O37" s="65" t="str">
        <f>ekamut!F37</f>
        <v>X</v>
      </c>
    </row>
    <row r="38" spans="1:15" s="17" customFormat="1" ht="48" hidden="1" customHeight="1">
      <c r="A38" s="30" t="s">
        <v>410</v>
      </c>
      <c r="B38" s="58" t="s">
        <v>1064</v>
      </c>
      <c r="C38" s="55"/>
      <c r="D38" s="64">
        <f t="shared" si="1"/>
        <v>0</v>
      </c>
      <c r="E38" s="64">
        <f t="shared" si="1"/>
        <v>0</v>
      </c>
      <c r="F38" s="64">
        <f t="shared" si="1"/>
        <v>0</v>
      </c>
      <c r="G38" s="64">
        <f t="shared" si="1"/>
        <v>0</v>
      </c>
      <c r="H38" s="65"/>
      <c r="I38" s="65"/>
      <c r="J38" s="65"/>
      <c r="K38" s="65">
        <f>ekamut!E38</f>
        <v>0</v>
      </c>
      <c r="L38" s="65" t="s">
        <v>177</v>
      </c>
      <c r="M38" s="65" t="s">
        <v>177</v>
      </c>
      <c r="N38" s="65" t="s">
        <v>177</v>
      </c>
      <c r="O38" s="65" t="str">
        <f>ekamut!F38</f>
        <v>X</v>
      </c>
    </row>
    <row r="39" spans="1:15" s="17" customFormat="1" ht="24" customHeight="1">
      <c r="A39" s="30" t="s">
        <v>472</v>
      </c>
      <c r="B39" s="58" t="s">
        <v>1065</v>
      </c>
      <c r="C39" s="55"/>
      <c r="D39" s="64">
        <f t="shared" si="1"/>
        <v>25</v>
      </c>
      <c r="E39" s="64">
        <f t="shared" si="1"/>
        <v>50</v>
      </c>
      <c r="F39" s="64">
        <f t="shared" si="1"/>
        <v>75</v>
      </c>
      <c r="G39" s="64">
        <f t="shared" si="1"/>
        <v>100</v>
      </c>
      <c r="H39" s="65">
        <v>25</v>
      </c>
      <c r="I39" s="65">
        <v>50</v>
      </c>
      <c r="J39" s="65">
        <v>75</v>
      </c>
      <c r="K39" s="65">
        <f>ekamut!E39</f>
        <v>100</v>
      </c>
      <c r="L39" s="65" t="s">
        <v>177</v>
      </c>
      <c r="M39" s="65" t="s">
        <v>177</v>
      </c>
      <c r="N39" s="65" t="s">
        <v>177</v>
      </c>
      <c r="O39" s="65" t="str">
        <f>ekamut!F39</f>
        <v>X</v>
      </c>
    </row>
    <row r="40" spans="1:15" ht="15" hidden="1" customHeight="1">
      <c r="A40" s="28">
        <v>1146</v>
      </c>
      <c r="B40" s="58" t="s">
        <v>1066</v>
      </c>
      <c r="C40" s="55"/>
      <c r="D40" s="64">
        <f t="shared" si="1"/>
        <v>0</v>
      </c>
      <c r="E40" s="64">
        <f t="shared" si="1"/>
        <v>0</v>
      </c>
      <c r="F40" s="64">
        <f t="shared" si="1"/>
        <v>0</v>
      </c>
      <c r="G40" s="64">
        <f t="shared" si="1"/>
        <v>0</v>
      </c>
      <c r="H40" s="65"/>
      <c r="I40" s="65"/>
      <c r="J40" s="65"/>
      <c r="K40" s="65">
        <f>ekamut!E40</f>
        <v>0</v>
      </c>
      <c r="L40" s="65" t="s">
        <v>177</v>
      </c>
      <c r="M40" s="65" t="s">
        <v>177</v>
      </c>
      <c r="N40" s="65" t="s">
        <v>177</v>
      </c>
      <c r="O40" s="65" t="str">
        <f>ekamut!F40</f>
        <v>X</v>
      </c>
    </row>
    <row r="41" spans="1:15" s="17" customFormat="1" ht="41.25" customHeight="1">
      <c r="A41" s="9">
        <v>1147</v>
      </c>
      <c r="B41" s="58" t="s">
        <v>1067</v>
      </c>
      <c r="C41" s="55"/>
      <c r="D41" s="64">
        <f t="shared" si="1"/>
        <v>75</v>
      </c>
      <c r="E41" s="64">
        <f t="shared" si="1"/>
        <v>150</v>
      </c>
      <c r="F41" s="64">
        <f t="shared" si="1"/>
        <v>225</v>
      </c>
      <c r="G41" s="64">
        <f t="shared" si="1"/>
        <v>300</v>
      </c>
      <c r="H41" s="65">
        <v>75</v>
      </c>
      <c r="I41" s="65">
        <v>150</v>
      </c>
      <c r="J41" s="65">
        <v>225</v>
      </c>
      <c r="K41" s="65">
        <f>ekamut!E41</f>
        <v>300</v>
      </c>
      <c r="L41" s="65" t="s">
        <v>177</v>
      </c>
      <c r="M41" s="65" t="s">
        <v>177</v>
      </c>
      <c r="N41" s="65" t="s">
        <v>177</v>
      </c>
      <c r="O41" s="65" t="str">
        <f>ekamut!F41</f>
        <v>X</v>
      </c>
    </row>
    <row r="42" spans="1:15" ht="28.5" customHeight="1">
      <c r="A42" s="30">
        <v>1148</v>
      </c>
      <c r="B42" s="58" t="s">
        <v>1068</v>
      </c>
      <c r="C42" s="55"/>
      <c r="D42" s="64">
        <f t="shared" si="1"/>
        <v>31</v>
      </c>
      <c r="E42" s="64">
        <f t="shared" si="1"/>
        <v>62</v>
      </c>
      <c r="F42" s="64">
        <f t="shared" si="1"/>
        <v>93</v>
      </c>
      <c r="G42" s="64">
        <f t="shared" si="1"/>
        <v>124</v>
      </c>
      <c r="H42" s="65">
        <v>31</v>
      </c>
      <c r="I42" s="65">
        <v>62</v>
      </c>
      <c r="J42" s="65">
        <v>93</v>
      </c>
      <c r="K42" s="65">
        <f>ekamut!E42</f>
        <v>124</v>
      </c>
      <c r="L42" s="65" t="s">
        <v>177</v>
      </c>
      <c r="M42" s="65" t="s">
        <v>177</v>
      </c>
      <c r="N42" s="65" t="s">
        <v>177</v>
      </c>
      <c r="O42" s="65" t="str">
        <f>ekamut!F42</f>
        <v>X</v>
      </c>
    </row>
    <row r="43" spans="1:15" s="17" customFormat="1" ht="36" hidden="1" customHeight="1">
      <c r="A43" s="30">
        <v>1149</v>
      </c>
      <c r="B43" s="58" t="s">
        <v>1069</v>
      </c>
      <c r="C43" s="55"/>
      <c r="D43" s="64">
        <f t="shared" si="1"/>
        <v>0</v>
      </c>
      <c r="E43" s="64">
        <f t="shared" si="1"/>
        <v>0</v>
      </c>
      <c r="F43" s="64">
        <f t="shared" si="1"/>
        <v>0</v>
      </c>
      <c r="G43" s="64">
        <f t="shared" si="1"/>
        <v>0</v>
      </c>
      <c r="H43" s="65"/>
      <c r="I43" s="65"/>
      <c r="J43" s="65"/>
      <c r="K43" s="65">
        <f>ekamut!E43</f>
        <v>0</v>
      </c>
      <c r="L43" s="65" t="s">
        <v>177</v>
      </c>
      <c r="M43" s="65" t="s">
        <v>177</v>
      </c>
      <c r="N43" s="65" t="s">
        <v>177</v>
      </c>
      <c r="O43" s="65" t="str">
        <f>ekamut!F43</f>
        <v>X</v>
      </c>
    </row>
    <row r="44" spans="1:15" s="17" customFormat="1" ht="15" hidden="1" customHeight="1">
      <c r="A44" s="30">
        <v>1150</v>
      </c>
      <c r="B44" s="58" t="s">
        <v>1070</v>
      </c>
      <c r="C44" s="55"/>
      <c r="D44" s="64">
        <f t="shared" si="1"/>
        <v>0</v>
      </c>
      <c r="E44" s="64">
        <f t="shared" si="1"/>
        <v>0</v>
      </c>
      <c r="F44" s="64">
        <f t="shared" si="1"/>
        <v>0</v>
      </c>
      <c r="G44" s="64">
        <f t="shared" si="1"/>
        <v>0</v>
      </c>
      <c r="H44" s="65"/>
      <c r="I44" s="65"/>
      <c r="J44" s="65"/>
      <c r="K44" s="65">
        <f>ekamut!E44</f>
        <v>0</v>
      </c>
      <c r="L44" s="65" t="s">
        <v>177</v>
      </c>
      <c r="M44" s="65" t="s">
        <v>177</v>
      </c>
      <c r="N44" s="65" t="s">
        <v>177</v>
      </c>
      <c r="O44" s="65" t="str">
        <f>ekamut!F44</f>
        <v>X</v>
      </c>
    </row>
    <row r="45" spans="1:15" s="17" customFormat="1" ht="23.25" customHeight="1">
      <c r="A45" s="30">
        <v>1150</v>
      </c>
      <c r="B45" s="56" t="s">
        <v>1071</v>
      </c>
      <c r="C45" s="55">
        <v>7146</v>
      </c>
      <c r="D45" s="64">
        <f t="shared" si="1"/>
        <v>950</v>
      </c>
      <c r="E45" s="64">
        <f t="shared" si="1"/>
        <v>2600</v>
      </c>
      <c r="F45" s="64">
        <f t="shared" si="1"/>
        <v>4250</v>
      </c>
      <c r="G45" s="64">
        <f t="shared" si="1"/>
        <v>5800</v>
      </c>
      <c r="H45" s="64">
        <f>H47</f>
        <v>950</v>
      </c>
      <c r="I45" s="64">
        <f>I47</f>
        <v>2600</v>
      </c>
      <c r="J45" s="64">
        <f>J47</f>
        <v>4250</v>
      </c>
      <c r="K45" s="65">
        <f>ekamut!E45</f>
        <v>5800</v>
      </c>
      <c r="L45" s="65" t="s">
        <v>177</v>
      </c>
      <c r="M45" s="65" t="s">
        <v>177</v>
      </c>
      <c r="N45" s="65" t="s">
        <v>177</v>
      </c>
      <c r="O45" s="65" t="str">
        <f>ekamut!F45</f>
        <v>X</v>
      </c>
    </row>
    <row r="46" spans="1:15" s="17" customFormat="1" ht="15" hidden="1" customHeight="1">
      <c r="A46" s="9"/>
      <c r="B46" s="56" t="s">
        <v>1042</v>
      </c>
      <c r="C46" s="54"/>
      <c r="D46" s="64"/>
      <c r="E46" s="64"/>
      <c r="F46" s="64"/>
      <c r="G46" s="64"/>
      <c r="H46" s="64"/>
      <c r="I46" s="64"/>
      <c r="J46" s="64"/>
      <c r="K46" s="65">
        <f>ekamut!E46</f>
        <v>0</v>
      </c>
      <c r="L46" s="66"/>
      <c r="M46" s="66"/>
      <c r="N46" s="66"/>
      <c r="O46" s="65">
        <f>ekamut!F46</f>
        <v>0</v>
      </c>
    </row>
    <row r="47" spans="1:15" ht="12.75" customHeight="1">
      <c r="A47" s="28" t="s">
        <v>411</v>
      </c>
      <c r="B47" s="57" t="s">
        <v>1072</v>
      </c>
      <c r="C47" s="55"/>
      <c r="D47" s="64">
        <f>H47</f>
        <v>950</v>
      </c>
      <c r="E47" s="64">
        <f>I47</f>
        <v>2600</v>
      </c>
      <c r="F47" s="64">
        <f>J47</f>
        <v>4250</v>
      </c>
      <c r="G47" s="64">
        <f>K47</f>
        <v>5800</v>
      </c>
      <c r="H47" s="65">
        <f>H50+H51</f>
        <v>950</v>
      </c>
      <c r="I47" s="65">
        <f>I50+I51</f>
        <v>2600</v>
      </c>
      <c r="J47" s="65">
        <f>J50+J51</f>
        <v>4250</v>
      </c>
      <c r="K47" s="65">
        <f>ekamut!E47</f>
        <v>5800</v>
      </c>
      <c r="L47" s="65" t="s">
        <v>177</v>
      </c>
      <c r="M47" s="65" t="s">
        <v>177</v>
      </c>
      <c r="N47" s="65" t="s">
        <v>177</v>
      </c>
      <c r="O47" s="65" t="str">
        <f>ekamut!F47</f>
        <v>X</v>
      </c>
    </row>
    <row r="48" spans="1:15" s="17" customFormat="1" ht="15" hidden="1" customHeight="1">
      <c r="A48" s="30"/>
      <c r="B48" s="57" t="s">
        <v>1073</v>
      </c>
      <c r="C48" s="54"/>
      <c r="D48" s="64"/>
      <c r="E48" s="64"/>
      <c r="F48" s="64"/>
      <c r="G48" s="64"/>
      <c r="H48" s="65"/>
      <c r="I48" s="65"/>
      <c r="J48" s="65"/>
      <c r="K48" s="65">
        <f>ekamut!E48</f>
        <v>0</v>
      </c>
      <c r="L48" s="65"/>
      <c r="M48" s="65"/>
      <c r="N48" s="65"/>
      <c r="O48" s="65">
        <f>ekamut!F48</f>
        <v>0</v>
      </c>
    </row>
    <row r="49" spans="1:15" s="17" customFormat="1" ht="15" hidden="1" customHeight="1">
      <c r="A49" s="9"/>
      <c r="B49" s="57" t="s">
        <v>1042</v>
      </c>
      <c r="C49" s="54"/>
      <c r="D49" s="64"/>
      <c r="E49" s="64"/>
      <c r="F49" s="64"/>
      <c r="G49" s="64"/>
      <c r="H49" s="65"/>
      <c r="I49" s="65"/>
      <c r="J49" s="65"/>
      <c r="K49" s="65">
        <f>ekamut!E49</f>
        <v>0</v>
      </c>
      <c r="L49" s="65"/>
      <c r="M49" s="65"/>
      <c r="N49" s="65"/>
      <c r="O49" s="65">
        <f>ekamut!F49</f>
        <v>0</v>
      </c>
    </row>
    <row r="50" spans="1:15" ht="90" customHeight="1">
      <c r="A50" s="30" t="s">
        <v>412</v>
      </c>
      <c r="B50" s="58" t="s">
        <v>1074</v>
      </c>
      <c r="C50" s="55"/>
      <c r="D50" s="64">
        <f t="shared" ref="D50:G52" si="2">H50</f>
        <v>450</v>
      </c>
      <c r="E50" s="64">
        <f t="shared" si="2"/>
        <v>1350</v>
      </c>
      <c r="F50" s="64">
        <f t="shared" si="2"/>
        <v>2250</v>
      </c>
      <c r="G50" s="64">
        <f t="shared" si="2"/>
        <v>3000</v>
      </c>
      <c r="H50" s="65">
        <v>450</v>
      </c>
      <c r="I50" s="65">
        <v>1350</v>
      </c>
      <c r="J50" s="65">
        <v>2250</v>
      </c>
      <c r="K50" s="65">
        <f>ekamut!E50</f>
        <v>3000</v>
      </c>
      <c r="L50" s="65" t="s">
        <v>177</v>
      </c>
      <c r="M50" s="65" t="s">
        <v>177</v>
      </c>
      <c r="N50" s="65" t="s">
        <v>177</v>
      </c>
      <c r="O50" s="65" t="str">
        <f>ekamut!F50</f>
        <v>X</v>
      </c>
    </row>
    <row r="51" spans="1:15" s="17" customFormat="1" ht="94.5" customHeight="1">
      <c r="A51" s="30" t="s">
        <v>413</v>
      </c>
      <c r="B51" s="60" t="s">
        <v>1075</v>
      </c>
      <c r="C51" s="55"/>
      <c r="D51" s="64">
        <f t="shared" si="2"/>
        <v>500</v>
      </c>
      <c r="E51" s="64">
        <f t="shared" si="2"/>
        <v>1250</v>
      </c>
      <c r="F51" s="64">
        <f t="shared" si="2"/>
        <v>2000</v>
      </c>
      <c r="G51" s="64">
        <f t="shared" si="2"/>
        <v>2800</v>
      </c>
      <c r="H51" s="65">
        <v>500</v>
      </c>
      <c r="I51" s="65">
        <v>1250</v>
      </c>
      <c r="J51" s="65">
        <v>2000</v>
      </c>
      <c r="K51" s="65">
        <f>ekamut!E51</f>
        <v>2800</v>
      </c>
      <c r="L51" s="65" t="s">
        <v>177</v>
      </c>
      <c r="M51" s="65" t="s">
        <v>177</v>
      </c>
      <c r="N51" s="65" t="s">
        <v>177</v>
      </c>
      <c r="O51" s="65" t="str">
        <f>ekamut!F51</f>
        <v>X</v>
      </c>
    </row>
    <row r="52" spans="1:15" s="17" customFormat="1" ht="13.5" customHeight="1">
      <c r="A52" s="31">
        <v>1160</v>
      </c>
      <c r="B52" s="56" t="s">
        <v>1076</v>
      </c>
      <c r="C52" s="55">
        <v>7161</v>
      </c>
      <c r="D52" s="64">
        <f t="shared" si="2"/>
        <v>60</v>
      </c>
      <c r="E52" s="64">
        <f t="shared" si="2"/>
        <v>240</v>
      </c>
      <c r="F52" s="64">
        <f t="shared" si="2"/>
        <v>420</v>
      </c>
      <c r="G52" s="64">
        <f t="shared" si="2"/>
        <v>600</v>
      </c>
      <c r="H52" s="64">
        <f>H55+H60</f>
        <v>60</v>
      </c>
      <c r="I52" s="64">
        <f>I55+I60</f>
        <v>240</v>
      </c>
      <c r="J52" s="64">
        <f>J55+J60</f>
        <v>420</v>
      </c>
      <c r="K52" s="65">
        <f>ekamut!E52</f>
        <v>600</v>
      </c>
      <c r="L52" s="65" t="s">
        <v>177</v>
      </c>
      <c r="M52" s="65" t="s">
        <v>177</v>
      </c>
      <c r="N52" s="65" t="s">
        <v>177</v>
      </c>
      <c r="O52" s="65" t="str">
        <f>ekamut!F52</f>
        <v>X</v>
      </c>
    </row>
    <row r="53" spans="1:15" s="17" customFormat="1" ht="15" hidden="1" customHeight="1">
      <c r="A53" s="31"/>
      <c r="B53" s="57" t="s">
        <v>1077</v>
      </c>
      <c r="C53" s="54"/>
      <c r="D53" s="64"/>
      <c r="E53" s="64"/>
      <c r="F53" s="64"/>
      <c r="G53" s="64"/>
      <c r="H53" s="64"/>
      <c r="I53" s="64"/>
      <c r="J53" s="64"/>
      <c r="K53" s="65">
        <f>ekamut!E53</f>
        <v>0</v>
      </c>
      <c r="L53" s="65"/>
      <c r="M53" s="65"/>
      <c r="N53" s="65"/>
      <c r="O53" s="65">
        <f>ekamut!F53</f>
        <v>0</v>
      </c>
    </row>
    <row r="54" spans="1:15" s="17" customFormat="1" ht="15" hidden="1" customHeight="1">
      <c r="A54" s="31"/>
      <c r="B54" s="57" t="s">
        <v>1042</v>
      </c>
      <c r="C54" s="54"/>
      <c r="D54" s="64"/>
      <c r="E54" s="64"/>
      <c r="F54" s="64"/>
      <c r="G54" s="64"/>
      <c r="H54" s="64"/>
      <c r="I54" s="64"/>
      <c r="J54" s="64"/>
      <c r="K54" s="65">
        <f>ekamut!E54</f>
        <v>0</v>
      </c>
      <c r="L54" s="66"/>
      <c r="M54" s="66"/>
      <c r="N54" s="66"/>
      <c r="O54" s="65">
        <f>ekamut!F54</f>
        <v>0</v>
      </c>
    </row>
    <row r="55" spans="1:15" s="17" customFormat="1" ht="13.5" hidden="1" customHeight="1">
      <c r="A55" s="31" t="s">
        <v>414</v>
      </c>
      <c r="B55" s="57" t="s">
        <v>1078</v>
      </c>
      <c r="C55" s="55"/>
      <c r="D55" s="64">
        <f>H55</f>
        <v>0</v>
      </c>
      <c r="E55" s="64">
        <f>I55</f>
        <v>0</v>
      </c>
      <c r="F55" s="64">
        <f>J55</f>
        <v>0</v>
      </c>
      <c r="G55" s="64">
        <f>K55</f>
        <v>0</v>
      </c>
      <c r="H55" s="65">
        <f>H57+H58+H59</f>
        <v>0</v>
      </c>
      <c r="I55" s="65">
        <f>I57+I58+I59</f>
        <v>0</v>
      </c>
      <c r="J55" s="65">
        <f>J57+J58+J59</f>
        <v>0</v>
      </c>
      <c r="K55" s="65">
        <f>ekamut!E55</f>
        <v>0</v>
      </c>
      <c r="L55" s="65" t="s">
        <v>177</v>
      </c>
      <c r="M55" s="65" t="s">
        <v>177</v>
      </c>
      <c r="N55" s="65" t="s">
        <v>177</v>
      </c>
      <c r="O55" s="65" t="str">
        <f>ekamut!F55</f>
        <v>X</v>
      </c>
    </row>
    <row r="56" spans="1:15" ht="15" hidden="1" customHeight="1">
      <c r="A56" s="28"/>
      <c r="B56" s="57" t="s">
        <v>1079</v>
      </c>
      <c r="C56" s="54"/>
      <c r="D56" s="64"/>
      <c r="E56" s="64"/>
      <c r="F56" s="64"/>
      <c r="G56" s="64"/>
      <c r="H56" s="65"/>
      <c r="I56" s="65"/>
      <c r="J56" s="65"/>
      <c r="K56" s="65">
        <f>ekamut!E56</f>
        <v>0</v>
      </c>
      <c r="L56" s="65"/>
      <c r="M56" s="65"/>
      <c r="N56" s="65"/>
      <c r="O56" s="65">
        <f>ekamut!F56</f>
        <v>0</v>
      </c>
    </row>
    <row r="57" spans="1:15" s="17" customFormat="1" ht="15" hidden="1" customHeight="1">
      <c r="A57" s="9" t="s">
        <v>415</v>
      </c>
      <c r="B57" s="58" t="s">
        <v>1080</v>
      </c>
      <c r="C57" s="55"/>
      <c r="D57" s="64">
        <f t="shared" ref="D57:G60" si="3">H57</f>
        <v>0</v>
      </c>
      <c r="E57" s="64">
        <f t="shared" si="3"/>
        <v>0</v>
      </c>
      <c r="F57" s="64">
        <f t="shared" si="3"/>
        <v>0</v>
      </c>
      <c r="G57" s="64">
        <f t="shared" si="3"/>
        <v>0</v>
      </c>
      <c r="H57" s="65"/>
      <c r="I57" s="65"/>
      <c r="J57" s="65"/>
      <c r="K57" s="65">
        <f>ekamut!E57</f>
        <v>0</v>
      </c>
      <c r="L57" s="65" t="s">
        <v>177</v>
      </c>
      <c r="M57" s="65" t="s">
        <v>177</v>
      </c>
      <c r="N57" s="65" t="s">
        <v>177</v>
      </c>
      <c r="O57" s="65" t="str">
        <f>ekamut!F57</f>
        <v>X</v>
      </c>
    </row>
    <row r="58" spans="1:15" s="17" customFormat="1" ht="15" hidden="1" customHeight="1">
      <c r="A58" s="9" t="s">
        <v>416</v>
      </c>
      <c r="B58" s="58" t="s">
        <v>1081</v>
      </c>
      <c r="C58" s="55"/>
      <c r="D58" s="64">
        <f t="shared" si="3"/>
        <v>0</v>
      </c>
      <c r="E58" s="64">
        <f t="shared" si="3"/>
        <v>0</v>
      </c>
      <c r="F58" s="64">
        <f t="shared" si="3"/>
        <v>0</v>
      </c>
      <c r="G58" s="64">
        <f t="shared" si="3"/>
        <v>0</v>
      </c>
      <c r="H58" s="65"/>
      <c r="I58" s="65"/>
      <c r="J58" s="65"/>
      <c r="K58" s="65">
        <f>ekamut!E58</f>
        <v>0</v>
      </c>
      <c r="L58" s="65" t="s">
        <v>177</v>
      </c>
      <c r="M58" s="65" t="s">
        <v>177</v>
      </c>
      <c r="N58" s="65" t="s">
        <v>177</v>
      </c>
      <c r="O58" s="65" t="str">
        <f>ekamut!F58</f>
        <v>X</v>
      </c>
    </row>
    <row r="59" spans="1:15" ht="15" hidden="1" customHeight="1">
      <c r="A59" s="28" t="s">
        <v>417</v>
      </c>
      <c r="B59" s="58" t="s">
        <v>1082</v>
      </c>
      <c r="C59" s="55"/>
      <c r="D59" s="64">
        <f t="shared" si="3"/>
        <v>0</v>
      </c>
      <c r="E59" s="64">
        <f t="shared" si="3"/>
        <v>0</v>
      </c>
      <c r="F59" s="64">
        <f t="shared" si="3"/>
        <v>0</v>
      </c>
      <c r="G59" s="64">
        <f t="shared" si="3"/>
        <v>0</v>
      </c>
      <c r="H59" s="65"/>
      <c r="I59" s="65"/>
      <c r="J59" s="65"/>
      <c r="K59" s="65">
        <f>ekamut!E59</f>
        <v>0</v>
      </c>
      <c r="L59" s="65" t="s">
        <v>177</v>
      </c>
      <c r="M59" s="65" t="s">
        <v>177</v>
      </c>
      <c r="N59" s="65" t="s">
        <v>177</v>
      </c>
      <c r="O59" s="65" t="str">
        <f>ekamut!F59</f>
        <v>X</v>
      </c>
    </row>
    <row r="60" spans="1:15" s="17" customFormat="1" ht="36" customHeight="1">
      <c r="A60" s="9" t="s">
        <v>308</v>
      </c>
      <c r="B60" s="57" t="s">
        <v>1083</v>
      </c>
      <c r="C60" s="55"/>
      <c r="D60" s="64">
        <f t="shared" si="3"/>
        <v>60</v>
      </c>
      <c r="E60" s="64">
        <f t="shared" si="3"/>
        <v>240</v>
      </c>
      <c r="F60" s="64">
        <f t="shared" si="3"/>
        <v>420</v>
      </c>
      <c r="G60" s="64">
        <f t="shared" si="3"/>
        <v>600</v>
      </c>
      <c r="H60" s="64">
        <v>60</v>
      </c>
      <c r="I60" s="64">
        <v>240</v>
      </c>
      <c r="J60" s="64">
        <v>420</v>
      </c>
      <c r="K60" s="65">
        <f>ekamut!E60</f>
        <v>600</v>
      </c>
      <c r="L60" s="65" t="s">
        <v>177</v>
      </c>
      <c r="M60" s="65" t="s">
        <v>177</v>
      </c>
      <c r="N60" s="65" t="s">
        <v>177</v>
      </c>
      <c r="O60" s="65" t="str">
        <f>ekamut!F60</f>
        <v>X</v>
      </c>
    </row>
    <row r="61" spans="1:15" ht="12.75" customHeight="1">
      <c r="A61" s="30">
        <v>1200</v>
      </c>
      <c r="B61" s="56" t="s">
        <v>1084</v>
      </c>
      <c r="C61" s="55">
        <v>7300</v>
      </c>
      <c r="D61" s="64">
        <f>H61+L61</f>
        <v>92625</v>
      </c>
      <c r="E61" s="64">
        <f>I61+M61</f>
        <v>185676.6</v>
      </c>
      <c r="F61" s="64">
        <f>J61+N61</f>
        <v>278730.3</v>
      </c>
      <c r="G61" s="64">
        <f>K61+O61</f>
        <v>372205.2</v>
      </c>
      <c r="H61" s="64">
        <f>H64+H70+H76</f>
        <v>92625</v>
      </c>
      <c r="I61" s="64">
        <f>I64+I70+I76</f>
        <v>185676.6</v>
      </c>
      <c r="J61" s="64">
        <f>J64+J70+J76</f>
        <v>278730.3</v>
      </c>
      <c r="K61" s="65">
        <f>ekamut!E61</f>
        <v>372205.2</v>
      </c>
      <c r="L61" s="65">
        <f>L67+L73+L86</f>
        <v>0</v>
      </c>
      <c r="M61" s="65">
        <f>M67+M73+M86</f>
        <v>0</v>
      </c>
      <c r="N61" s="65">
        <f>N67+N73+N86</f>
        <v>0</v>
      </c>
      <c r="O61" s="65">
        <f>ekamut!F61</f>
        <v>0</v>
      </c>
    </row>
    <row r="62" spans="1:15" ht="15" hidden="1" customHeight="1">
      <c r="A62" s="30"/>
      <c r="B62" s="56" t="s">
        <v>1085</v>
      </c>
      <c r="C62" s="54"/>
      <c r="D62" s="64"/>
      <c r="E62" s="64"/>
      <c r="F62" s="64"/>
      <c r="G62" s="64"/>
      <c r="H62" s="64"/>
      <c r="I62" s="64"/>
      <c r="J62" s="64"/>
      <c r="K62" s="65">
        <f>ekamut!E62</f>
        <v>0</v>
      </c>
      <c r="L62" s="66"/>
      <c r="M62" s="66"/>
      <c r="N62" s="66"/>
      <c r="O62" s="65">
        <f>ekamut!F62</f>
        <v>0</v>
      </c>
    </row>
    <row r="63" spans="1:15" ht="15" hidden="1" customHeight="1">
      <c r="A63" s="30"/>
      <c r="B63" s="56" t="s">
        <v>1042</v>
      </c>
      <c r="C63" s="54"/>
      <c r="D63" s="64"/>
      <c r="E63" s="64"/>
      <c r="F63" s="64"/>
      <c r="G63" s="64"/>
      <c r="H63" s="64"/>
      <c r="I63" s="64"/>
      <c r="J63" s="64"/>
      <c r="K63" s="65">
        <f>ekamut!E63</f>
        <v>0</v>
      </c>
      <c r="L63" s="66"/>
      <c r="M63" s="66"/>
      <c r="N63" s="66"/>
      <c r="O63" s="65">
        <f>ekamut!F63</f>
        <v>0</v>
      </c>
    </row>
    <row r="64" spans="1:15" ht="12" hidden="1" customHeight="1">
      <c r="A64" s="9">
        <v>1210</v>
      </c>
      <c r="B64" s="56" t="s">
        <v>1086</v>
      </c>
      <c r="C64" s="55">
        <v>7311</v>
      </c>
      <c r="D64" s="64">
        <f>H64</f>
        <v>0</v>
      </c>
      <c r="E64" s="64">
        <f>I64</f>
        <v>0</v>
      </c>
      <c r="F64" s="64">
        <f>J64</f>
        <v>0</v>
      </c>
      <c r="G64" s="64">
        <f>K64</f>
        <v>0</v>
      </c>
      <c r="H64" s="64">
        <f>H66</f>
        <v>0</v>
      </c>
      <c r="I64" s="64">
        <f>I66</f>
        <v>0</v>
      </c>
      <c r="J64" s="64">
        <f>J66</f>
        <v>0</v>
      </c>
      <c r="K64" s="65">
        <f>ekamut!E64</f>
        <v>0</v>
      </c>
      <c r="L64" s="65" t="s">
        <v>177</v>
      </c>
      <c r="M64" s="65" t="s">
        <v>177</v>
      </c>
      <c r="N64" s="65" t="s">
        <v>177</v>
      </c>
      <c r="O64" s="65" t="str">
        <f>ekamut!F64</f>
        <v>X</v>
      </c>
    </row>
    <row r="65" spans="1:15" ht="15" hidden="1" customHeight="1">
      <c r="A65" s="30"/>
      <c r="B65" s="56" t="s">
        <v>1042</v>
      </c>
      <c r="C65" s="54"/>
      <c r="D65" s="64"/>
      <c r="E65" s="64"/>
      <c r="F65" s="64"/>
      <c r="G65" s="64"/>
      <c r="H65" s="64"/>
      <c r="I65" s="64"/>
      <c r="J65" s="64"/>
      <c r="K65" s="65">
        <f>ekamut!E65</f>
        <v>0</v>
      </c>
      <c r="L65" s="66"/>
      <c r="M65" s="66"/>
      <c r="N65" s="66"/>
      <c r="O65" s="65">
        <f>ekamut!F65</f>
        <v>0</v>
      </c>
    </row>
    <row r="66" spans="1:15" ht="49.5" hidden="1" customHeight="1">
      <c r="A66" s="30" t="s">
        <v>225</v>
      </c>
      <c r="B66" s="57" t="s">
        <v>1087</v>
      </c>
      <c r="C66" s="61"/>
      <c r="D66" s="64">
        <f>H66</f>
        <v>0</v>
      </c>
      <c r="E66" s="64">
        <f>I66</f>
        <v>0</v>
      </c>
      <c r="F66" s="64">
        <f>J66</f>
        <v>0</v>
      </c>
      <c r="G66" s="64">
        <f>K66</f>
        <v>0</v>
      </c>
      <c r="H66" s="65"/>
      <c r="I66" s="65"/>
      <c r="J66" s="65"/>
      <c r="K66" s="65">
        <f>ekamut!E66</f>
        <v>0</v>
      </c>
      <c r="L66" s="65" t="s">
        <v>177</v>
      </c>
      <c r="M66" s="65" t="s">
        <v>177</v>
      </c>
      <c r="N66" s="65" t="s">
        <v>177</v>
      </c>
      <c r="O66" s="65" t="str">
        <f>ekamut!F66</f>
        <v>X</v>
      </c>
    </row>
    <row r="67" spans="1:15" ht="24.75" hidden="1" customHeight="1">
      <c r="A67" s="30" t="s">
        <v>17</v>
      </c>
      <c r="B67" s="56" t="s">
        <v>1088</v>
      </c>
      <c r="C67" s="61">
        <v>7312</v>
      </c>
      <c r="D67" s="64">
        <f>L67</f>
        <v>0</v>
      </c>
      <c r="E67" s="64">
        <f>M67</f>
        <v>0</v>
      </c>
      <c r="F67" s="64">
        <f>N67</f>
        <v>0</v>
      </c>
      <c r="G67" s="64">
        <f>O67</f>
        <v>0</v>
      </c>
      <c r="H67" s="65" t="s">
        <v>177</v>
      </c>
      <c r="I67" s="65" t="s">
        <v>177</v>
      </c>
      <c r="J67" s="65" t="s">
        <v>177</v>
      </c>
      <c r="K67" s="65" t="str">
        <f>ekamut!E67</f>
        <v>X</v>
      </c>
      <c r="L67" s="65">
        <f>L69</f>
        <v>0</v>
      </c>
      <c r="M67" s="65">
        <f>M69</f>
        <v>0</v>
      </c>
      <c r="N67" s="65">
        <f>N69</f>
        <v>0</v>
      </c>
      <c r="O67" s="65">
        <f>ekamut!F67</f>
        <v>0</v>
      </c>
    </row>
    <row r="68" spans="1:15" ht="15" hidden="1" customHeight="1">
      <c r="A68" s="30"/>
      <c r="B68" s="56" t="s">
        <v>1042</v>
      </c>
      <c r="C68" s="55"/>
      <c r="D68" s="64"/>
      <c r="E68" s="64"/>
      <c r="F68" s="64"/>
      <c r="G68" s="64"/>
      <c r="H68" s="154"/>
      <c r="I68" s="154"/>
      <c r="J68" s="154"/>
      <c r="K68" s="65">
        <f>ekamut!E68</f>
        <v>0</v>
      </c>
      <c r="L68" s="65"/>
      <c r="M68" s="65"/>
      <c r="N68" s="65"/>
      <c r="O68" s="65">
        <f>ekamut!F68</f>
        <v>0</v>
      </c>
    </row>
    <row r="69" spans="1:15" ht="52.5" hidden="1" customHeight="1">
      <c r="A69" s="30" t="s">
        <v>18</v>
      </c>
      <c r="B69" s="57" t="s">
        <v>1089</v>
      </c>
      <c r="C69" s="61"/>
      <c r="D69" s="64">
        <f>L69</f>
        <v>0</v>
      </c>
      <c r="E69" s="64">
        <f>M69</f>
        <v>0</v>
      </c>
      <c r="F69" s="64">
        <f>N69</f>
        <v>0</v>
      </c>
      <c r="G69" s="64">
        <f>O69</f>
        <v>0</v>
      </c>
      <c r="H69" s="65" t="s">
        <v>177</v>
      </c>
      <c r="I69" s="65" t="s">
        <v>177</v>
      </c>
      <c r="J69" s="65" t="s">
        <v>177</v>
      </c>
      <c r="K69" s="65" t="str">
        <f>ekamut!E69</f>
        <v>X</v>
      </c>
      <c r="L69" s="65"/>
      <c r="M69" s="65"/>
      <c r="N69" s="65"/>
      <c r="O69" s="65">
        <f>ekamut!F69</f>
        <v>0</v>
      </c>
    </row>
    <row r="70" spans="1:15" ht="13.5" hidden="1" customHeight="1">
      <c r="A70" s="30" t="s">
        <v>226</v>
      </c>
      <c r="B70" s="56" t="s">
        <v>1090</v>
      </c>
      <c r="C70" s="61">
        <v>7321</v>
      </c>
      <c r="D70" s="64">
        <f>H70</f>
        <v>0</v>
      </c>
      <c r="E70" s="64">
        <f>I70</f>
        <v>0</v>
      </c>
      <c r="F70" s="64">
        <f>J70</f>
        <v>0</v>
      </c>
      <c r="G70" s="64">
        <f>K70</f>
        <v>0</v>
      </c>
      <c r="H70" s="65">
        <f>H72</f>
        <v>0</v>
      </c>
      <c r="I70" s="65">
        <f>I72</f>
        <v>0</v>
      </c>
      <c r="J70" s="65">
        <f>J72</f>
        <v>0</v>
      </c>
      <c r="K70" s="65">
        <f>ekamut!E70</f>
        <v>0</v>
      </c>
      <c r="L70" s="65" t="s">
        <v>177</v>
      </c>
      <c r="M70" s="65" t="s">
        <v>177</v>
      </c>
      <c r="N70" s="65" t="s">
        <v>177</v>
      </c>
      <c r="O70" s="65" t="str">
        <f>ekamut!F70</f>
        <v>X</v>
      </c>
    </row>
    <row r="71" spans="1:15" ht="15" hidden="1" customHeight="1">
      <c r="A71" s="28"/>
      <c r="B71" s="56" t="s">
        <v>1042</v>
      </c>
      <c r="C71" s="55"/>
      <c r="D71" s="64"/>
      <c r="E71" s="64"/>
      <c r="F71" s="64"/>
      <c r="G71" s="64"/>
      <c r="H71" s="154"/>
      <c r="I71" s="154"/>
      <c r="J71" s="154"/>
      <c r="K71" s="65">
        <f>ekamut!E71</f>
        <v>0</v>
      </c>
      <c r="L71" s="65"/>
      <c r="M71" s="65"/>
      <c r="N71" s="65"/>
      <c r="O71" s="65">
        <f>ekamut!F71</f>
        <v>0</v>
      </c>
    </row>
    <row r="72" spans="1:15" s="17" customFormat="1" ht="51" hidden="1" customHeight="1">
      <c r="A72" s="9" t="s">
        <v>227</v>
      </c>
      <c r="B72" s="57" t="s">
        <v>1092</v>
      </c>
      <c r="C72" s="61"/>
      <c r="D72" s="64">
        <f>H72</f>
        <v>0</v>
      </c>
      <c r="E72" s="64">
        <f>I72</f>
        <v>0</v>
      </c>
      <c r="F72" s="64">
        <f>J72</f>
        <v>0</v>
      </c>
      <c r="G72" s="64">
        <f>K72</f>
        <v>0</v>
      </c>
      <c r="H72" s="65"/>
      <c r="I72" s="65"/>
      <c r="J72" s="65"/>
      <c r="K72" s="65">
        <f>ekamut!E72</f>
        <v>0</v>
      </c>
      <c r="L72" s="65" t="s">
        <v>177</v>
      </c>
      <c r="M72" s="65" t="s">
        <v>177</v>
      </c>
      <c r="N72" s="65" t="s">
        <v>177</v>
      </c>
      <c r="O72" s="65" t="str">
        <f>ekamut!F72</f>
        <v>X</v>
      </c>
    </row>
    <row r="73" spans="1:15" s="17" customFormat="1" ht="12" hidden="1" customHeight="1">
      <c r="A73" s="9" t="s">
        <v>228</v>
      </c>
      <c r="B73" s="56" t="s">
        <v>1093</v>
      </c>
      <c r="C73" s="61">
        <v>7322</v>
      </c>
      <c r="D73" s="64">
        <f>L73</f>
        <v>0</v>
      </c>
      <c r="E73" s="64">
        <f>M73</f>
        <v>0</v>
      </c>
      <c r="F73" s="64">
        <f>N73</f>
        <v>0</v>
      </c>
      <c r="G73" s="64">
        <f>O73</f>
        <v>0</v>
      </c>
      <c r="H73" s="65" t="s">
        <v>177</v>
      </c>
      <c r="I73" s="65" t="s">
        <v>177</v>
      </c>
      <c r="J73" s="65" t="s">
        <v>177</v>
      </c>
      <c r="K73" s="65" t="str">
        <f>ekamut!E73</f>
        <v>X</v>
      </c>
      <c r="L73" s="65">
        <f>L75</f>
        <v>0</v>
      </c>
      <c r="M73" s="65">
        <f>M75</f>
        <v>0</v>
      </c>
      <c r="N73" s="65">
        <f>N75</f>
        <v>0</v>
      </c>
      <c r="O73" s="65">
        <f>ekamut!F73</f>
        <v>0</v>
      </c>
    </row>
    <row r="74" spans="1:15" ht="15" hidden="1" customHeight="1">
      <c r="A74" s="30"/>
      <c r="B74" s="56" t="s">
        <v>1042</v>
      </c>
      <c r="C74" s="55"/>
      <c r="D74" s="64"/>
      <c r="E74" s="64"/>
      <c r="F74" s="64"/>
      <c r="G74" s="64"/>
      <c r="H74" s="154"/>
      <c r="I74" s="154"/>
      <c r="J74" s="154"/>
      <c r="K74" s="65">
        <f>ekamut!E74</f>
        <v>0</v>
      </c>
      <c r="L74" s="65"/>
      <c r="M74" s="65"/>
      <c r="N74" s="65"/>
      <c r="O74" s="65">
        <f>ekamut!F74</f>
        <v>0</v>
      </c>
    </row>
    <row r="75" spans="1:15" ht="46.5" hidden="1" customHeight="1">
      <c r="A75" s="30" t="s">
        <v>229</v>
      </c>
      <c r="B75" s="57" t="s">
        <v>1094</v>
      </c>
      <c r="C75" s="61"/>
      <c r="D75" s="64">
        <f>L75</f>
        <v>0</v>
      </c>
      <c r="E75" s="64">
        <f>M75</f>
        <v>0</v>
      </c>
      <c r="F75" s="64">
        <f>N75</f>
        <v>0</v>
      </c>
      <c r="G75" s="64">
        <f>O75</f>
        <v>0</v>
      </c>
      <c r="H75" s="65" t="s">
        <v>177</v>
      </c>
      <c r="I75" s="65" t="s">
        <v>177</v>
      </c>
      <c r="J75" s="65" t="s">
        <v>177</v>
      </c>
      <c r="K75" s="65" t="str">
        <f>ekamut!E75</f>
        <v>X</v>
      </c>
      <c r="L75" s="65"/>
      <c r="M75" s="65"/>
      <c r="N75" s="65"/>
      <c r="O75" s="65">
        <f>ekamut!F75</f>
        <v>0</v>
      </c>
    </row>
    <row r="76" spans="1:15" ht="24.75" customHeight="1">
      <c r="A76" s="30">
        <v>1250</v>
      </c>
      <c r="B76" s="56" t="s">
        <v>1095</v>
      </c>
      <c r="C76" s="55">
        <v>7331</v>
      </c>
      <c r="D76" s="64">
        <f>H76</f>
        <v>92625</v>
      </c>
      <c r="E76" s="64">
        <f>I76</f>
        <v>185676.6</v>
      </c>
      <c r="F76" s="64">
        <f>J76</f>
        <v>278730.3</v>
      </c>
      <c r="G76" s="64">
        <f>K76</f>
        <v>372205.2</v>
      </c>
      <c r="H76" s="64">
        <f>H79+H80+H84+H85</f>
        <v>92625</v>
      </c>
      <c r="I76" s="64">
        <f>I79+I80+I84+I85</f>
        <v>185676.6</v>
      </c>
      <c r="J76" s="64">
        <f>J79+J80+J84+J85</f>
        <v>278730.3</v>
      </c>
      <c r="K76" s="65">
        <f>ekamut!E76</f>
        <v>372205.2</v>
      </c>
      <c r="L76" s="65" t="s">
        <v>177</v>
      </c>
      <c r="M76" s="65" t="s">
        <v>177</v>
      </c>
      <c r="N76" s="65" t="s">
        <v>177</v>
      </c>
      <c r="O76" s="65" t="str">
        <f>ekamut!F76</f>
        <v>X</v>
      </c>
    </row>
    <row r="77" spans="1:15" ht="15" hidden="1" customHeight="1">
      <c r="A77" s="30"/>
      <c r="B77" s="56" t="s">
        <v>1096</v>
      </c>
      <c r="C77" s="54"/>
      <c r="D77" s="64"/>
      <c r="E77" s="64"/>
      <c r="F77" s="64"/>
      <c r="G77" s="64"/>
      <c r="H77" s="64"/>
      <c r="I77" s="64"/>
      <c r="J77" s="64"/>
      <c r="K77" s="65">
        <f>ekamut!E77</f>
        <v>0</v>
      </c>
      <c r="L77" s="66"/>
      <c r="M77" s="66"/>
      <c r="N77" s="66"/>
      <c r="O77" s="65">
        <f>ekamut!F77</f>
        <v>0</v>
      </c>
    </row>
    <row r="78" spans="1:15" ht="15" hidden="1" customHeight="1">
      <c r="A78" s="30"/>
      <c r="B78" s="56" t="s">
        <v>1052</v>
      </c>
      <c r="C78" s="54"/>
      <c r="D78" s="64"/>
      <c r="E78" s="64"/>
      <c r="F78" s="64"/>
      <c r="G78" s="64"/>
      <c r="H78" s="64"/>
      <c r="I78" s="64"/>
      <c r="J78" s="64"/>
      <c r="K78" s="65">
        <f>ekamut!E78</f>
        <v>0</v>
      </c>
      <c r="L78" s="66"/>
      <c r="M78" s="66"/>
      <c r="N78" s="66"/>
      <c r="O78" s="65">
        <f>ekamut!F78</f>
        <v>0</v>
      </c>
    </row>
    <row r="79" spans="1:15" ht="24.75" customHeight="1">
      <c r="A79" s="30" t="s">
        <v>230</v>
      </c>
      <c r="B79" s="57" t="s">
        <v>1097</v>
      </c>
      <c r="C79" s="55"/>
      <c r="D79" s="64">
        <f t="shared" ref="D79:G80" si="4">H79</f>
        <v>91767.6</v>
      </c>
      <c r="E79" s="64">
        <f t="shared" si="4"/>
        <v>183535.2</v>
      </c>
      <c r="F79" s="64">
        <f t="shared" si="4"/>
        <v>275302.8</v>
      </c>
      <c r="G79" s="64">
        <f t="shared" si="4"/>
        <v>367070.9</v>
      </c>
      <c r="H79" s="65">
        <v>91767.6</v>
      </c>
      <c r="I79" s="65">
        <v>183535.2</v>
      </c>
      <c r="J79" s="65">
        <v>275302.8</v>
      </c>
      <c r="K79" s="65">
        <f>ekamut!E79</f>
        <v>367070.9</v>
      </c>
      <c r="L79" s="65" t="s">
        <v>177</v>
      </c>
      <c r="M79" s="65" t="s">
        <v>177</v>
      </c>
      <c r="N79" s="65" t="s">
        <v>177</v>
      </c>
      <c r="O79" s="65" t="str">
        <f>ekamut!F79</f>
        <v>X</v>
      </c>
    </row>
    <row r="80" spans="1:15" ht="27" customHeight="1">
      <c r="A80" s="30" t="s">
        <v>231</v>
      </c>
      <c r="B80" s="57" t="s">
        <v>1098</v>
      </c>
      <c r="C80" s="61"/>
      <c r="D80" s="64">
        <f t="shared" si="4"/>
        <v>0</v>
      </c>
      <c r="E80" s="64">
        <f t="shared" si="4"/>
        <v>0</v>
      </c>
      <c r="F80" s="64">
        <f t="shared" si="4"/>
        <v>0</v>
      </c>
      <c r="G80" s="64">
        <f t="shared" si="4"/>
        <v>0</v>
      </c>
      <c r="H80" s="65"/>
      <c r="I80" s="65"/>
      <c r="J80" s="65"/>
      <c r="K80" s="65">
        <f>ekamut!E80</f>
        <v>0</v>
      </c>
      <c r="L80" s="65" t="s">
        <v>177</v>
      </c>
      <c r="M80" s="65" t="s">
        <v>177</v>
      </c>
      <c r="N80" s="65" t="s">
        <v>177</v>
      </c>
      <c r="O80" s="65" t="str">
        <f>ekamut!F80</f>
        <v>X</v>
      </c>
    </row>
    <row r="81" spans="1:15" s="17" customFormat="1" ht="13.5" customHeight="1">
      <c r="A81" s="9"/>
      <c r="B81" s="60" t="s">
        <v>1042</v>
      </c>
      <c r="C81" s="61"/>
      <c r="D81" s="64"/>
      <c r="E81" s="64"/>
      <c r="F81" s="64"/>
      <c r="G81" s="64"/>
      <c r="H81" s="65"/>
      <c r="I81" s="65"/>
      <c r="J81" s="65"/>
      <c r="K81" s="65"/>
      <c r="L81" s="65"/>
      <c r="M81" s="65"/>
      <c r="N81" s="65"/>
      <c r="O81" s="65"/>
    </row>
    <row r="82" spans="1:15" ht="51" hidden="1" customHeight="1">
      <c r="A82" s="30" t="s">
        <v>232</v>
      </c>
      <c r="B82" s="59" t="s">
        <v>4</v>
      </c>
      <c r="C82" s="55"/>
      <c r="D82" s="64">
        <f t="shared" ref="D82:G85" si="5">H82</f>
        <v>0</v>
      </c>
      <c r="E82" s="64">
        <f t="shared" si="5"/>
        <v>0</v>
      </c>
      <c r="F82" s="64">
        <f t="shared" si="5"/>
        <v>0</v>
      </c>
      <c r="G82" s="64">
        <f t="shared" si="5"/>
        <v>0</v>
      </c>
      <c r="H82" s="65"/>
      <c r="I82" s="65"/>
      <c r="J82" s="65"/>
      <c r="K82" s="65">
        <f>ekamut!E82</f>
        <v>0</v>
      </c>
      <c r="L82" s="65" t="s">
        <v>177</v>
      </c>
      <c r="M82" s="65" t="s">
        <v>177</v>
      </c>
      <c r="N82" s="65" t="s">
        <v>177</v>
      </c>
      <c r="O82" s="65" t="str">
        <f>ekamut!F82</f>
        <v>X</v>
      </c>
    </row>
    <row r="83" spans="1:15" ht="25.5" customHeight="1">
      <c r="A83" s="28" t="s">
        <v>233</v>
      </c>
      <c r="B83" s="59" t="s">
        <v>5</v>
      </c>
      <c r="C83" s="55"/>
      <c r="D83" s="64">
        <f t="shared" si="5"/>
        <v>2929.7</v>
      </c>
      <c r="E83" s="64">
        <f t="shared" si="5"/>
        <v>7324.3</v>
      </c>
      <c r="F83" s="64">
        <f t="shared" si="5"/>
        <v>11718.9</v>
      </c>
      <c r="G83" s="64">
        <f t="shared" si="5"/>
        <v>0</v>
      </c>
      <c r="H83" s="65">
        <v>2929.7</v>
      </c>
      <c r="I83" s="65">
        <v>7324.3</v>
      </c>
      <c r="J83" s="65">
        <v>11718.9</v>
      </c>
      <c r="K83" s="65">
        <f>ekamut!E83</f>
        <v>0</v>
      </c>
      <c r="L83" s="65" t="s">
        <v>177</v>
      </c>
      <c r="M83" s="65" t="s">
        <v>177</v>
      </c>
      <c r="N83" s="65" t="s">
        <v>177</v>
      </c>
      <c r="O83" s="65" t="str">
        <f>ekamut!F83</f>
        <v>X</v>
      </c>
    </row>
    <row r="84" spans="1:15" s="17" customFormat="1" ht="25.5" customHeight="1">
      <c r="A84" s="9" t="s">
        <v>234</v>
      </c>
      <c r="B84" s="57" t="s">
        <v>1101</v>
      </c>
      <c r="C84" s="61"/>
      <c r="D84" s="64">
        <f t="shared" si="5"/>
        <v>857.4</v>
      </c>
      <c r="E84" s="64">
        <f t="shared" si="5"/>
        <v>2141.4</v>
      </c>
      <c r="F84" s="64">
        <f t="shared" si="5"/>
        <v>3427.5</v>
      </c>
      <c r="G84" s="64">
        <f t="shared" si="5"/>
        <v>5134.3</v>
      </c>
      <c r="H84" s="65">
        <v>857.4</v>
      </c>
      <c r="I84" s="65">
        <v>2141.4</v>
      </c>
      <c r="J84" s="65">
        <v>3427.5</v>
      </c>
      <c r="K84" s="65">
        <f>ekamut!E84</f>
        <v>5134.3</v>
      </c>
      <c r="L84" s="65" t="s">
        <v>177</v>
      </c>
      <c r="M84" s="65" t="s">
        <v>177</v>
      </c>
      <c r="N84" s="65" t="s">
        <v>177</v>
      </c>
      <c r="O84" s="65" t="str">
        <f>ekamut!F84</f>
        <v>X</v>
      </c>
    </row>
    <row r="85" spans="1:15" s="17" customFormat="1" ht="37.5" hidden="1" customHeight="1">
      <c r="A85" s="9" t="s">
        <v>235</v>
      </c>
      <c r="B85" s="57" t="s">
        <v>1102</v>
      </c>
      <c r="C85" s="61"/>
      <c r="D85" s="64">
        <f t="shared" si="5"/>
        <v>0</v>
      </c>
      <c r="E85" s="64">
        <f t="shared" si="5"/>
        <v>0</v>
      </c>
      <c r="F85" s="64">
        <f t="shared" si="5"/>
        <v>0</v>
      </c>
      <c r="G85" s="64">
        <f t="shared" si="5"/>
        <v>0</v>
      </c>
      <c r="H85" s="65"/>
      <c r="I85" s="65"/>
      <c r="J85" s="65"/>
      <c r="K85" s="65">
        <f>ekamut!E85</f>
        <v>0</v>
      </c>
      <c r="L85" s="65" t="s">
        <v>177</v>
      </c>
      <c r="M85" s="65" t="s">
        <v>177</v>
      </c>
      <c r="N85" s="65" t="s">
        <v>177</v>
      </c>
      <c r="O85" s="65" t="str">
        <f>ekamut!F85</f>
        <v>X</v>
      </c>
    </row>
    <row r="86" spans="1:15" ht="13.5" hidden="1" customHeight="1">
      <c r="A86" s="30">
        <v>1260</v>
      </c>
      <c r="B86" s="56" t="s">
        <v>1103</v>
      </c>
      <c r="C86" s="55">
        <v>7332</v>
      </c>
      <c r="D86" s="64">
        <f>L86</f>
        <v>0</v>
      </c>
      <c r="E86" s="64">
        <f>M86</f>
        <v>0</v>
      </c>
      <c r="F86" s="64">
        <f>N86</f>
        <v>0</v>
      </c>
      <c r="G86" s="64">
        <f>O86</f>
        <v>0</v>
      </c>
      <c r="H86" s="65" t="s">
        <v>177</v>
      </c>
      <c r="I86" s="65" t="s">
        <v>177</v>
      </c>
      <c r="J86" s="65" t="s">
        <v>177</v>
      </c>
      <c r="K86" s="65" t="str">
        <f>ekamut!E86</f>
        <v>X</v>
      </c>
      <c r="L86" s="65">
        <f>L89+L90</f>
        <v>0</v>
      </c>
      <c r="M86" s="65">
        <f>M89+M90</f>
        <v>0</v>
      </c>
      <c r="N86" s="65">
        <f>N89+N90</f>
        <v>0</v>
      </c>
      <c r="O86" s="65">
        <f>ekamut!F86</f>
        <v>0</v>
      </c>
    </row>
    <row r="87" spans="1:15" ht="15" hidden="1" customHeight="1">
      <c r="A87" s="30"/>
      <c r="B87" s="56" t="s">
        <v>1104</v>
      </c>
      <c r="C87" s="54"/>
      <c r="D87" s="64"/>
      <c r="E87" s="64"/>
      <c r="F87" s="64"/>
      <c r="G87" s="64"/>
      <c r="H87" s="65"/>
      <c r="I87" s="65"/>
      <c r="J87" s="65"/>
      <c r="K87" s="65">
        <f>ekamut!E87</f>
        <v>0</v>
      </c>
      <c r="L87" s="66"/>
      <c r="M87" s="66"/>
      <c r="N87" s="66"/>
      <c r="O87" s="65">
        <f>ekamut!F87</f>
        <v>0</v>
      </c>
    </row>
    <row r="88" spans="1:15" s="17" customFormat="1" ht="15" hidden="1" customHeight="1">
      <c r="A88" s="9"/>
      <c r="B88" s="56" t="s">
        <v>1042</v>
      </c>
      <c r="C88" s="54"/>
      <c r="D88" s="64"/>
      <c r="E88" s="64"/>
      <c r="F88" s="64"/>
      <c r="G88" s="64"/>
      <c r="H88" s="65"/>
      <c r="I88" s="65"/>
      <c r="J88" s="65"/>
      <c r="K88" s="65">
        <f>ekamut!E88</f>
        <v>0</v>
      </c>
      <c r="L88" s="66"/>
      <c r="M88" s="66"/>
      <c r="N88" s="66"/>
      <c r="O88" s="65">
        <f>ekamut!F88</f>
        <v>0</v>
      </c>
    </row>
    <row r="89" spans="1:15" ht="24.75" hidden="1" customHeight="1">
      <c r="A89" s="30" t="s">
        <v>236</v>
      </c>
      <c r="B89" s="57" t="s">
        <v>1105</v>
      </c>
      <c r="C89" s="61"/>
      <c r="D89" s="64">
        <f>L89</f>
        <v>0</v>
      </c>
      <c r="E89" s="64">
        <f t="shared" ref="E89:G90" si="6">M89</f>
        <v>0</v>
      </c>
      <c r="F89" s="64">
        <f t="shared" si="6"/>
        <v>0</v>
      </c>
      <c r="G89" s="64">
        <f t="shared" si="6"/>
        <v>0</v>
      </c>
      <c r="H89" s="65" t="s">
        <v>177</v>
      </c>
      <c r="I89" s="65" t="s">
        <v>177</v>
      </c>
      <c r="J89" s="65" t="s">
        <v>177</v>
      </c>
      <c r="K89" s="65" t="str">
        <f>ekamut!E89</f>
        <v>X</v>
      </c>
      <c r="L89" s="67"/>
      <c r="M89" s="67"/>
      <c r="N89" s="67"/>
      <c r="O89" s="65">
        <f>ekamut!F89</f>
        <v>0</v>
      </c>
    </row>
    <row r="90" spans="1:15" ht="24.75" hidden="1" customHeight="1">
      <c r="A90" s="28" t="s">
        <v>237</v>
      </c>
      <c r="B90" s="57" t="s">
        <v>1106</v>
      </c>
      <c r="C90" s="61"/>
      <c r="D90" s="64">
        <f>L90</f>
        <v>0</v>
      </c>
      <c r="E90" s="64">
        <f t="shared" si="6"/>
        <v>0</v>
      </c>
      <c r="F90" s="64">
        <f t="shared" si="6"/>
        <v>0</v>
      </c>
      <c r="G90" s="64">
        <f t="shared" si="6"/>
        <v>0</v>
      </c>
      <c r="H90" s="65" t="s">
        <v>177</v>
      </c>
      <c r="I90" s="65" t="s">
        <v>177</v>
      </c>
      <c r="J90" s="65" t="s">
        <v>177</v>
      </c>
      <c r="K90" s="65" t="str">
        <f>ekamut!E90</f>
        <v>X</v>
      </c>
      <c r="L90" s="65"/>
      <c r="M90" s="65"/>
      <c r="N90" s="65"/>
      <c r="O90" s="65">
        <f>ekamut!F90</f>
        <v>0</v>
      </c>
    </row>
    <row r="91" spans="1:15" s="17" customFormat="1" ht="12" customHeight="1">
      <c r="A91" s="9">
        <v>1300</v>
      </c>
      <c r="B91" s="56" t="s">
        <v>1107</v>
      </c>
      <c r="C91" s="55">
        <v>7400</v>
      </c>
      <c r="D91" s="64">
        <f>H91+L91</f>
        <v>11347.8</v>
      </c>
      <c r="E91" s="64">
        <f>I91+M91</f>
        <v>25611.599999999999</v>
      </c>
      <c r="F91" s="64">
        <f>J91+N91</f>
        <v>40825.5</v>
      </c>
      <c r="G91" s="64">
        <f>K91+O91</f>
        <v>57960.800000000003</v>
      </c>
      <c r="H91" s="64">
        <f>H97+H100+H107+H113+H118+H123+H133</f>
        <v>11347.8</v>
      </c>
      <c r="I91" s="64">
        <f>I97+I100+I107+I113+I118+I123+I133</f>
        <v>25611.599999999999</v>
      </c>
      <c r="J91" s="64">
        <f>J97+J100+J107+J113+J118+J123+J133</f>
        <v>40825.5</v>
      </c>
      <c r="K91" s="65">
        <f>ekamut!E91</f>
        <v>57960.800000000003</v>
      </c>
      <c r="L91" s="65">
        <f>L94+L128+L133</f>
        <v>0</v>
      </c>
      <c r="M91" s="65">
        <f>M94+M128+M133</f>
        <v>0</v>
      </c>
      <c r="N91" s="65">
        <f>N94+N128+N133</f>
        <v>0</v>
      </c>
      <c r="O91" s="65">
        <f>ekamut!F91</f>
        <v>0</v>
      </c>
    </row>
    <row r="92" spans="1:15" s="17" customFormat="1" ht="15" hidden="1" customHeight="1">
      <c r="A92" s="9"/>
      <c r="B92" s="56" t="s">
        <v>1108</v>
      </c>
      <c r="C92" s="54"/>
      <c r="D92" s="64"/>
      <c r="E92" s="64"/>
      <c r="F92" s="64"/>
      <c r="G92" s="64"/>
      <c r="H92" s="64"/>
      <c r="I92" s="64"/>
      <c r="J92" s="64"/>
      <c r="K92" s="65">
        <f>ekamut!E92</f>
        <v>0</v>
      </c>
      <c r="L92" s="66"/>
      <c r="M92" s="66"/>
      <c r="N92" s="66"/>
      <c r="O92" s="65">
        <f>ekamut!F92</f>
        <v>0</v>
      </c>
    </row>
    <row r="93" spans="1:15" ht="15" hidden="1" customHeight="1">
      <c r="A93" s="28"/>
      <c r="B93" s="56" t="s">
        <v>1042</v>
      </c>
      <c r="C93" s="54"/>
      <c r="D93" s="64"/>
      <c r="E93" s="64"/>
      <c r="F93" s="64"/>
      <c r="G93" s="64"/>
      <c r="H93" s="64"/>
      <c r="I93" s="64"/>
      <c r="J93" s="64"/>
      <c r="K93" s="65">
        <f>ekamut!E93</f>
        <v>0</v>
      </c>
      <c r="L93" s="66"/>
      <c r="M93" s="66"/>
      <c r="N93" s="66"/>
      <c r="O93" s="65">
        <f>ekamut!F93</f>
        <v>0</v>
      </c>
    </row>
    <row r="94" spans="1:15" s="17" customFormat="1" ht="12.75" customHeight="1">
      <c r="A94" s="9">
        <v>1310</v>
      </c>
      <c r="B94" s="56" t="s">
        <v>1109</v>
      </c>
      <c r="C94" s="55">
        <v>7411</v>
      </c>
      <c r="D94" s="64">
        <f>L94</f>
        <v>0</v>
      </c>
      <c r="E94" s="64">
        <f>M94</f>
        <v>0</v>
      </c>
      <c r="F94" s="64">
        <f>N94</f>
        <v>0</v>
      </c>
      <c r="G94" s="64">
        <f>O94</f>
        <v>0</v>
      </c>
      <c r="H94" s="65" t="s">
        <v>177</v>
      </c>
      <c r="I94" s="65" t="s">
        <v>177</v>
      </c>
      <c r="J94" s="65" t="s">
        <v>177</v>
      </c>
      <c r="K94" s="65" t="str">
        <f>ekamut!E94</f>
        <v>X</v>
      </c>
      <c r="L94" s="65">
        <f>L96</f>
        <v>0</v>
      </c>
      <c r="M94" s="65">
        <f>M96</f>
        <v>0</v>
      </c>
      <c r="N94" s="65">
        <f>N96</f>
        <v>0</v>
      </c>
      <c r="O94" s="65">
        <f>ekamut!F94</f>
        <v>0</v>
      </c>
    </row>
    <row r="95" spans="1:15" ht="15" hidden="1" customHeight="1">
      <c r="A95" s="30"/>
      <c r="B95" s="56" t="s">
        <v>1042</v>
      </c>
      <c r="C95" s="54"/>
      <c r="D95" s="64"/>
      <c r="E95" s="64"/>
      <c r="F95" s="64"/>
      <c r="G95" s="64"/>
      <c r="H95" s="65"/>
      <c r="I95" s="65"/>
      <c r="J95" s="65"/>
      <c r="K95" s="65">
        <f>ekamut!E95</f>
        <v>0</v>
      </c>
      <c r="L95" s="66"/>
      <c r="M95" s="66"/>
      <c r="N95" s="66"/>
      <c r="O95" s="65">
        <f>ekamut!F95</f>
        <v>0</v>
      </c>
    </row>
    <row r="96" spans="1:15" ht="33" hidden="1" customHeight="1">
      <c r="A96" s="28" t="s">
        <v>238</v>
      </c>
      <c r="B96" s="57" t="s">
        <v>1110</v>
      </c>
      <c r="C96" s="61"/>
      <c r="D96" s="64">
        <f>L96</f>
        <v>0</v>
      </c>
      <c r="E96" s="64">
        <f>M96</f>
        <v>0</v>
      </c>
      <c r="F96" s="64">
        <f>N96</f>
        <v>0</v>
      </c>
      <c r="G96" s="64">
        <f>O96</f>
        <v>0</v>
      </c>
      <c r="H96" s="65" t="s">
        <v>177</v>
      </c>
      <c r="I96" s="65" t="s">
        <v>177</v>
      </c>
      <c r="J96" s="65" t="s">
        <v>177</v>
      </c>
      <c r="K96" s="65" t="str">
        <f>ekamut!E96</f>
        <v>X</v>
      </c>
      <c r="L96" s="65"/>
      <c r="M96" s="65"/>
      <c r="N96" s="65"/>
      <c r="O96" s="65">
        <f>ekamut!F96</f>
        <v>0</v>
      </c>
    </row>
    <row r="97" spans="1:15" s="17" customFormat="1" ht="13.5" customHeight="1">
      <c r="A97" s="9">
        <v>1320</v>
      </c>
      <c r="B97" s="56" t="s">
        <v>1111</v>
      </c>
      <c r="C97" s="55">
        <v>7412</v>
      </c>
      <c r="D97" s="64">
        <f>H97</f>
        <v>0</v>
      </c>
      <c r="E97" s="64">
        <f>I97</f>
        <v>0</v>
      </c>
      <c r="F97" s="64">
        <f>J97</f>
        <v>0</v>
      </c>
      <c r="G97" s="64">
        <f>K97</f>
        <v>0</v>
      </c>
      <c r="H97" s="64">
        <f>H99</f>
        <v>0</v>
      </c>
      <c r="I97" s="64">
        <f>I99</f>
        <v>0</v>
      </c>
      <c r="J97" s="64">
        <f>J99</f>
        <v>0</v>
      </c>
      <c r="K97" s="65">
        <f>ekamut!E97</f>
        <v>0</v>
      </c>
      <c r="L97" s="65" t="s">
        <v>177</v>
      </c>
      <c r="M97" s="65" t="s">
        <v>177</v>
      </c>
      <c r="N97" s="65" t="s">
        <v>177</v>
      </c>
      <c r="O97" s="65" t="str">
        <f>ekamut!F97</f>
        <v>X</v>
      </c>
    </row>
    <row r="98" spans="1:15" ht="15" hidden="1" customHeight="1">
      <c r="A98" s="30"/>
      <c r="B98" s="56" t="s">
        <v>1042</v>
      </c>
      <c r="C98" s="54"/>
      <c r="D98" s="64"/>
      <c r="E98" s="64"/>
      <c r="F98" s="64"/>
      <c r="G98" s="64"/>
      <c r="H98" s="64"/>
      <c r="I98" s="64"/>
      <c r="J98" s="64"/>
      <c r="K98" s="65">
        <f>ekamut!E98</f>
        <v>0</v>
      </c>
      <c r="L98" s="66"/>
      <c r="M98" s="66"/>
      <c r="N98" s="66"/>
      <c r="O98" s="65">
        <f>ekamut!F98</f>
        <v>0</v>
      </c>
    </row>
    <row r="99" spans="1:15" ht="12" customHeight="1">
      <c r="A99" s="28" t="s">
        <v>239</v>
      </c>
      <c r="B99" s="57" t="s">
        <v>1112</v>
      </c>
      <c r="C99" s="61"/>
      <c r="D99" s="64">
        <f t="shared" ref="D99:G100" si="7">H99</f>
        <v>0</v>
      </c>
      <c r="E99" s="64">
        <f t="shared" si="7"/>
        <v>0</v>
      </c>
      <c r="F99" s="64">
        <f t="shared" si="7"/>
        <v>0</v>
      </c>
      <c r="G99" s="64">
        <f t="shared" si="7"/>
        <v>0</v>
      </c>
      <c r="H99" s="65"/>
      <c r="I99" s="65"/>
      <c r="J99" s="65"/>
      <c r="K99" s="65">
        <f>ekamut!E99</f>
        <v>0</v>
      </c>
      <c r="L99" s="65" t="s">
        <v>177</v>
      </c>
      <c r="M99" s="65" t="s">
        <v>177</v>
      </c>
      <c r="N99" s="65" t="s">
        <v>177</v>
      </c>
      <c r="O99" s="65" t="str">
        <f>ekamut!F99</f>
        <v>X</v>
      </c>
    </row>
    <row r="100" spans="1:15" s="17" customFormat="1" ht="12" customHeight="1">
      <c r="A100" s="9">
        <v>1330</v>
      </c>
      <c r="B100" s="56" t="s">
        <v>1113</v>
      </c>
      <c r="C100" s="55">
        <v>7415</v>
      </c>
      <c r="D100" s="64">
        <f t="shared" si="7"/>
        <v>1392</v>
      </c>
      <c r="E100" s="64">
        <f t="shared" si="7"/>
        <v>2955</v>
      </c>
      <c r="F100" s="64">
        <f t="shared" si="7"/>
        <v>4518</v>
      </c>
      <c r="G100" s="64">
        <f t="shared" si="7"/>
        <v>6252</v>
      </c>
      <c r="H100" s="64">
        <f>H103+H104+H105+H106</f>
        <v>1392</v>
      </c>
      <c r="I100" s="64">
        <f>I103+I104+I105+I106</f>
        <v>2955</v>
      </c>
      <c r="J100" s="64">
        <f>J103+J104+J105+J106</f>
        <v>4518</v>
      </c>
      <c r="K100" s="65">
        <f>ekamut!E100</f>
        <v>6252</v>
      </c>
      <c r="L100" s="65" t="s">
        <v>177</v>
      </c>
      <c r="M100" s="65" t="s">
        <v>177</v>
      </c>
      <c r="N100" s="65" t="s">
        <v>177</v>
      </c>
      <c r="O100" s="65" t="str">
        <f>ekamut!F100</f>
        <v>X</v>
      </c>
    </row>
    <row r="101" spans="1:15" s="17" customFormat="1" ht="15" hidden="1" customHeight="1">
      <c r="A101" s="9"/>
      <c r="B101" s="56" t="s">
        <v>1114</v>
      </c>
      <c r="C101" s="54"/>
      <c r="D101" s="64"/>
      <c r="E101" s="64"/>
      <c r="F101" s="64"/>
      <c r="G101" s="64"/>
      <c r="H101" s="64"/>
      <c r="I101" s="64"/>
      <c r="J101" s="64"/>
      <c r="K101" s="65">
        <f>ekamut!E101</f>
        <v>0</v>
      </c>
      <c r="L101" s="66"/>
      <c r="M101" s="66"/>
      <c r="N101" s="66"/>
      <c r="O101" s="65">
        <f>ekamut!F101</f>
        <v>0</v>
      </c>
    </row>
    <row r="102" spans="1:15" ht="15" hidden="1" customHeight="1">
      <c r="A102" s="30"/>
      <c r="B102" s="56" t="s">
        <v>1042</v>
      </c>
      <c r="C102" s="54"/>
      <c r="D102" s="64"/>
      <c r="E102" s="64"/>
      <c r="F102" s="64"/>
      <c r="G102" s="64"/>
      <c r="H102" s="64"/>
      <c r="I102" s="64"/>
      <c r="J102" s="64"/>
      <c r="K102" s="65">
        <f>ekamut!E102</f>
        <v>0</v>
      </c>
      <c r="L102" s="66"/>
      <c r="M102" s="66"/>
      <c r="N102" s="66"/>
      <c r="O102" s="65">
        <f>ekamut!F102</f>
        <v>0</v>
      </c>
    </row>
    <row r="103" spans="1:15" ht="26.25" customHeight="1">
      <c r="A103" s="30" t="s">
        <v>240</v>
      </c>
      <c r="B103" s="57" t="s">
        <v>1115</v>
      </c>
      <c r="C103" s="61"/>
      <c r="D103" s="64">
        <f t="shared" ref="D103:G107" si="8">H103</f>
        <v>1050</v>
      </c>
      <c r="E103" s="64">
        <f t="shared" si="8"/>
        <v>2100</v>
      </c>
      <c r="F103" s="64">
        <f t="shared" si="8"/>
        <v>3150</v>
      </c>
      <c r="G103" s="64">
        <f t="shared" si="8"/>
        <v>4200</v>
      </c>
      <c r="H103" s="65">
        <v>1050</v>
      </c>
      <c r="I103" s="65">
        <v>2100</v>
      </c>
      <c r="J103" s="65">
        <v>3150</v>
      </c>
      <c r="K103" s="65">
        <f>ekamut!E103</f>
        <v>4200</v>
      </c>
      <c r="L103" s="65" t="s">
        <v>177</v>
      </c>
      <c r="M103" s="65" t="s">
        <v>177</v>
      </c>
      <c r="N103" s="65" t="s">
        <v>177</v>
      </c>
      <c r="O103" s="65" t="str">
        <f>ekamut!F103</f>
        <v>X</v>
      </c>
    </row>
    <row r="104" spans="1:15" ht="23.25" hidden="1" customHeight="1">
      <c r="A104" s="30" t="s">
        <v>241</v>
      </c>
      <c r="B104" s="57" t="s">
        <v>1116</v>
      </c>
      <c r="C104" s="61"/>
      <c r="D104" s="64">
        <f t="shared" si="8"/>
        <v>0</v>
      </c>
      <c r="E104" s="64">
        <f t="shared" si="8"/>
        <v>0</v>
      </c>
      <c r="F104" s="64">
        <f t="shared" si="8"/>
        <v>0</v>
      </c>
      <c r="G104" s="64">
        <f t="shared" si="8"/>
        <v>0</v>
      </c>
      <c r="H104" s="65"/>
      <c r="I104" s="65"/>
      <c r="J104" s="65"/>
      <c r="K104" s="65">
        <f>ekamut!E104</f>
        <v>0</v>
      </c>
      <c r="L104" s="65" t="s">
        <v>177</v>
      </c>
      <c r="M104" s="65" t="s">
        <v>177</v>
      </c>
      <c r="N104" s="65" t="s">
        <v>177</v>
      </c>
      <c r="O104" s="65" t="str">
        <f>ekamut!F104</f>
        <v>X</v>
      </c>
    </row>
    <row r="105" spans="1:15" ht="36" hidden="1" customHeight="1">
      <c r="A105" s="9" t="s">
        <v>242</v>
      </c>
      <c r="B105" s="57" t="s">
        <v>1117</v>
      </c>
      <c r="C105" s="61"/>
      <c r="D105" s="64">
        <f t="shared" si="8"/>
        <v>0</v>
      </c>
      <c r="E105" s="64">
        <f t="shared" si="8"/>
        <v>0</v>
      </c>
      <c r="F105" s="64">
        <f t="shared" si="8"/>
        <v>0</v>
      </c>
      <c r="G105" s="64">
        <f t="shared" si="8"/>
        <v>0</v>
      </c>
      <c r="H105" s="65"/>
      <c r="I105" s="65"/>
      <c r="J105" s="65"/>
      <c r="K105" s="65">
        <f>ekamut!E105</f>
        <v>0</v>
      </c>
      <c r="L105" s="65" t="s">
        <v>177</v>
      </c>
      <c r="M105" s="65" t="s">
        <v>177</v>
      </c>
      <c r="N105" s="65" t="s">
        <v>177</v>
      </c>
      <c r="O105" s="65" t="str">
        <f>ekamut!F105</f>
        <v>X</v>
      </c>
    </row>
    <row r="106" spans="1:15" ht="15" customHeight="1">
      <c r="A106" s="28" t="s">
        <v>114</v>
      </c>
      <c r="B106" s="57" t="s">
        <v>1118</v>
      </c>
      <c r="C106" s="61"/>
      <c r="D106" s="64">
        <f t="shared" si="8"/>
        <v>342</v>
      </c>
      <c r="E106" s="64">
        <f t="shared" si="8"/>
        <v>855</v>
      </c>
      <c r="F106" s="64">
        <f t="shared" si="8"/>
        <v>1368</v>
      </c>
      <c r="G106" s="64">
        <f t="shared" si="8"/>
        <v>2052</v>
      </c>
      <c r="H106" s="65">
        <v>342</v>
      </c>
      <c r="I106" s="65">
        <v>855</v>
      </c>
      <c r="J106" s="65">
        <v>1368</v>
      </c>
      <c r="K106" s="65">
        <f>ekamut!E106</f>
        <v>2052</v>
      </c>
      <c r="L106" s="65" t="s">
        <v>177</v>
      </c>
      <c r="M106" s="65" t="s">
        <v>177</v>
      </c>
      <c r="N106" s="65" t="s">
        <v>177</v>
      </c>
      <c r="O106" s="65" t="str">
        <f>ekamut!F106</f>
        <v>X</v>
      </c>
    </row>
    <row r="107" spans="1:15" s="17" customFormat="1" ht="24" customHeight="1">
      <c r="A107" s="9">
        <v>1340</v>
      </c>
      <c r="B107" s="56" t="s">
        <v>1119</v>
      </c>
      <c r="C107" s="55">
        <v>7421</v>
      </c>
      <c r="D107" s="64">
        <f t="shared" si="8"/>
        <v>2660.8</v>
      </c>
      <c r="E107" s="64">
        <f t="shared" si="8"/>
        <v>5321.6</v>
      </c>
      <c r="F107" s="64">
        <f t="shared" si="8"/>
        <v>7982.5</v>
      </c>
      <c r="G107" s="64">
        <f t="shared" si="8"/>
        <v>10696.8</v>
      </c>
      <c r="H107" s="64">
        <f>H110+H111+H112</f>
        <v>2660.8</v>
      </c>
      <c r="I107" s="64">
        <f>I110+I111+I112</f>
        <v>5321.6</v>
      </c>
      <c r="J107" s="64">
        <f>J110+J111+J112</f>
        <v>7982.5</v>
      </c>
      <c r="K107" s="65">
        <f>ekamut!E107</f>
        <v>10696.8</v>
      </c>
      <c r="L107" s="65" t="s">
        <v>177</v>
      </c>
      <c r="M107" s="65" t="s">
        <v>177</v>
      </c>
      <c r="N107" s="65" t="s">
        <v>177</v>
      </c>
      <c r="O107" s="65" t="str">
        <f>ekamut!F107</f>
        <v>X</v>
      </c>
    </row>
    <row r="108" spans="1:15" s="17" customFormat="1" ht="15" hidden="1" customHeight="1">
      <c r="A108" s="9"/>
      <c r="B108" s="56" t="s">
        <v>1120</v>
      </c>
      <c r="C108" s="54"/>
      <c r="D108" s="64"/>
      <c r="E108" s="64"/>
      <c r="F108" s="64"/>
      <c r="G108" s="64"/>
      <c r="H108" s="64"/>
      <c r="I108" s="64"/>
      <c r="J108" s="64"/>
      <c r="K108" s="65">
        <f>ekamut!E108</f>
        <v>0</v>
      </c>
      <c r="L108" s="66"/>
      <c r="M108" s="66"/>
      <c r="N108" s="66"/>
      <c r="O108" s="65">
        <f>ekamut!F108</f>
        <v>0</v>
      </c>
    </row>
    <row r="109" spans="1:15" ht="15" hidden="1" customHeight="1">
      <c r="A109" s="30"/>
      <c r="B109" s="56" t="s">
        <v>1042</v>
      </c>
      <c r="C109" s="54"/>
      <c r="D109" s="64"/>
      <c r="E109" s="64"/>
      <c r="F109" s="64"/>
      <c r="G109" s="64"/>
      <c r="H109" s="64"/>
      <c r="I109" s="64"/>
      <c r="J109" s="64"/>
      <c r="K109" s="65">
        <f>ekamut!E109</f>
        <v>0</v>
      </c>
      <c r="L109" s="66"/>
      <c r="M109" s="66"/>
      <c r="N109" s="66"/>
      <c r="O109" s="65">
        <f>ekamut!F109</f>
        <v>0</v>
      </c>
    </row>
    <row r="110" spans="1:15" ht="64.5" hidden="1" customHeight="1">
      <c r="A110" s="30" t="s">
        <v>115</v>
      </c>
      <c r="B110" s="57" t="s">
        <v>1121</v>
      </c>
      <c r="C110" s="61"/>
      <c r="D110" s="64">
        <f t="shared" ref="D110:G113" si="9">H110</f>
        <v>0</v>
      </c>
      <c r="E110" s="64">
        <f t="shared" si="9"/>
        <v>0</v>
      </c>
      <c r="F110" s="64">
        <f t="shared" si="9"/>
        <v>0</v>
      </c>
      <c r="G110" s="64">
        <f t="shared" si="9"/>
        <v>0</v>
      </c>
      <c r="H110" s="65"/>
      <c r="I110" s="65"/>
      <c r="J110" s="65"/>
      <c r="K110" s="65">
        <f>ekamut!E110</f>
        <v>0</v>
      </c>
      <c r="L110" s="65" t="s">
        <v>177</v>
      </c>
      <c r="M110" s="65" t="s">
        <v>177</v>
      </c>
      <c r="N110" s="65" t="s">
        <v>177</v>
      </c>
      <c r="O110" s="65" t="str">
        <f>ekamut!F110</f>
        <v>X</v>
      </c>
    </row>
    <row r="111" spans="1:15" ht="53.25" customHeight="1">
      <c r="A111" s="30" t="s">
        <v>54</v>
      </c>
      <c r="B111" s="57" t="s">
        <v>1122</v>
      </c>
      <c r="C111" s="55"/>
      <c r="D111" s="64">
        <f t="shared" si="9"/>
        <v>1340.8</v>
      </c>
      <c r="E111" s="64">
        <f t="shared" si="9"/>
        <v>2681.6</v>
      </c>
      <c r="F111" s="64">
        <f t="shared" si="9"/>
        <v>4022.5</v>
      </c>
      <c r="G111" s="64">
        <f t="shared" si="9"/>
        <v>5396.8</v>
      </c>
      <c r="H111" s="153">
        <v>1340.8</v>
      </c>
      <c r="I111" s="153">
        <v>2681.6</v>
      </c>
      <c r="J111" s="153">
        <v>4022.5</v>
      </c>
      <c r="K111" s="65">
        <f>ekamut!E111</f>
        <v>5396.8</v>
      </c>
      <c r="L111" s="65" t="s">
        <v>177</v>
      </c>
      <c r="M111" s="65" t="s">
        <v>177</v>
      </c>
      <c r="N111" s="65" t="s">
        <v>177</v>
      </c>
      <c r="O111" s="65" t="str">
        <f>ekamut!F111</f>
        <v>X</v>
      </c>
    </row>
    <row r="112" spans="1:15" ht="65.25" customHeight="1">
      <c r="A112" s="28" t="s">
        <v>328</v>
      </c>
      <c r="B112" s="57" t="s">
        <v>1123</v>
      </c>
      <c r="C112" s="55"/>
      <c r="D112" s="64">
        <f t="shared" si="9"/>
        <v>1320</v>
      </c>
      <c r="E112" s="64">
        <f t="shared" si="9"/>
        <v>2640</v>
      </c>
      <c r="F112" s="64">
        <f t="shared" si="9"/>
        <v>3960</v>
      </c>
      <c r="G112" s="64">
        <f t="shared" si="9"/>
        <v>5300</v>
      </c>
      <c r="H112" s="65">
        <v>1320</v>
      </c>
      <c r="I112" s="65">
        <v>2640</v>
      </c>
      <c r="J112" s="65">
        <v>3960</v>
      </c>
      <c r="K112" s="65">
        <f>ekamut!E112</f>
        <v>5300</v>
      </c>
      <c r="L112" s="65" t="s">
        <v>177</v>
      </c>
      <c r="M112" s="65" t="s">
        <v>177</v>
      </c>
      <c r="N112" s="65" t="s">
        <v>177</v>
      </c>
      <c r="O112" s="65" t="str">
        <f>ekamut!F112</f>
        <v>X</v>
      </c>
    </row>
    <row r="113" spans="1:15" s="17" customFormat="1" ht="12" customHeight="1">
      <c r="A113" s="9">
        <v>1350</v>
      </c>
      <c r="B113" s="56" t="s">
        <v>1124</v>
      </c>
      <c r="C113" s="55">
        <v>7422</v>
      </c>
      <c r="D113" s="64">
        <f t="shared" si="9"/>
        <v>6905</v>
      </c>
      <c r="E113" s="64">
        <f t="shared" si="9"/>
        <v>16060</v>
      </c>
      <c r="F113" s="64">
        <f t="shared" si="9"/>
        <v>26165</v>
      </c>
      <c r="G113" s="64">
        <f t="shared" si="9"/>
        <v>37962</v>
      </c>
      <c r="H113" s="64">
        <f>H116+H117</f>
        <v>6905</v>
      </c>
      <c r="I113" s="64">
        <f>I116+I117</f>
        <v>16060</v>
      </c>
      <c r="J113" s="64">
        <f>J116+J117</f>
        <v>26165</v>
      </c>
      <c r="K113" s="65">
        <f>ekamut!E113</f>
        <v>37962</v>
      </c>
      <c r="L113" s="65" t="s">
        <v>177</v>
      </c>
      <c r="M113" s="65" t="s">
        <v>177</v>
      </c>
      <c r="N113" s="65" t="s">
        <v>177</v>
      </c>
      <c r="O113" s="65" t="str">
        <f>ekamut!F113</f>
        <v>X</v>
      </c>
    </row>
    <row r="114" spans="1:15" s="17" customFormat="1" ht="15" hidden="1" customHeight="1">
      <c r="A114" s="9"/>
      <c r="B114" s="56" t="s">
        <v>1125</v>
      </c>
      <c r="C114" s="54"/>
      <c r="D114" s="64"/>
      <c r="E114" s="64"/>
      <c r="F114" s="64"/>
      <c r="G114" s="64"/>
      <c r="H114" s="64"/>
      <c r="I114" s="64"/>
      <c r="J114" s="64"/>
      <c r="K114" s="65">
        <f>ekamut!E114</f>
        <v>0</v>
      </c>
      <c r="L114" s="66"/>
      <c r="M114" s="66"/>
      <c r="N114" s="66"/>
      <c r="O114" s="65">
        <f>ekamut!F114</f>
        <v>0</v>
      </c>
    </row>
    <row r="115" spans="1:15" ht="15" customHeight="1">
      <c r="A115" s="30"/>
      <c r="B115" s="56" t="s">
        <v>1042</v>
      </c>
      <c r="C115" s="54"/>
      <c r="D115" s="64"/>
      <c r="E115" s="64"/>
      <c r="F115" s="64"/>
      <c r="G115" s="64"/>
      <c r="H115" s="64"/>
      <c r="I115" s="64"/>
      <c r="J115" s="64"/>
      <c r="K115" s="65"/>
      <c r="L115" s="66"/>
      <c r="M115" s="66"/>
      <c r="N115" s="66"/>
      <c r="O115" s="65">
        <f>ekamut!F115</f>
        <v>0</v>
      </c>
    </row>
    <row r="116" spans="1:15" ht="15" customHeight="1">
      <c r="A116" s="30" t="s">
        <v>243</v>
      </c>
      <c r="B116" s="57" t="s">
        <v>1126</v>
      </c>
      <c r="C116" s="56"/>
      <c r="D116" s="64">
        <f t="shared" ref="D116:G118" si="10">H116</f>
        <v>6705</v>
      </c>
      <c r="E116" s="64">
        <f t="shared" si="10"/>
        <v>15460</v>
      </c>
      <c r="F116" s="64">
        <f t="shared" si="10"/>
        <v>24965</v>
      </c>
      <c r="G116" s="64">
        <f t="shared" si="10"/>
        <v>35962</v>
      </c>
      <c r="H116" s="153">
        <v>6705</v>
      </c>
      <c r="I116" s="153">
        <v>15460</v>
      </c>
      <c r="J116" s="153">
        <v>24965</v>
      </c>
      <c r="K116" s="65">
        <f>ekamut!E116</f>
        <v>35962</v>
      </c>
      <c r="L116" s="65" t="s">
        <v>177</v>
      </c>
      <c r="M116" s="65" t="s">
        <v>177</v>
      </c>
      <c r="N116" s="65" t="s">
        <v>177</v>
      </c>
      <c r="O116" s="65" t="str">
        <f>ekamut!F116</f>
        <v>X</v>
      </c>
    </row>
    <row r="117" spans="1:15" ht="25.5" customHeight="1">
      <c r="A117" s="28" t="s">
        <v>244</v>
      </c>
      <c r="B117" s="57" t="s">
        <v>1127</v>
      </c>
      <c r="C117" s="55"/>
      <c r="D117" s="64">
        <f t="shared" si="10"/>
        <v>200</v>
      </c>
      <c r="E117" s="64">
        <f t="shared" si="10"/>
        <v>600</v>
      </c>
      <c r="F117" s="64">
        <f t="shared" si="10"/>
        <v>1200</v>
      </c>
      <c r="G117" s="64">
        <f t="shared" si="10"/>
        <v>2000</v>
      </c>
      <c r="H117" s="153">
        <v>200</v>
      </c>
      <c r="I117" s="153">
        <v>600</v>
      </c>
      <c r="J117" s="153">
        <v>1200</v>
      </c>
      <c r="K117" s="65">
        <f>ekamut!E117</f>
        <v>2000</v>
      </c>
      <c r="L117" s="65" t="s">
        <v>177</v>
      </c>
      <c r="M117" s="65" t="s">
        <v>177</v>
      </c>
      <c r="N117" s="65" t="s">
        <v>177</v>
      </c>
      <c r="O117" s="65" t="str">
        <f>ekamut!F117</f>
        <v>X</v>
      </c>
    </row>
    <row r="118" spans="1:15" s="17" customFormat="1" ht="15" customHeight="1">
      <c r="A118" s="9">
        <v>1360</v>
      </c>
      <c r="B118" s="56" t="s">
        <v>1128</v>
      </c>
      <c r="C118" s="55">
        <v>7431</v>
      </c>
      <c r="D118" s="64">
        <f t="shared" si="10"/>
        <v>0</v>
      </c>
      <c r="E118" s="64">
        <f t="shared" si="10"/>
        <v>0</v>
      </c>
      <c r="F118" s="64">
        <f t="shared" si="10"/>
        <v>0</v>
      </c>
      <c r="G118" s="64">
        <f t="shared" si="10"/>
        <v>0</v>
      </c>
      <c r="H118" s="64">
        <f>H121+H122</f>
        <v>0</v>
      </c>
      <c r="I118" s="64">
        <f>I121+I122</f>
        <v>0</v>
      </c>
      <c r="J118" s="64">
        <f>J121+J122</f>
        <v>0</v>
      </c>
      <c r="K118" s="65">
        <f>ekamut!E118</f>
        <v>0</v>
      </c>
      <c r="L118" s="65" t="s">
        <v>177</v>
      </c>
      <c r="M118" s="65" t="s">
        <v>177</v>
      </c>
      <c r="N118" s="65" t="s">
        <v>177</v>
      </c>
      <c r="O118" s="65" t="str">
        <f>ekamut!F118</f>
        <v>X</v>
      </c>
    </row>
    <row r="119" spans="1:15" s="17" customFormat="1" ht="22.9" hidden="1" customHeight="1">
      <c r="A119" s="9"/>
      <c r="B119" s="56" t="s">
        <v>1129</v>
      </c>
      <c r="C119" s="54"/>
      <c r="D119" s="64"/>
      <c r="E119" s="64"/>
      <c r="F119" s="64"/>
      <c r="G119" s="64"/>
      <c r="H119" s="64"/>
      <c r="I119" s="64"/>
      <c r="J119" s="64"/>
      <c r="K119" s="65">
        <f>ekamut!E119</f>
        <v>0</v>
      </c>
      <c r="L119" s="66"/>
      <c r="M119" s="66"/>
      <c r="N119" s="66"/>
      <c r="O119" s="65">
        <f>ekamut!F119</f>
        <v>0</v>
      </c>
    </row>
    <row r="120" spans="1:15" ht="22.9" hidden="1" customHeight="1">
      <c r="A120" s="30"/>
      <c r="B120" s="56" t="s">
        <v>1042</v>
      </c>
      <c r="C120" s="54"/>
      <c r="D120" s="64"/>
      <c r="E120" s="64"/>
      <c r="F120" s="64"/>
      <c r="G120" s="64"/>
      <c r="H120" s="64"/>
      <c r="I120" s="64"/>
      <c r="J120" s="64"/>
      <c r="K120" s="65">
        <f>ekamut!E120</f>
        <v>0</v>
      </c>
      <c r="L120" s="66"/>
      <c r="M120" s="66"/>
      <c r="N120" s="66"/>
      <c r="O120" s="65">
        <f>ekamut!F120</f>
        <v>0</v>
      </c>
    </row>
    <row r="121" spans="1:15" ht="22.9" hidden="1" customHeight="1">
      <c r="A121" s="30" t="s">
        <v>245</v>
      </c>
      <c r="B121" s="57" t="s">
        <v>1130</v>
      </c>
      <c r="C121" s="61"/>
      <c r="D121" s="64">
        <f t="shared" ref="D121:G123" si="11">H121</f>
        <v>0</v>
      </c>
      <c r="E121" s="64">
        <f t="shared" si="11"/>
        <v>0</v>
      </c>
      <c r="F121" s="64">
        <f t="shared" si="11"/>
        <v>0</v>
      </c>
      <c r="G121" s="64">
        <f t="shared" si="11"/>
        <v>0</v>
      </c>
      <c r="H121" s="65"/>
      <c r="I121" s="65"/>
      <c r="J121" s="65"/>
      <c r="K121" s="65">
        <f>ekamut!E121</f>
        <v>0</v>
      </c>
      <c r="L121" s="65" t="s">
        <v>177</v>
      </c>
      <c r="M121" s="65" t="s">
        <v>177</v>
      </c>
      <c r="N121" s="65" t="s">
        <v>177</v>
      </c>
      <c r="O121" s="65" t="str">
        <f>ekamut!F121</f>
        <v>X</v>
      </c>
    </row>
    <row r="122" spans="1:15" ht="22.9" hidden="1" customHeight="1">
      <c r="A122" s="28" t="s">
        <v>246</v>
      </c>
      <c r="B122" s="57" t="s">
        <v>1131</v>
      </c>
      <c r="C122" s="61"/>
      <c r="D122" s="64">
        <f t="shared" si="11"/>
        <v>0</v>
      </c>
      <c r="E122" s="64">
        <f t="shared" si="11"/>
        <v>0</v>
      </c>
      <c r="F122" s="64">
        <f t="shared" si="11"/>
        <v>0</v>
      </c>
      <c r="G122" s="64">
        <f t="shared" si="11"/>
        <v>0</v>
      </c>
      <c r="H122" s="65"/>
      <c r="I122" s="65"/>
      <c r="J122" s="65"/>
      <c r="K122" s="65">
        <f>ekamut!E122</f>
        <v>0</v>
      </c>
      <c r="L122" s="65" t="s">
        <v>177</v>
      </c>
      <c r="M122" s="65" t="s">
        <v>177</v>
      </c>
      <c r="N122" s="65" t="s">
        <v>177</v>
      </c>
      <c r="O122" s="65" t="str">
        <f>ekamut!F122</f>
        <v>X</v>
      </c>
    </row>
    <row r="123" spans="1:15" s="17" customFormat="1" ht="15.6" customHeight="1">
      <c r="A123" s="9">
        <v>1370</v>
      </c>
      <c r="B123" s="56" t="s">
        <v>1132</v>
      </c>
      <c r="C123" s="55">
        <v>7441</v>
      </c>
      <c r="D123" s="64">
        <f t="shared" si="11"/>
        <v>0</v>
      </c>
      <c r="E123" s="64">
        <f t="shared" si="11"/>
        <v>0</v>
      </c>
      <c r="F123" s="64">
        <f t="shared" si="11"/>
        <v>0</v>
      </c>
      <c r="G123" s="64">
        <f t="shared" si="11"/>
        <v>0</v>
      </c>
      <c r="H123" s="65">
        <f>H126+H127</f>
        <v>0</v>
      </c>
      <c r="I123" s="65">
        <f>I126+I127</f>
        <v>0</v>
      </c>
      <c r="J123" s="65">
        <f>J126+J127</f>
        <v>0</v>
      </c>
      <c r="K123" s="65">
        <f>ekamut!E123</f>
        <v>0</v>
      </c>
      <c r="L123" s="65" t="s">
        <v>177</v>
      </c>
      <c r="M123" s="65" t="s">
        <v>177</v>
      </c>
      <c r="N123" s="65" t="s">
        <v>177</v>
      </c>
      <c r="O123" s="65" t="str">
        <f>ekamut!F123</f>
        <v>X</v>
      </c>
    </row>
    <row r="124" spans="1:15" s="17" customFormat="1" ht="15" hidden="1" customHeight="1">
      <c r="A124" s="9"/>
      <c r="B124" s="56" t="s">
        <v>1133</v>
      </c>
      <c r="C124" s="54"/>
      <c r="D124" s="64"/>
      <c r="E124" s="64"/>
      <c r="F124" s="64"/>
      <c r="G124" s="64"/>
      <c r="H124" s="65"/>
      <c r="I124" s="65"/>
      <c r="J124" s="65"/>
      <c r="K124" s="65">
        <f>ekamut!E124</f>
        <v>0</v>
      </c>
      <c r="L124" s="66"/>
      <c r="M124" s="66"/>
      <c r="N124" s="66"/>
      <c r="O124" s="65">
        <f>ekamut!F124</f>
        <v>0</v>
      </c>
    </row>
    <row r="125" spans="1:15" ht="15" hidden="1" customHeight="1">
      <c r="A125" s="9"/>
      <c r="B125" s="56" t="s">
        <v>1042</v>
      </c>
      <c r="C125" s="54"/>
      <c r="D125" s="64"/>
      <c r="E125" s="64"/>
      <c r="F125" s="64"/>
      <c r="G125" s="64"/>
      <c r="H125" s="65"/>
      <c r="I125" s="65"/>
      <c r="J125" s="65"/>
      <c r="K125" s="65">
        <f>ekamut!E125</f>
        <v>0</v>
      </c>
      <c r="L125" s="66"/>
      <c r="M125" s="66"/>
      <c r="N125" s="66"/>
      <c r="O125" s="65">
        <f>ekamut!F125</f>
        <v>0</v>
      </c>
    </row>
    <row r="126" spans="1:15" ht="87.75" hidden="1" customHeight="1">
      <c r="A126" s="30" t="s">
        <v>247</v>
      </c>
      <c r="B126" s="57" t="s">
        <v>1134</v>
      </c>
      <c r="C126" s="61"/>
      <c r="D126" s="64">
        <f t="shared" ref="D126:G127" si="12">H126</f>
        <v>0</v>
      </c>
      <c r="E126" s="64">
        <f t="shared" si="12"/>
        <v>0</v>
      </c>
      <c r="F126" s="64">
        <f t="shared" si="12"/>
        <v>0</v>
      </c>
      <c r="G126" s="64">
        <f t="shared" si="12"/>
        <v>0</v>
      </c>
      <c r="H126" s="65"/>
      <c r="I126" s="65"/>
      <c r="J126" s="65"/>
      <c r="K126" s="65">
        <f>ekamut!E126</f>
        <v>0</v>
      </c>
      <c r="L126" s="65" t="s">
        <v>177</v>
      </c>
      <c r="M126" s="65" t="s">
        <v>177</v>
      </c>
      <c r="N126" s="65" t="s">
        <v>177</v>
      </c>
      <c r="O126" s="65" t="str">
        <f>ekamut!F126</f>
        <v>X</v>
      </c>
    </row>
    <row r="127" spans="1:15" ht="90.75" hidden="1" customHeight="1">
      <c r="A127" s="28" t="s">
        <v>179</v>
      </c>
      <c r="B127" s="57" t="s">
        <v>1135</v>
      </c>
      <c r="C127" s="61"/>
      <c r="D127" s="64">
        <f t="shared" si="12"/>
        <v>0</v>
      </c>
      <c r="E127" s="64">
        <f t="shared" si="12"/>
        <v>0</v>
      </c>
      <c r="F127" s="64">
        <f t="shared" si="12"/>
        <v>0</v>
      </c>
      <c r="G127" s="64">
        <f t="shared" si="12"/>
        <v>0</v>
      </c>
      <c r="H127" s="65"/>
      <c r="I127" s="65"/>
      <c r="J127" s="65"/>
      <c r="K127" s="65">
        <f>ekamut!E127</f>
        <v>0</v>
      </c>
      <c r="L127" s="65" t="s">
        <v>177</v>
      </c>
      <c r="M127" s="65" t="s">
        <v>177</v>
      </c>
      <c r="N127" s="65" t="s">
        <v>177</v>
      </c>
      <c r="O127" s="65" t="str">
        <f>ekamut!F127</f>
        <v>X</v>
      </c>
    </row>
    <row r="128" spans="1:15" s="17" customFormat="1" ht="13.5" customHeight="1">
      <c r="A128" s="9">
        <v>1380</v>
      </c>
      <c r="B128" s="56" t="s">
        <v>1136</v>
      </c>
      <c r="C128" s="55">
        <v>7442</v>
      </c>
      <c r="D128" s="64">
        <f>L128</f>
        <v>0</v>
      </c>
      <c r="E128" s="64">
        <f>M128</f>
        <v>0</v>
      </c>
      <c r="F128" s="64">
        <f>N128</f>
        <v>0</v>
      </c>
      <c r="G128" s="64">
        <f>O128</f>
        <v>0</v>
      </c>
      <c r="H128" s="65" t="s">
        <v>177</v>
      </c>
      <c r="I128" s="65" t="s">
        <v>177</v>
      </c>
      <c r="J128" s="65" t="s">
        <v>177</v>
      </c>
      <c r="K128" s="65" t="str">
        <f>ekamut!E128</f>
        <v>X</v>
      </c>
      <c r="L128" s="65">
        <f>L131+L132</f>
        <v>0</v>
      </c>
      <c r="M128" s="65">
        <f>M131+M132</f>
        <v>0</v>
      </c>
      <c r="N128" s="65">
        <f>N131+N132</f>
        <v>0</v>
      </c>
      <c r="O128" s="65">
        <f>ekamut!F128</f>
        <v>0</v>
      </c>
    </row>
    <row r="129" spans="1:15" s="17" customFormat="1" ht="15" hidden="1" customHeight="1">
      <c r="A129" s="9"/>
      <c r="B129" s="56" t="s">
        <v>1137</v>
      </c>
      <c r="C129" s="54"/>
      <c r="D129" s="64"/>
      <c r="E129" s="64"/>
      <c r="F129" s="64"/>
      <c r="G129" s="64"/>
      <c r="H129" s="66"/>
      <c r="I129" s="66"/>
      <c r="J129" s="66"/>
      <c r="K129" s="65">
        <f>ekamut!E129</f>
        <v>0</v>
      </c>
      <c r="L129" s="66"/>
      <c r="M129" s="66"/>
      <c r="N129" s="66"/>
      <c r="O129" s="65">
        <f>ekamut!F129</f>
        <v>0</v>
      </c>
    </row>
    <row r="130" spans="1:15" ht="15" hidden="1" customHeight="1">
      <c r="A130" s="30"/>
      <c r="B130" s="56" t="s">
        <v>1042</v>
      </c>
      <c r="C130" s="54"/>
      <c r="D130" s="64"/>
      <c r="E130" s="64"/>
      <c r="F130" s="64"/>
      <c r="G130" s="64"/>
      <c r="H130" s="66"/>
      <c r="I130" s="66"/>
      <c r="J130" s="66"/>
      <c r="K130" s="65">
        <f>ekamut!E130</f>
        <v>0</v>
      </c>
      <c r="L130" s="66"/>
      <c r="M130" s="66"/>
      <c r="N130" s="66"/>
      <c r="O130" s="65">
        <f>ekamut!F130</f>
        <v>0</v>
      </c>
    </row>
    <row r="131" spans="1:15" ht="110.25" hidden="1" customHeight="1">
      <c r="A131" s="30" t="s">
        <v>248</v>
      </c>
      <c r="B131" s="57" t="s">
        <v>1138</v>
      </c>
      <c r="C131" s="61"/>
      <c r="D131" s="64">
        <f t="shared" ref="D131:G132" si="13">L131</f>
        <v>0</v>
      </c>
      <c r="E131" s="64">
        <f t="shared" si="13"/>
        <v>0</v>
      </c>
      <c r="F131" s="64">
        <f t="shared" si="13"/>
        <v>0</v>
      </c>
      <c r="G131" s="64">
        <f t="shared" si="13"/>
        <v>0</v>
      </c>
      <c r="H131" s="65" t="s">
        <v>177</v>
      </c>
      <c r="I131" s="65" t="s">
        <v>177</v>
      </c>
      <c r="J131" s="65" t="s">
        <v>177</v>
      </c>
      <c r="K131" s="65" t="str">
        <f>ekamut!E131</f>
        <v>X</v>
      </c>
      <c r="L131" s="67"/>
      <c r="M131" s="67"/>
      <c r="N131" s="67"/>
      <c r="O131" s="65">
        <f>ekamut!F131</f>
        <v>0</v>
      </c>
    </row>
    <row r="132" spans="1:15" ht="114.75" hidden="1" customHeight="1">
      <c r="A132" s="30" t="s">
        <v>249</v>
      </c>
      <c r="B132" s="57" t="s">
        <v>1139</v>
      </c>
      <c r="C132" s="61"/>
      <c r="D132" s="64">
        <f t="shared" si="13"/>
        <v>0</v>
      </c>
      <c r="E132" s="64">
        <f t="shared" si="13"/>
        <v>0</v>
      </c>
      <c r="F132" s="64">
        <f t="shared" si="13"/>
        <v>0</v>
      </c>
      <c r="G132" s="64">
        <f t="shared" si="13"/>
        <v>0</v>
      </c>
      <c r="H132" s="65" t="s">
        <v>177</v>
      </c>
      <c r="I132" s="65" t="s">
        <v>177</v>
      </c>
      <c r="J132" s="65" t="s">
        <v>177</v>
      </c>
      <c r="K132" s="65" t="str">
        <f>ekamut!E132</f>
        <v>X</v>
      </c>
      <c r="L132" s="69"/>
      <c r="M132" s="69"/>
      <c r="N132" s="69"/>
      <c r="O132" s="65">
        <f>ekamut!F132</f>
        <v>0</v>
      </c>
    </row>
    <row r="133" spans="1:15" s="17" customFormat="1" ht="14.25" customHeight="1">
      <c r="A133" s="30" t="s">
        <v>55</v>
      </c>
      <c r="B133" s="56" t="s">
        <v>1140</v>
      </c>
      <c r="C133" s="55">
        <v>7451</v>
      </c>
      <c r="D133" s="64">
        <f>H133+L133</f>
        <v>390</v>
      </c>
      <c r="E133" s="64">
        <f>I133+M133</f>
        <v>1275</v>
      </c>
      <c r="F133" s="64">
        <f>J133+N133</f>
        <v>2160</v>
      </c>
      <c r="G133" s="64">
        <f>K133+O133</f>
        <v>3050</v>
      </c>
      <c r="H133" s="64">
        <f>H138</f>
        <v>390</v>
      </c>
      <c r="I133" s="64">
        <f>I138</f>
        <v>1275</v>
      </c>
      <c r="J133" s="64">
        <f>J138</f>
        <v>2160</v>
      </c>
      <c r="K133" s="65">
        <f>ekamut!E133</f>
        <v>3050</v>
      </c>
      <c r="L133" s="65">
        <f>L136+L137+L138</f>
        <v>0</v>
      </c>
      <c r="M133" s="65">
        <f>M136+M137+M138</f>
        <v>0</v>
      </c>
      <c r="N133" s="65">
        <f>N136+N137+N138</f>
        <v>0</v>
      </c>
      <c r="O133" s="65">
        <f>ekamut!F133</f>
        <v>0</v>
      </c>
    </row>
    <row r="134" spans="1:15" s="17" customFormat="1" ht="15" hidden="1" customHeight="1">
      <c r="A134" s="30"/>
      <c r="B134" s="56" t="s">
        <v>1141</v>
      </c>
      <c r="C134" s="55"/>
      <c r="D134" s="64"/>
      <c r="E134" s="64"/>
      <c r="F134" s="64"/>
      <c r="G134" s="64"/>
      <c r="H134" s="64"/>
      <c r="I134" s="64"/>
      <c r="J134" s="64"/>
      <c r="K134" s="65">
        <f>ekamut!E134</f>
        <v>0</v>
      </c>
      <c r="L134" s="66"/>
      <c r="M134" s="66"/>
      <c r="N134" s="66"/>
      <c r="O134" s="65">
        <f>ekamut!F134</f>
        <v>0</v>
      </c>
    </row>
    <row r="135" spans="1:15" ht="15" hidden="1" customHeight="1">
      <c r="A135" s="30"/>
      <c r="B135" s="56" t="s">
        <v>1042</v>
      </c>
      <c r="C135" s="55"/>
      <c r="D135" s="64"/>
      <c r="E135" s="64"/>
      <c r="F135" s="64"/>
      <c r="G135" s="64"/>
      <c r="H135" s="64"/>
      <c r="I135" s="64"/>
      <c r="J135" s="64"/>
      <c r="K135" s="65">
        <f>ekamut!E135</f>
        <v>0</v>
      </c>
      <c r="L135" s="66"/>
      <c r="M135" s="66"/>
      <c r="N135" s="66"/>
      <c r="O135" s="65">
        <f>ekamut!F135</f>
        <v>0</v>
      </c>
    </row>
    <row r="136" spans="1:15" ht="23.25" customHeight="1">
      <c r="A136" s="30" t="s">
        <v>56</v>
      </c>
      <c r="B136" s="57" t="s">
        <v>1142</v>
      </c>
      <c r="C136" s="61"/>
      <c r="D136" s="64">
        <f>L136</f>
        <v>0</v>
      </c>
      <c r="E136" s="64">
        <f t="shared" ref="E136:G137" si="14">M136</f>
        <v>0</v>
      </c>
      <c r="F136" s="64">
        <f t="shared" si="14"/>
        <v>0</v>
      </c>
      <c r="G136" s="64">
        <f t="shared" si="14"/>
        <v>0</v>
      </c>
      <c r="H136" s="65" t="s">
        <v>177</v>
      </c>
      <c r="I136" s="65" t="s">
        <v>177</v>
      </c>
      <c r="J136" s="65" t="s">
        <v>177</v>
      </c>
      <c r="K136" s="65" t="str">
        <f>ekamut!E136</f>
        <v>X</v>
      </c>
      <c r="L136" s="67"/>
      <c r="M136" s="67"/>
      <c r="N136" s="67"/>
      <c r="O136" s="65">
        <f>ekamut!F136</f>
        <v>0</v>
      </c>
    </row>
    <row r="137" spans="1:15" ht="23.25" customHeight="1">
      <c r="A137" s="30" t="s">
        <v>57</v>
      </c>
      <c r="B137" s="57" t="s">
        <v>1143</v>
      </c>
      <c r="C137" s="61"/>
      <c r="D137" s="64">
        <f>L137</f>
        <v>0</v>
      </c>
      <c r="E137" s="64">
        <f t="shared" si="14"/>
        <v>0</v>
      </c>
      <c r="F137" s="64">
        <f t="shared" si="14"/>
        <v>0</v>
      </c>
      <c r="G137" s="64">
        <f t="shared" si="14"/>
        <v>0</v>
      </c>
      <c r="H137" s="65" t="s">
        <v>177</v>
      </c>
      <c r="I137" s="65" t="s">
        <v>177</v>
      </c>
      <c r="J137" s="65" t="s">
        <v>177</v>
      </c>
      <c r="K137" s="65" t="str">
        <f>ekamut!E137</f>
        <v>X</v>
      </c>
      <c r="L137" s="65"/>
      <c r="M137" s="65"/>
      <c r="N137" s="65"/>
      <c r="O137" s="65">
        <f>ekamut!F137</f>
        <v>0</v>
      </c>
    </row>
    <row r="138" spans="1:15" ht="25.5" customHeight="1">
      <c r="A138" s="26" t="s">
        <v>58</v>
      </c>
      <c r="B138" s="57" t="s">
        <v>1144</v>
      </c>
      <c r="C138" s="61"/>
      <c r="D138" s="64">
        <f t="shared" ref="D138:G139" si="15">H138+L138</f>
        <v>390</v>
      </c>
      <c r="E138" s="64">
        <f t="shared" si="15"/>
        <v>1275</v>
      </c>
      <c r="F138" s="64">
        <f t="shared" si="15"/>
        <v>2160</v>
      </c>
      <c r="G138" s="64">
        <f t="shared" si="15"/>
        <v>3050</v>
      </c>
      <c r="H138" s="153">
        <v>390</v>
      </c>
      <c r="I138" s="153">
        <v>1275</v>
      </c>
      <c r="J138" s="153">
        <v>2160</v>
      </c>
      <c r="K138" s="65">
        <f>ekamut!E138</f>
        <v>3050</v>
      </c>
      <c r="L138" s="65"/>
      <c r="M138" s="65"/>
      <c r="N138" s="65"/>
      <c r="O138" s="65">
        <f>ekamut!F138</f>
        <v>0</v>
      </c>
    </row>
    <row r="139" spans="1:15" ht="16.5" customHeight="1">
      <c r="A139" s="26"/>
      <c r="B139" s="62" t="s">
        <v>444</v>
      </c>
      <c r="C139" s="27"/>
      <c r="D139" s="69">
        <f t="shared" si="15"/>
        <v>155015.90000000002</v>
      </c>
      <c r="E139" s="69">
        <f t="shared" si="15"/>
        <v>155015.90000000002</v>
      </c>
      <c r="F139" s="69">
        <f t="shared" si="15"/>
        <v>155015.90000000002</v>
      </c>
      <c r="G139" s="69">
        <f t="shared" si="15"/>
        <v>155015.90000000002</v>
      </c>
      <c r="H139" s="69">
        <f>-mnac!D9</f>
        <v>7809.4000000000233</v>
      </c>
      <c r="I139" s="69">
        <f>-mnac!D9</f>
        <v>7809.4000000000233</v>
      </c>
      <c r="J139" s="69">
        <f>-mnac!D9</f>
        <v>7809.4000000000233</v>
      </c>
      <c r="K139" s="69">
        <f>-mnac!D9</f>
        <v>7809.4000000000233</v>
      </c>
      <c r="L139" s="69">
        <f>-mnac!E9</f>
        <v>147206.5</v>
      </c>
      <c r="M139" s="69">
        <f>-mnac!E9</f>
        <v>147206.5</v>
      </c>
      <c r="N139" s="69">
        <f>-mnac!E9</f>
        <v>147206.5</v>
      </c>
      <c r="O139" s="69">
        <f>-mnac!E9</f>
        <v>147206.5</v>
      </c>
    </row>
    <row r="140" spans="1:15" ht="15" customHeight="1">
      <c r="A140" s="26"/>
      <c r="B140" s="62" t="s">
        <v>315</v>
      </c>
      <c r="C140" s="27"/>
      <c r="D140" s="69">
        <f t="shared" ref="D140:O140" si="16">D8+D139</f>
        <v>275494</v>
      </c>
      <c r="E140" s="69">
        <f t="shared" si="16"/>
        <v>398115.60000000003</v>
      </c>
      <c r="F140" s="69">
        <f t="shared" si="16"/>
        <v>526281.9</v>
      </c>
      <c r="G140" s="69">
        <f t="shared" si="16"/>
        <v>672105.9</v>
      </c>
      <c r="H140" s="69">
        <f t="shared" si="16"/>
        <v>128287.50000000003</v>
      </c>
      <c r="I140" s="69">
        <f t="shared" si="16"/>
        <v>250909.10000000003</v>
      </c>
      <c r="J140" s="69">
        <f t="shared" si="16"/>
        <v>379075.4</v>
      </c>
      <c r="K140" s="69">
        <f t="shared" si="16"/>
        <v>524899.4</v>
      </c>
      <c r="L140" s="69">
        <f t="shared" si="16"/>
        <v>147206.5</v>
      </c>
      <c r="M140" s="69">
        <f t="shared" si="16"/>
        <v>147206.5</v>
      </c>
      <c r="N140" s="69">
        <f t="shared" si="16"/>
        <v>147206.5</v>
      </c>
      <c r="O140" s="69">
        <f t="shared" si="16"/>
        <v>147206.5</v>
      </c>
    </row>
    <row r="141" spans="1:15" ht="18" hidden="1" customHeight="1">
      <c r="A141" s="18"/>
      <c r="B141" s="18"/>
      <c r="C141" s="18"/>
      <c r="D141" s="18">
        <v>4613.0069999999996</v>
      </c>
      <c r="E141" s="18">
        <v>6702.0070000000005</v>
      </c>
      <c r="F141" s="18">
        <v>9111.0070000000014</v>
      </c>
      <c r="G141" s="18">
        <v>12053.306999999999</v>
      </c>
      <c r="H141" s="18">
        <v>2285.8000000000002</v>
      </c>
      <c r="I141" s="18">
        <v>4374.8</v>
      </c>
      <c r="J141" s="18">
        <v>6783.8</v>
      </c>
      <c r="K141" s="18">
        <v>9726.0999999999985</v>
      </c>
      <c r="L141" s="18">
        <v>2327.2069999999999</v>
      </c>
      <c r="M141" s="18">
        <v>2327.2069999999999</v>
      </c>
      <c r="N141" s="18">
        <v>2327.2069999999999</v>
      </c>
      <c r="O141" s="18">
        <v>2327.2069999999999</v>
      </c>
    </row>
    <row r="142" spans="1:15" ht="18" hidden="1" customHeight="1">
      <c r="B142" s="18"/>
      <c r="C142" s="18"/>
      <c r="D142" s="63">
        <f>D140-D141</f>
        <v>270880.99300000002</v>
      </c>
      <c r="E142" s="63">
        <f t="shared" ref="E142:O142" si="17">E140-E141</f>
        <v>391413.59300000005</v>
      </c>
      <c r="F142" s="63">
        <f t="shared" si="17"/>
        <v>517170.89300000004</v>
      </c>
      <c r="G142" s="63">
        <f t="shared" si="17"/>
        <v>660052.59299999999</v>
      </c>
      <c r="H142" s="63">
        <f t="shared" si="17"/>
        <v>126001.70000000003</v>
      </c>
      <c r="I142" s="63">
        <f t="shared" si="17"/>
        <v>246534.30000000005</v>
      </c>
      <c r="J142" s="63">
        <f t="shared" si="17"/>
        <v>372291.60000000003</v>
      </c>
      <c r="K142" s="63">
        <f t="shared" si="17"/>
        <v>515173.30000000005</v>
      </c>
      <c r="L142" s="63">
        <f t="shared" si="17"/>
        <v>144879.29300000001</v>
      </c>
      <c r="M142" s="63">
        <f t="shared" si="17"/>
        <v>144879.29300000001</v>
      </c>
      <c r="N142" s="63">
        <f t="shared" si="17"/>
        <v>144879.29300000001</v>
      </c>
      <c r="O142" s="63">
        <f t="shared" si="17"/>
        <v>144879.29300000001</v>
      </c>
    </row>
    <row r="143" spans="1:15" ht="15" customHeight="1">
      <c r="B143" s="18"/>
      <c r="C143" s="18"/>
      <c r="D143" s="228"/>
      <c r="E143" s="228"/>
      <c r="F143" s="228"/>
      <c r="G143" s="228"/>
      <c r="H143" s="228"/>
      <c r="I143" s="228"/>
      <c r="J143" s="228"/>
      <c r="K143" s="228"/>
      <c r="L143" s="228"/>
      <c r="M143" s="228"/>
      <c r="N143" s="228"/>
      <c r="O143" s="228"/>
    </row>
    <row r="144" spans="1:15" ht="15" customHeight="1">
      <c r="B144" s="18"/>
      <c r="C144" s="18"/>
      <c r="D144" s="228"/>
      <c r="E144" s="228"/>
      <c r="F144" s="228"/>
      <c r="G144" s="228"/>
      <c r="H144" s="228"/>
      <c r="I144" s="228"/>
      <c r="J144" s="228"/>
      <c r="K144" s="228"/>
      <c r="L144" s="228"/>
      <c r="M144" s="228"/>
      <c r="N144" s="228"/>
      <c r="O144" s="228"/>
    </row>
    <row r="145" spans="1:15" ht="18" customHeight="1">
      <c r="B145" s="18"/>
      <c r="C145" s="18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</row>
    <row r="146" spans="1:15">
      <c r="A146" s="268" t="s">
        <v>6</v>
      </c>
      <c r="B146" s="268"/>
      <c r="C146" s="268"/>
      <c r="D146" s="268"/>
      <c r="E146" s="268"/>
      <c r="F146" s="268"/>
      <c r="G146" s="268"/>
      <c r="H146" s="268"/>
      <c r="I146" s="268"/>
      <c r="J146" s="268"/>
      <c r="K146" s="18"/>
      <c r="L146" s="18"/>
      <c r="M146" s="18"/>
      <c r="N146" s="18"/>
      <c r="O146" s="18"/>
    </row>
    <row r="147" spans="1:15" ht="11.25" customHeight="1">
      <c r="A147" s="268" t="s">
        <v>7</v>
      </c>
      <c r="B147" s="268"/>
      <c r="C147" s="268"/>
      <c r="D147" s="268"/>
      <c r="E147" s="268"/>
      <c r="F147" s="268"/>
      <c r="G147" s="268"/>
      <c r="H147" s="268"/>
      <c r="I147" s="268"/>
      <c r="J147" s="268"/>
      <c r="K147" s="18"/>
      <c r="L147" s="18"/>
      <c r="M147" s="18"/>
      <c r="N147" s="18"/>
      <c r="O147" s="18"/>
    </row>
    <row r="148" spans="1:15">
      <c r="A148" s="268" t="s">
        <v>151</v>
      </c>
      <c r="B148" s="268"/>
      <c r="C148" s="268"/>
      <c r="D148" s="268"/>
      <c r="E148" s="268"/>
      <c r="F148" s="268"/>
      <c r="G148" s="268"/>
      <c r="H148" s="268"/>
      <c r="I148" s="268"/>
      <c r="J148" s="268"/>
      <c r="K148" s="18"/>
      <c r="L148" s="18"/>
      <c r="M148" s="18"/>
      <c r="N148" s="18"/>
      <c r="O148" s="18"/>
    </row>
    <row r="149" spans="1:15" ht="3.75" customHeight="1">
      <c r="A149" s="268" t="s">
        <v>9</v>
      </c>
      <c r="B149" s="268"/>
      <c r="C149" s="268"/>
      <c r="D149" s="268"/>
      <c r="E149" s="268"/>
      <c r="F149" s="268"/>
      <c r="G149" s="268"/>
      <c r="H149" s="268"/>
      <c r="I149" s="268"/>
      <c r="J149" s="268"/>
      <c r="K149" s="18"/>
      <c r="L149" s="18"/>
      <c r="M149" s="18"/>
      <c r="N149" s="18"/>
      <c r="O149" s="18"/>
    </row>
    <row r="150" spans="1:15">
      <c r="A150" s="268" t="s">
        <v>10</v>
      </c>
      <c r="B150" s="268"/>
      <c r="C150" s="268"/>
      <c r="D150" s="268"/>
      <c r="E150" s="268"/>
      <c r="F150" s="268"/>
      <c r="G150" s="268"/>
      <c r="H150" s="268"/>
      <c r="I150" s="268"/>
      <c r="J150" s="268"/>
      <c r="K150" s="18"/>
      <c r="L150" s="18"/>
      <c r="M150" s="18"/>
      <c r="N150" s="18"/>
      <c r="O150" s="18"/>
    </row>
    <row r="151" spans="1:15">
      <c r="A151" s="267" t="s">
        <v>8</v>
      </c>
      <c r="B151" s="267"/>
      <c r="C151" s="267"/>
      <c r="D151" s="267"/>
      <c r="E151" s="267"/>
      <c r="F151" s="267"/>
      <c r="G151" s="267"/>
      <c r="H151" s="267"/>
      <c r="I151" s="267"/>
      <c r="J151" s="267"/>
      <c r="K151" s="18"/>
      <c r="L151" s="18"/>
      <c r="M151" s="18"/>
      <c r="N151" s="18"/>
      <c r="O151" s="18"/>
    </row>
    <row r="152" spans="1:15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</row>
    <row r="153" spans="1:15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</row>
    <row r="154" spans="1:15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</row>
    <row r="155" spans="1:15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</row>
    <row r="156" spans="1:15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</row>
    <row r="157" spans="1:15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</row>
    <row r="158" spans="1:15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</row>
    <row r="159" spans="1:15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</row>
    <row r="160" spans="1:15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</row>
    <row r="161" spans="3:15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</row>
    <row r="162" spans="3:15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</row>
    <row r="163" spans="3:15"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</row>
    <row r="164" spans="3:15"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</row>
    <row r="165" spans="3:15"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</row>
    <row r="166" spans="3:15"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</row>
    <row r="167" spans="3:15"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</row>
    <row r="168" spans="3:15"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</row>
    <row r="169" spans="3:15"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</row>
    <row r="170" spans="3:15"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</row>
    <row r="171" spans="3:15"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</row>
    <row r="172" spans="3:15"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</row>
    <row r="173" spans="3:15"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</row>
    <row r="174" spans="3:15"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</row>
    <row r="175" spans="3:15"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</row>
    <row r="176" spans="3:15"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</row>
    <row r="177" spans="3:15"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</row>
    <row r="178" spans="3:15"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</row>
    <row r="179" spans="3:15"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</row>
    <row r="180" spans="3:15"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</row>
    <row r="181" spans="3:15"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</row>
    <row r="182" spans="3:15"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</row>
    <row r="183" spans="3:15"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</row>
    <row r="184" spans="3:15"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</row>
    <row r="185" spans="3:15"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</row>
    <row r="186" spans="3:15"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</row>
    <row r="187" spans="3:15"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</row>
    <row r="188" spans="3:15"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</row>
    <row r="189" spans="3:15"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</row>
    <row r="190" spans="3:15"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</row>
    <row r="191" spans="3:15"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</row>
    <row r="192" spans="3:15"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</row>
    <row r="193" spans="3:15"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</row>
    <row r="194" spans="3:15"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</row>
    <row r="195" spans="3:15"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</row>
    <row r="196" spans="3:15"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</row>
    <row r="197" spans="3:15"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</row>
    <row r="198" spans="3:15"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</row>
    <row r="199" spans="3:15"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</row>
    <row r="200" spans="3:15"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</row>
    <row r="201" spans="3:15"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</row>
    <row r="202" spans="3:15"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</row>
    <row r="203" spans="3:15"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</row>
    <row r="204" spans="3:15"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</row>
    <row r="205" spans="3:15"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</row>
    <row r="206" spans="3:15"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</row>
    <row r="207" spans="3:15"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</row>
    <row r="208" spans="3:15"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</row>
    <row r="209" spans="3:15"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</row>
    <row r="210" spans="3:15"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</row>
    <row r="211" spans="3:15"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</row>
    <row r="212" spans="3:15"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</row>
    <row r="213" spans="3:15"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</row>
    <row r="214" spans="3:15"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</row>
    <row r="215" spans="3:15"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</row>
    <row r="216" spans="3:15"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</row>
    <row r="217" spans="3:15"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</row>
    <row r="218" spans="3:15"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</row>
    <row r="219" spans="3:15"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</row>
    <row r="220" spans="3:15"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</row>
    <row r="221" spans="3:15"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</row>
    <row r="222" spans="3:15"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</row>
    <row r="223" spans="3:15"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</row>
    <row r="224" spans="3:15"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</row>
    <row r="225" spans="3:15"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</row>
    <row r="226" spans="3:15"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</row>
    <row r="227" spans="3:15"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</row>
    <row r="228" spans="3:15"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</row>
    <row r="229" spans="3:15"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</row>
    <row r="230" spans="3:15"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</row>
    <row r="231" spans="3:15"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</row>
    <row r="232" spans="3:15"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</row>
    <row r="233" spans="3:15"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</row>
    <row r="234" spans="3:15"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</row>
    <row r="235" spans="3:15"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</row>
    <row r="236" spans="3:15"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</row>
    <row r="237" spans="3:15"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</row>
    <row r="238" spans="3:15"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</row>
    <row r="239" spans="3:15"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</row>
    <row r="240" spans="3:15"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</row>
    <row r="241" spans="3:15"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</row>
    <row r="242" spans="3:15"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</row>
    <row r="243" spans="3:15"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</row>
    <row r="244" spans="3:15"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</row>
    <row r="245" spans="3:15"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</row>
    <row r="246" spans="3:15"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</row>
    <row r="247" spans="3:15"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</row>
    <row r="248" spans="3:15"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</row>
    <row r="249" spans="3:15"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</row>
    <row r="250" spans="3:15"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</row>
    <row r="251" spans="3:15"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</row>
    <row r="252" spans="3:15"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</row>
    <row r="253" spans="3:15"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</row>
    <row r="254" spans="3:15"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</row>
    <row r="255" spans="3:15"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</row>
    <row r="256" spans="3:15"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</row>
    <row r="257" spans="3:15"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</row>
    <row r="258" spans="3:15"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</row>
    <row r="259" spans="3:15"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</row>
    <row r="260" spans="3:15"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</row>
    <row r="261" spans="3:15"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</row>
    <row r="262" spans="3:15"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</row>
    <row r="263" spans="3:15"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</row>
    <row r="264" spans="3:15"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</row>
    <row r="265" spans="3:15"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</row>
    <row r="266" spans="3:15"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</row>
    <row r="267" spans="3:15"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</row>
    <row r="268" spans="3:15"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</row>
    <row r="269" spans="3:15"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</row>
    <row r="270" spans="3:15"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</row>
    <row r="271" spans="3:15"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</row>
    <row r="272" spans="3:15"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</row>
    <row r="273" spans="3:15"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</row>
    <row r="274" spans="3:15"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</row>
    <row r="275" spans="3:15"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</row>
    <row r="276" spans="3:15"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</row>
    <row r="277" spans="3:15"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</row>
    <row r="278" spans="3:15"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</row>
    <row r="279" spans="3:15"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</row>
    <row r="280" spans="3:15"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</row>
    <row r="281" spans="3:15"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</row>
    <row r="282" spans="3:15"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</row>
    <row r="283" spans="3:15"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</row>
    <row r="284" spans="3:15"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</row>
    <row r="285" spans="3:15"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</row>
    <row r="286" spans="3:15"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</row>
    <row r="287" spans="3:15"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</row>
    <row r="288" spans="3:15"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</row>
    <row r="289" spans="3:15"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</row>
    <row r="290" spans="3:15"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</row>
    <row r="291" spans="3:15"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</row>
    <row r="292" spans="3:15"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</row>
    <row r="293" spans="3:15"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</row>
    <row r="294" spans="3:15"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</row>
    <row r="295" spans="3:15"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</row>
    <row r="296" spans="3:15"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</row>
    <row r="297" spans="3:15"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</row>
    <row r="298" spans="3:15"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</row>
    <row r="299" spans="3:15"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</row>
    <row r="300" spans="3:15"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</row>
    <row r="301" spans="3:15"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</row>
    <row r="302" spans="3:15"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</row>
    <row r="303" spans="3:15"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</row>
    <row r="304" spans="3:15"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</row>
    <row r="305" spans="3:15"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</row>
    <row r="306" spans="3:15"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</row>
    <row r="307" spans="3:15"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</row>
    <row r="308" spans="3:15"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</row>
    <row r="309" spans="3:15"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</row>
    <row r="310" spans="3:15"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</row>
    <row r="311" spans="3:15"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</row>
    <row r="312" spans="3:15"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</row>
    <row r="313" spans="3:15"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</row>
    <row r="314" spans="3:15"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</row>
    <row r="315" spans="3:15"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</row>
    <row r="316" spans="3:15"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</row>
    <row r="317" spans="3:15"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</row>
    <row r="318" spans="3:15"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</row>
    <row r="319" spans="3:15"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</row>
    <row r="320" spans="3:15"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</row>
    <row r="321" spans="3:15"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</row>
    <row r="322" spans="3:15"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</row>
    <row r="323" spans="3:15"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</row>
    <row r="324" spans="3:15"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</row>
    <row r="325" spans="3:15"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</row>
    <row r="326" spans="3:15"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</row>
    <row r="327" spans="3:15"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</row>
    <row r="328" spans="3:15"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</row>
    <row r="329" spans="3:15"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</row>
    <row r="330" spans="3:15"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</row>
    <row r="331" spans="3:15"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</row>
    <row r="332" spans="3:15"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</row>
    <row r="333" spans="3:15"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</row>
    <row r="334" spans="3:15"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</row>
    <row r="335" spans="3:15"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</row>
    <row r="336" spans="3:15"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</row>
    <row r="337" spans="3:15"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</row>
    <row r="338" spans="3:15"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</row>
    <row r="339" spans="3:15"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</row>
    <row r="340" spans="3:15"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</row>
    <row r="341" spans="3:15"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</row>
    <row r="342" spans="3:15"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</row>
    <row r="343" spans="3:15"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</row>
    <row r="344" spans="3:15"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</row>
    <row r="345" spans="3:15"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</row>
    <row r="346" spans="3:15"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</row>
    <row r="347" spans="3:15"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</row>
    <row r="348" spans="3:15"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</row>
    <row r="349" spans="3:15"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</row>
    <row r="350" spans="3:15"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</row>
    <row r="351" spans="3:15"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</row>
    <row r="352" spans="3:15"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</row>
    <row r="353" spans="3:15"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</row>
    <row r="354" spans="3:15"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</row>
    <row r="355" spans="3:15"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</row>
    <row r="356" spans="3:15"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</row>
    <row r="357" spans="3:15"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</row>
    <row r="358" spans="3:15"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</row>
    <row r="359" spans="3:15"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</row>
    <row r="360" spans="3:15"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</row>
    <row r="361" spans="3:15"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</row>
    <row r="362" spans="3:15"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</row>
    <row r="363" spans="3:15"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</row>
    <row r="364" spans="3:15"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</row>
    <row r="365" spans="3:15"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</row>
    <row r="366" spans="3:15"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</row>
    <row r="367" spans="3:15"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</row>
    <row r="368" spans="3:15"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</row>
    <row r="369" spans="3:15"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</row>
    <row r="370" spans="3:15"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</row>
    <row r="371" spans="3:15"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</row>
    <row r="372" spans="3:15"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</row>
    <row r="373" spans="3:15"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</row>
    <row r="374" spans="3:15"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</row>
    <row r="375" spans="3:15"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</row>
    <row r="376" spans="3:15"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</row>
    <row r="377" spans="3:15"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</row>
    <row r="378" spans="3:15"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</row>
    <row r="379" spans="3:15"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</row>
    <row r="380" spans="3:15"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</row>
    <row r="381" spans="3:15"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</row>
    <row r="382" spans="3:15"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</row>
    <row r="383" spans="3:15"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</row>
    <row r="384" spans="3:15"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</row>
    <row r="385" spans="3:15"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</row>
    <row r="386" spans="3:15"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</row>
    <row r="387" spans="3:15"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</row>
    <row r="388" spans="3:15"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</row>
    <row r="389" spans="3:15"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</row>
    <row r="390" spans="3:15"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</row>
    <row r="391" spans="3:15"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</row>
    <row r="392" spans="3:15"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</row>
    <row r="393" spans="3:15"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</row>
    <row r="394" spans="3:15"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</row>
    <row r="395" spans="3:15"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</row>
    <row r="396" spans="3:15"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</row>
    <row r="397" spans="3:15"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</row>
    <row r="398" spans="3:15"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</row>
    <row r="399" spans="3:15"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</row>
    <row r="400" spans="3:15"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</row>
    <row r="401" spans="3:15"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</row>
    <row r="402" spans="3:15"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</row>
    <row r="403" spans="3:15"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</row>
    <row r="404" spans="3:15"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</row>
    <row r="405" spans="3:15"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</row>
    <row r="406" spans="3:15"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</row>
    <row r="407" spans="3:15"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</row>
    <row r="408" spans="3:15"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</row>
    <row r="409" spans="3:15"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</row>
    <row r="410" spans="3:15"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</row>
    <row r="411" spans="3:15"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</row>
    <row r="412" spans="3:15"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</row>
    <row r="413" spans="3:15"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</row>
    <row r="414" spans="3:15"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</row>
    <row r="415" spans="3:15"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</row>
    <row r="416" spans="3:15"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</row>
    <row r="417" spans="3:15"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</row>
    <row r="418" spans="3:15"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</row>
    <row r="419" spans="3:15"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</row>
    <row r="420" spans="3:15"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</row>
    <row r="421" spans="3:15"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</row>
    <row r="422" spans="3:15"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</row>
    <row r="423" spans="3:15"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</row>
    <row r="424" spans="3:15"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</row>
    <row r="425" spans="3:15"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</row>
    <row r="426" spans="3:15"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</row>
    <row r="427" spans="3:15"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</row>
    <row r="428" spans="3:15"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</row>
    <row r="429" spans="3:15"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</row>
    <row r="430" spans="3:15"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</row>
    <row r="431" spans="3:15"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</row>
    <row r="432" spans="3:15"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</row>
    <row r="433" spans="3:15"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</row>
    <row r="434" spans="3:15"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</row>
    <row r="435" spans="3:15"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</row>
    <row r="436" spans="3:15"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</row>
    <row r="437" spans="3:15"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</row>
    <row r="438" spans="3:15"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</row>
    <row r="439" spans="3:15"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</row>
    <row r="440" spans="3:15"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</row>
    <row r="441" spans="3:15"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</row>
    <row r="442" spans="3:15"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</row>
    <row r="443" spans="3:15"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</row>
    <row r="444" spans="3:15"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</row>
    <row r="445" spans="3:15"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</row>
    <row r="446" spans="3:15"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</row>
    <row r="447" spans="3:15"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</row>
    <row r="448" spans="3:15"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</row>
    <row r="449" spans="3:15"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</row>
    <row r="450" spans="3:15"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</row>
    <row r="451" spans="3:15"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</row>
    <row r="452" spans="3:15"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</row>
    <row r="453" spans="3:15"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</row>
    <row r="454" spans="3:15"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</row>
    <row r="455" spans="3:15"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</row>
    <row r="456" spans="3:15"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</row>
    <row r="457" spans="3:15"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</row>
    <row r="458" spans="3:15"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</row>
    <row r="459" spans="3:15"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</row>
    <row r="460" spans="3:15"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</row>
    <row r="461" spans="3:15"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</row>
    <row r="462" spans="3:15"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</row>
    <row r="463" spans="3:15"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</row>
    <row r="464" spans="3:15"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</row>
    <row r="465" spans="3:15"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</row>
    <row r="466" spans="3:15"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</row>
    <row r="467" spans="3:15"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</row>
    <row r="468" spans="3:15"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</row>
    <row r="469" spans="3:15"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</row>
    <row r="470" spans="3:15"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</row>
    <row r="471" spans="3:15"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</row>
    <row r="472" spans="3:15"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</row>
    <row r="473" spans="3:15"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</row>
    <row r="474" spans="3:15"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</row>
    <row r="475" spans="3:15"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</row>
    <row r="476" spans="3:15"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</row>
    <row r="477" spans="3:15"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</row>
    <row r="478" spans="3:15"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</row>
    <row r="479" spans="3:15"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</row>
    <row r="480" spans="3:15"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</row>
    <row r="481" spans="3:15"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</row>
    <row r="482" spans="3:15"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</row>
    <row r="483" spans="3:15"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</row>
    <row r="484" spans="3:15"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</row>
    <row r="485" spans="3:15"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</row>
    <row r="486" spans="3:15"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</row>
    <row r="487" spans="3:15"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</row>
    <row r="488" spans="3:15"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</row>
    <row r="489" spans="3:15"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</row>
    <row r="490" spans="3:15"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</row>
    <row r="491" spans="3:15"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</row>
    <row r="492" spans="3:15"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</row>
    <row r="493" spans="3:15"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</row>
    <row r="494" spans="3:15"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</row>
    <row r="495" spans="3:15"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</row>
    <row r="496" spans="3:15"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</row>
    <row r="497" spans="3:15"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</row>
    <row r="498" spans="3:15"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</row>
    <row r="499" spans="3:15"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</row>
    <row r="500" spans="3:15"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</row>
    <row r="501" spans="3:15"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</row>
    <row r="502" spans="3:15"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</row>
    <row r="503" spans="3:15"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</row>
    <row r="504" spans="3:15"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</row>
    <row r="505" spans="3:15"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</row>
    <row r="506" spans="3:15"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</row>
    <row r="507" spans="3:15"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</row>
    <row r="508" spans="3:15"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</row>
    <row r="509" spans="3:15"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</row>
    <row r="510" spans="3:15"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</row>
    <row r="511" spans="3:15"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</row>
    <row r="512" spans="3:15"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</row>
    <row r="513" spans="3:15"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</row>
    <row r="514" spans="3:15"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</row>
    <row r="515" spans="3:15"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</row>
    <row r="516" spans="3:15"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</row>
    <row r="517" spans="3:15"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</row>
    <row r="518" spans="3:15"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</row>
    <row r="519" spans="3:15"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</row>
    <row r="520" spans="3:15"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</row>
    <row r="521" spans="3:15"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</row>
    <row r="522" spans="3:15"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</row>
    <row r="523" spans="3:15"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</row>
    <row r="524" spans="3:15"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</row>
    <row r="525" spans="3:15"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</row>
    <row r="526" spans="3:15"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</row>
    <row r="527" spans="3:15"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</row>
    <row r="528" spans="3:15"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</row>
    <row r="529" spans="3:15"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</row>
    <row r="530" spans="3:15"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</row>
    <row r="531" spans="3:15"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</row>
    <row r="532" spans="3:15"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</row>
    <row r="533" spans="3:15"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</row>
    <row r="534" spans="3:15"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</row>
    <row r="535" spans="3:15"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</row>
    <row r="536" spans="3:15"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</row>
    <row r="537" spans="3:15"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</row>
    <row r="538" spans="3:15"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</row>
    <row r="539" spans="3:15"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</row>
    <row r="540" spans="3:15"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</row>
    <row r="541" spans="3:15"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</row>
    <row r="542" spans="3:15"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</row>
    <row r="543" spans="3:15"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</row>
    <row r="544" spans="3:15"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</row>
    <row r="545" spans="3:15"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</row>
    <row r="546" spans="3:15"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</row>
    <row r="547" spans="3:15"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</row>
    <row r="548" spans="3:15"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</row>
    <row r="549" spans="3:15"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</row>
    <row r="550" spans="3:15"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</row>
    <row r="551" spans="3:15"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</row>
    <row r="552" spans="3:15"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</row>
    <row r="553" spans="3:15"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</row>
    <row r="554" spans="3:15"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</row>
    <row r="555" spans="3:15"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</row>
    <row r="556" spans="3:15"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</row>
    <row r="557" spans="3:15"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</row>
    <row r="558" spans="3:15"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</row>
    <row r="559" spans="3:15"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</row>
    <row r="560" spans="3:15"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</row>
    <row r="561" spans="3:15"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</row>
    <row r="562" spans="3:15"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</row>
    <row r="563" spans="3:15"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</row>
    <row r="564" spans="3:15"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</row>
    <row r="565" spans="3:15"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</row>
    <row r="566" spans="3:15"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</row>
    <row r="567" spans="3:15"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</row>
    <row r="568" spans="3:15"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</row>
    <row r="569" spans="3:15"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</row>
    <row r="570" spans="3:15"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</row>
    <row r="571" spans="3:15"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</row>
    <row r="572" spans="3:15"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</row>
    <row r="573" spans="3:15"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</row>
    <row r="574" spans="3:15"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</row>
    <row r="575" spans="3:15"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</row>
    <row r="576" spans="3:15"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</row>
    <row r="577" spans="3:15"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</row>
    <row r="578" spans="3:15"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</row>
    <row r="579" spans="3:15"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</row>
    <row r="580" spans="3:15"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</row>
    <row r="581" spans="3:15"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</row>
    <row r="582" spans="3:15"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</row>
    <row r="583" spans="3:15"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</row>
    <row r="584" spans="3:15"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</row>
    <row r="585" spans="3:15"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</row>
    <row r="586" spans="3:15"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</row>
    <row r="587" spans="3:15"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</row>
    <row r="588" spans="3:15"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</row>
    <row r="589" spans="3:15"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</row>
    <row r="590" spans="3:15"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</row>
    <row r="591" spans="3:15"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</row>
    <row r="592" spans="3:15"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</row>
    <row r="593" spans="3:15"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</row>
    <row r="594" spans="3:15"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</row>
    <row r="595" spans="3:15"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</row>
    <row r="596" spans="3:15"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</row>
    <row r="597" spans="3:15"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</row>
    <row r="598" spans="3:15"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</row>
    <row r="599" spans="3:15"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</row>
    <row r="600" spans="3:15"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</row>
    <row r="601" spans="3:15"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</row>
    <row r="602" spans="3:15"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</row>
    <row r="603" spans="3:15"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</row>
    <row r="604" spans="3:15"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</row>
    <row r="605" spans="3:15"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</row>
    <row r="606" spans="3:15"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</row>
    <row r="607" spans="3:15"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</row>
    <row r="608" spans="3:15"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</row>
    <row r="609" spans="3:15"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</row>
    <row r="610" spans="3:15"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</row>
    <row r="611" spans="3:15"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</row>
    <row r="612" spans="3:15"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</row>
    <row r="613" spans="3:15"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</row>
    <row r="614" spans="3:15"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</row>
    <row r="615" spans="3:15"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</row>
    <row r="616" spans="3:15"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</row>
    <row r="617" spans="3:15"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</row>
    <row r="618" spans="3:15"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</row>
    <row r="619" spans="3:15"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</row>
    <row r="620" spans="3:15"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</row>
    <row r="621" spans="3:15"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</row>
    <row r="622" spans="3:15"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</row>
    <row r="623" spans="3:15"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</row>
    <row r="624" spans="3:15"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</row>
    <row r="625" spans="3:15"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</row>
    <row r="626" spans="3:15"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</row>
    <row r="627" spans="3:15"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</row>
    <row r="628" spans="3:15"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</row>
    <row r="629" spans="3:15"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</row>
    <row r="630" spans="3:15"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</row>
    <row r="631" spans="3:15"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</row>
    <row r="632" spans="3:15"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</row>
    <row r="633" spans="3:15"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</row>
    <row r="634" spans="3:15"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</row>
    <row r="635" spans="3:15"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</row>
    <row r="636" spans="3:15"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</row>
    <row r="637" spans="3:15"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</row>
    <row r="638" spans="3:15"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</row>
    <row r="639" spans="3:15"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</row>
    <row r="640" spans="3:15"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</row>
    <row r="641" spans="3:15"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</row>
    <row r="642" spans="3:15"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</row>
    <row r="643" spans="3:15"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</row>
    <row r="644" spans="3:15"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</row>
    <row r="645" spans="3:15"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</row>
    <row r="646" spans="3:15"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</row>
    <row r="647" spans="3:15"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</row>
    <row r="648" spans="3:15"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</row>
    <row r="649" spans="3:15"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</row>
    <row r="650" spans="3:15"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</row>
    <row r="651" spans="3:15"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</row>
    <row r="652" spans="3:15"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</row>
    <row r="653" spans="3:15"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</row>
    <row r="654" spans="3:15"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</row>
    <row r="655" spans="3:15"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</row>
    <row r="656" spans="3:15"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</row>
    <row r="657" spans="3:15"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</row>
    <row r="658" spans="3:15"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</row>
    <row r="659" spans="3:15"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</row>
    <row r="660" spans="3:15"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</row>
    <row r="661" spans="3:15"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</row>
    <row r="662" spans="3:15"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</row>
    <row r="663" spans="3:15"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</row>
    <row r="664" spans="3:15"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</row>
    <row r="665" spans="3:15"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</row>
    <row r="666" spans="3:15"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</row>
    <row r="667" spans="3:15"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</row>
    <row r="668" spans="3:15"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</row>
    <row r="669" spans="3:15"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</row>
    <row r="670" spans="3:15"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</row>
    <row r="671" spans="3:15"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</row>
    <row r="672" spans="3:15"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</row>
    <row r="673" spans="3:15"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</row>
    <row r="674" spans="3:15"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</row>
    <row r="675" spans="3:15"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</row>
    <row r="676" spans="3:15"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</row>
    <row r="677" spans="3:15"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</row>
    <row r="678" spans="3:15"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</row>
    <row r="679" spans="3:15"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</row>
    <row r="680" spans="3:15"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</row>
    <row r="681" spans="3:15"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</row>
    <row r="682" spans="3:15"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</row>
    <row r="683" spans="3:15"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</row>
    <row r="684" spans="3:15"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</row>
    <row r="685" spans="3:15"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</row>
    <row r="686" spans="3:15"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</row>
    <row r="687" spans="3:15"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</row>
    <row r="688" spans="3:15"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</row>
    <row r="689" spans="3:15"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</row>
    <row r="690" spans="3:15"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</row>
    <row r="691" spans="3:15"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</row>
    <row r="692" spans="3:15"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</row>
    <row r="693" spans="3:15"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</row>
    <row r="694" spans="3:15"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</row>
    <row r="695" spans="3:15"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</row>
    <row r="696" spans="3:15"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</row>
    <row r="697" spans="3:15"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</row>
    <row r="698" spans="3:15"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</row>
    <row r="699" spans="3:15"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</row>
    <row r="700" spans="3:15"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</row>
    <row r="701" spans="3:15"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</row>
    <row r="702" spans="3:15"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</row>
    <row r="703" spans="3:15"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</row>
    <row r="704" spans="3:15"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</row>
    <row r="705" spans="3:15"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</row>
    <row r="706" spans="3:15"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</row>
    <row r="707" spans="3:15"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</row>
    <row r="708" spans="3:15"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</row>
    <row r="709" spans="3:15"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</row>
    <row r="710" spans="3:15"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</row>
    <row r="711" spans="3:15"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</row>
    <row r="712" spans="3:15"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</row>
    <row r="713" spans="3:15"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</row>
    <row r="714" spans="3:15"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</row>
    <row r="715" spans="3:15"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</row>
    <row r="716" spans="3:15"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</row>
    <row r="717" spans="3:15"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</row>
    <row r="718" spans="3:15"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</row>
    <row r="719" spans="3:15"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</row>
    <row r="720" spans="3:15"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</row>
    <row r="721" spans="3:15"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</row>
    <row r="722" spans="3:15"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</row>
    <row r="723" spans="3:15"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</row>
    <row r="724" spans="3:15"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</row>
    <row r="725" spans="3:15"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</row>
    <row r="726" spans="3:15"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</row>
    <row r="727" spans="3:15"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</row>
    <row r="728" spans="3:15"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</row>
    <row r="729" spans="3:15"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</row>
    <row r="730" spans="3:15"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</row>
    <row r="731" spans="3:15"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</row>
    <row r="732" spans="3:15"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</row>
    <row r="733" spans="3:15"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</row>
    <row r="734" spans="3:15"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</row>
    <row r="735" spans="3:15"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</row>
    <row r="736" spans="3:15"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</row>
    <row r="737" spans="3:15"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</row>
    <row r="738" spans="3:15"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</row>
    <row r="739" spans="3:15"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</row>
    <row r="740" spans="3:15"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</row>
    <row r="741" spans="3:15"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</row>
    <row r="742" spans="3:15"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</row>
    <row r="743" spans="3:15"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</row>
    <row r="744" spans="3:15"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</row>
    <row r="745" spans="3:15"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</row>
    <row r="746" spans="3:15"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</row>
    <row r="747" spans="3:15"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</row>
    <row r="748" spans="3:15"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</row>
    <row r="749" spans="3:15"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</row>
    <row r="750" spans="3:15"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</row>
    <row r="751" spans="3:15"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</row>
    <row r="752" spans="3:15"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</row>
    <row r="753" spans="3:15"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</row>
    <row r="754" spans="3:15"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</row>
    <row r="755" spans="3:15"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</row>
    <row r="756" spans="3:15"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</row>
    <row r="757" spans="3:15"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</row>
    <row r="758" spans="3:15"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</row>
    <row r="759" spans="3:15"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</row>
    <row r="760" spans="3:15"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</row>
    <row r="761" spans="3:15"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</row>
    <row r="762" spans="3:15"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</row>
    <row r="763" spans="3:15"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</row>
    <row r="764" spans="3:15"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</row>
    <row r="765" spans="3:15"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</row>
    <row r="766" spans="3:15"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</row>
    <row r="767" spans="3:15"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</row>
    <row r="768" spans="3:15"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</row>
    <row r="769" spans="3:15"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</row>
    <row r="770" spans="3:15"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</row>
    <row r="771" spans="3:15"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</row>
    <row r="772" spans="3:15"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</row>
    <row r="773" spans="3:15"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</row>
    <row r="774" spans="3:15"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</row>
    <row r="775" spans="3:15"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</row>
    <row r="776" spans="3:15"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</row>
    <row r="777" spans="3:15"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</row>
    <row r="778" spans="3:15"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</row>
    <row r="779" spans="3:15"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</row>
    <row r="780" spans="3:15"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</row>
    <row r="781" spans="3:15"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</row>
    <row r="782" spans="3:15"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</row>
    <row r="783" spans="3:15"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</row>
    <row r="784" spans="3:15"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</row>
    <row r="785" spans="3:15"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</row>
    <row r="786" spans="3:15"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</row>
    <row r="787" spans="3:15"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</row>
    <row r="788" spans="3:15"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</row>
    <row r="789" spans="3:15"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</row>
    <row r="790" spans="3:15"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</row>
    <row r="791" spans="3:15"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</row>
    <row r="792" spans="3:15"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</row>
    <row r="793" spans="3:15"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</row>
    <row r="794" spans="3:15"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</row>
    <row r="795" spans="3:15"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</row>
    <row r="796" spans="3:15"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</row>
    <row r="797" spans="3:15"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</row>
    <row r="798" spans="3:15"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</row>
    <row r="799" spans="3:15"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</row>
    <row r="800" spans="3:15"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</row>
    <row r="801" spans="3:15"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</row>
    <row r="802" spans="3:15"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</row>
    <row r="803" spans="3:15"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</row>
    <row r="804" spans="3:15"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</row>
    <row r="805" spans="3:15"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</row>
    <row r="806" spans="3:15"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</row>
    <row r="807" spans="3:15"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</row>
    <row r="808" spans="3:15"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</row>
    <row r="809" spans="3:15"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</row>
    <row r="810" spans="3:15"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</row>
    <row r="811" spans="3:15"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</row>
    <row r="812" spans="3:15"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</row>
    <row r="813" spans="3:15"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</row>
    <row r="814" spans="3:15"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</row>
    <row r="815" spans="3:15"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</row>
    <row r="816" spans="3:15"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</row>
    <row r="817" spans="3:15"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</row>
    <row r="818" spans="3:15"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</row>
    <row r="819" spans="3:15"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</row>
    <row r="820" spans="3:15"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</row>
    <row r="821" spans="3:15"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</row>
    <row r="822" spans="3:15"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</row>
    <row r="823" spans="3:15"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</row>
    <row r="824" spans="3:15"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</row>
    <row r="825" spans="3:15"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</row>
    <row r="826" spans="3:15"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</row>
    <row r="827" spans="3:15"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</row>
    <row r="828" spans="3:15"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</row>
    <row r="829" spans="3:15"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</row>
    <row r="830" spans="3:15"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</row>
    <row r="831" spans="3:15"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</row>
    <row r="832" spans="3:15"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</row>
    <row r="833" spans="3:15"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</row>
    <row r="834" spans="3:15"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</row>
    <row r="835" spans="3:15"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</row>
    <row r="836" spans="3:15"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</row>
    <row r="837" spans="3:15"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</row>
    <row r="838" spans="3:15"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</row>
    <row r="839" spans="3:15"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</row>
    <row r="840" spans="3:15"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</row>
    <row r="841" spans="3:15"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</row>
    <row r="842" spans="3:15"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</row>
    <row r="843" spans="3:15"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</row>
    <row r="844" spans="3:15"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</row>
    <row r="845" spans="3:15"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</row>
    <row r="846" spans="3:15"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</row>
    <row r="847" spans="3:15"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</row>
    <row r="848" spans="3:15"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</row>
    <row r="849" spans="3:15"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</row>
    <row r="850" spans="3:15"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</row>
    <row r="851" spans="3:15"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</row>
    <row r="852" spans="3:15"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</row>
    <row r="853" spans="3:15"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</row>
    <row r="854" spans="3:15"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</row>
    <row r="855" spans="3:15"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</row>
    <row r="856" spans="3:15"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</row>
    <row r="857" spans="3:15"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</row>
    <row r="858" spans="3:15"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</row>
    <row r="859" spans="3:15"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</row>
    <row r="860" spans="3:15"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</row>
    <row r="861" spans="3:15"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</row>
    <row r="862" spans="3:15"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</row>
    <row r="863" spans="3:15"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</row>
    <row r="864" spans="3:15"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</row>
    <row r="865" spans="3:15"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</row>
    <row r="866" spans="3:15"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</row>
    <row r="867" spans="3:15"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</row>
    <row r="868" spans="3:15"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</row>
    <row r="869" spans="3:15"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</row>
    <row r="870" spans="3:15"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</row>
    <row r="871" spans="3:15"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</row>
    <row r="872" spans="3:15"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</row>
    <row r="873" spans="3:15"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</row>
    <row r="874" spans="3:15"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</row>
    <row r="875" spans="3:15"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</row>
    <row r="876" spans="3:15"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</row>
    <row r="877" spans="3:15"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</row>
    <row r="878" spans="3:15"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</row>
    <row r="879" spans="3:15"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</row>
    <row r="880" spans="3:15"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</row>
    <row r="881" spans="3:15"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</row>
    <row r="882" spans="3:15"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</row>
    <row r="883" spans="3:15"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</row>
    <row r="884" spans="3:15"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</row>
    <row r="885" spans="3:15"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</row>
    <row r="886" spans="3:15"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</row>
    <row r="887" spans="3:15"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</row>
    <row r="888" spans="3:15"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</row>
    <row r="889" spans="3:15"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</row>
    <row r="890" spans="3:15"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</row>
    <row r="891" spans="3:15"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</row>
    <row r="892" spans="3:15"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</row>
    <row r="893" spans="3:15"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</row>
    <row r="894" spans="3:15"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</row>
    <row r="895" spans="3:15"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</row>
    <row r="896" spans="3:15"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</row>
    <row r="897" spans="3:15"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</row>
    <row r="898" spans="3:15"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</row>
    <row r="899" spans="3:15"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</row>
    <row r="900" spans="3:15"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</row>
    <row r="901" spans="3:15"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</row>
    <row r="902" spans="3:15"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</row>
    <row r="903" spans="3:15"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</row>
    <row r="904" spans="3:15"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</row>
    <row r="905" spans="3:15"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</row>
    <row r="906" spans="3:15"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</row>
    <row r="907" spans="3:15"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</row>
    <row r="908" spans="3:15"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</row>
    <row r="909" spans="3:15"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</row>
    <row r="910" spans="3:15"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</row>
    <row r="911" spans="3:15"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</row>
    <row r="912" spans="3:15"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</row>
    <row r="913" spans="3:15"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</row>
    <row r="914" spans="3:15"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</row>
  </sheetData>
  <mergeCells count="15">
    <mergeCell ref="A151:J151"/>
    <mergeCell ref="A147:J147"/>
    <mergeCell ref="A148:J148"/>
    <mergeCell ref="A149:J149"/>
    <mergeCell ref="A150:J150"/>
    <mergeCell ref="A146:J146"/>
    <mergeCell ref="A1:O1"/>
    <mergeCell ref="H5:K5"/>
    <mergeCell ref="L5:O5"/>
    <mergeCell ref="D5:G5"/>
    <mergeCell ref="A5:A6"/>
    <mergeCell ref="B5:B6"/>
    <mergeCell ref="C5:C6"/>
    <mergeCell ref="A2:O2"/>
    <mergeCell ref="A3:O3"/>
  </mergeCells>
  <phoneticPr fontId="3" type="noConversion"/>
  <pageMargins left="0.25" right="0.15" top="0.2" bottom="0.2" header="0.17" footer="0.16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317"/>
  <sheetViews>
    <sheetView zoomScale="120" zoomScaleNormal="120" workbookViewId="0">
      <selection activeCell="F8" sqref="F8:Q8"/>
    </sheetView>
  </sheetViews>
  <sheetFormatPr defaultRowHeight="13.5" customHeight="1"/>
  <cols>
    <col min="1" max="1" width="4.28515625" style="6" customWidth="1"/>
    <col min="2" max="2" width="5.28515625" style="15" customWidth="1"/>
    <col min="3" max="3" width="4.140625" style="7" customWidth="1"/>
    <col min="4" max="4" width="37" style="13" customWidth="1"/>
    <col min="5" max="5" width="5" style="12" hidden="1" customWidth="1"/>
    <col min="6" max="6" width="7.7109375" style="12" customWidth="1"/>
    <col min="7" max="8" width="8.140625" style="12" customWidth="1"/>
    <col min="9" max="9" width="8.85546875" style="2" customWidth="1"/>
    <col min="10" max="10" width="7.5703125" style="2" customWidth="1"/>
    <col min="11" max="11" width="8.140625" style="2" customWidth="1"/>
    <col min="12" max="12" width="8" style="2" customWidth="1"/>
    <col min="13" max="13" width="8.140625" style="2" customWidth="1"/>
    <col min="14" max="14" width="7.85546875" style="2" customWidth="1"/>
    <col min="15" max="15" width="8" style="2" customWidth="1"/>
    <col min="16" max="16" width="7.7109375" style="2" customWidth="1"/>
    <col min="17" max="17" width="8.140625" style="2" customWidth="1"/>
    <col min="18" max="16384" width="9.140625" style="11"/>
  </cols>
  <sheetData>
    <row r="1" spans="1:35" ht="13.5" customHeight="1">
      <c r="A1" s="282" t="s">
        <v>209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</row>
    <row r="2" spans="1:35" ht="13.5" customHeight="1">
      <c r="A2" s="270" t="s">
        <v>1162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</row>
    <row r="3" spans="1:35" ht="13.5" customHeight="1">
      <c r="A3" s="281" t="s">
        <v>1163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8"/>
    </row>
    <row r="4" spans="1:35" ht="13.5" customHeight="1" thickBot="1">
      <c r="B4" s="7"/>
      <c r="M4" s="272" t="s">
        <v>261</v>
      </c>
      <c r="N4" s="272"/>
      <c r="O4" s="272"/>
      <c r="P4" s="272"/>
      <c r="Q4" s="272"/>
    </row>
    <row r="5" spans="1:35" ht="20.25" customHeight="1">
      <c r="A5" s="288" t="s">
        <v>325</v>
      </c>
      <c r="B5" s="273" t="s">
        <v>174</v>
      </c>
      <c r="C5" s="273" t="s">
        <v>175</v>
      </c>
      <c r="D5" s="275" t="s">
        <v>260</v>
      </c>
      <c r="E5" s="276" t="s">
        <v>173</v>
      </c>
      <c r="F5" s="278" t="s">
        <v>974</v>
      </c>
      <c r="G5" s="279"/>
      <c r="H5" s="279"/>
      <c r="I5" s="280"/>
      <c r="J5" s="278" t="s">
        <v>972</v>
      </c>
      <c r="K5" s="283"/>
      <c r="L5" s="283"/>
      <c r="M5" s="284" t="s">
        <v>267</v>
      </c>
      <c r="N5" s="278" t="s">
        <v>973</v>
      </c>
      <c r="O5" s="279"/>
      <c r="P5" s="279"/>
      <c r="Q5" s="280"/>
    </row>
    <row r="6" spans="1:35" ht="21" customHeight="1">
      <c r="A6" s="274"/>
      <c r="B6" s="274"/>
      <c r="C6" s="274"/>
      <c r="D6" s="275"/>
      <c r="E6" s="277"/>
      <c r="F6" s="20" t="s">
        <v>180</v>
      </c>
      <c r="G6" s="20" t="s">
        <v>181</v>
      </c>
      <c r="H6" s="20" t="s">
        <v>182</v>
      </c>
      <c r="I6" s="20" t="s">
        <v>183</v>
      </c>
      <c r="J6" s="20" t="s">
        <v>180</v>
      </c>
      <c r="K6" s="20" t="s">
        <v>181</v>
      </c>
      <c r="L6" s="20" t="s">
        <v>182</v>
      </c>
      <c r="M6" s="20" t="s">
        <v>183</v>
      </c>
      <c r="N6" s="20" t="s">
        <v>180</v>
      </c>
      <c r="O6" s="20" t="s">
        <v>181</v>
      </c>
      <c r="P6" s="20" t="s">
        <v>182</v>
      </c>
      <c r="Q6" s="20" t="s">
        <v>183</v>
      </c>
    </row>
    <row r="7" spans="1:35" ht="13.5" customHeight="1">
      <c r="A7" s="25" t="s">
        <v>123</v>
      </c>
      <c r="B7" s="25" t="s">
        <v>1029</v>
      </c>
      <c r="C7" s="25" t="s">
        <v>503</v>
      </c>
      <c r="D7" s="25" t="s">
        <v>957</v>
      </c>
      <c r="E7" s="25"/>
      <c r="F7" s="21">
        <v>5</v>
      </c>
      <c r="G7" s="21">
        <v>6</v>
      </c>
      <c r="H7" s="21">
        <v>7</v>
      </c>
      <c r="I7" s="21">
        <v>8</v>
      </c>
      <c r="J7" s="21">
        <v>9</v>
      </c>
      <c r="K7" s="21">
        <v>10</v>
      </c>
      <c r="L7" s="21">
        <v>11</v>
      </c>
      <c r="M7" s="21">
        <v>12</v>
      </c>
      <c r="N7" s="20">
        <v>13</v>
      </c>
      <c r="O7" s="20">
        <v>14</v>
      </c>
      <c r="P7" s="20">
        <v>15</v>
      </c>
      <c r="Q7" s="20">
        <v>16</v>
      </c>
    </row>
    <row r="8" spans="1:35" ht="41.25" customHeight="1">
      <c r="A8" s="34" t="s">
        <v>176</v>
      </c>
      <c r="B8" s="35" t="s">
        <v>177</v>
      </c>
      <c r="C8" s="35" t="s">
        <v>177</v>
      </c>
      <c r="D8" s="36" t="s">
        <v>1028</v>
      </c>
      <c r="E8" s="37"/>
      <c r="F8" s="155">
        <f t="shared" ref="F8:P8" si="0">F9+F45+F63+F89+F142+F162+F182+F211+F241+F272+F304</f>
        <v>275493.99999999994</v>
      </c>
      <c r="G8" s="155">
        <f t="shared" si="0"/>
        <v>398115.6</v>
      </c>
      <c r="H8" s="155">
        <f t="shared" si="0"/>
        <v>526281.9</v>
      </c>
      <c r="I8" s="155">
        <f t="shared" si="0"/>
        <v>672105.9</v>
      </c>
      <c r="J8" s="155">
        <f t="shared" si="0"/>
        <v>128287.5</v>
      </c>
      <c r="K8" s="155">
        <f t="shared" si="0"/>
        <v>250909.10000000003</v>
      </c>
      <c r="L8" s="155">
        <f t="shared" si="0"/>
        <v>379075.39999999997</v>
      </c>
      <c r="M8" s="155">
        <f t="shared" si="0"/>
        <v>524899.4</v>
      </c>
      <c r="N8" s="155">
        <f t="shared" si="0"/>
        <v>147206.5</v>
      </c>
      <c r="O8" s="155">
        <f t="shared" si="0"/>
        <v>147206.5</v>
      </c>
      <c r="P8" s="155">
        <f t="shared" si="0"/>
        <v>147206.5</v>
      </c>
      <c r="Q8" s="155">
        <f>Q9+Q45+Q63+Q89+Q142+Q162+Q182+Q211+Q241+Q272+Q304</f>
        <v>147206.5</v>
      </c>
    </row>
    <row r="9" spans="1:35" ht="43.5" customHeight="1">
      <c r="A9" s="9" t="s">
        <v>27</v>
      </c>
      <c r="B9" s="9" t="s">
        <v>122</v>
      </c>
      <c r="C9" s="9" t="s">
        <v>122</v>
      </c>
      <c r="D9" s="36" t="s">
        <v>329</v>
      </c>
      <c r="E9" s="38" t="s">
        <v>178</v>
      </c>
      <c r="F9" s="32">
        <f>J9+N9</f>
        <v>37228.6</v>
      </c>
      <c r="G9" s="32">
        <f>K9+O9</f>
        <v>71824.7</v>
      </c>
      <c r="H9" s="32">
        <f>L9+P9</f>
        <v>104059.6</v>
      </c>
      <c r="I9" s="32">
        <f>M9+Q9</f>
        <v>138193.80000000002</v>
      </c>
      <c r="J9" s="32">
        <f t="shared" ref="J9:Q9" si="1">J11+J16+J20+J25+J28+J31+J34+J37</f>
        <v>34228.6</v>
      </c>
      <c r="K9" s="32">
        <f t="shared" si="1"/>
        <v>64874.7</v>
      </c>
      <c r="L9" s="32">
        <f t="shared" si="1"/>
        <v>97109.6</v>
      </c>
      <c r="M9" s="32">
        <f t="shared" si="1"/>
        <v>131243.80000000002</v>
      </c>
      <c r="N9" s="32">
        <f t="shared" si="1"/>
        <v>3000</v>
      </c>
      <c r="O9" s="32">
        <f t="shared" si="1"/>
        <v>6950</v>
      </c>
      <c r="P9" s="32">
        <f t="shared" si="1"/>
        <v>6950</v>
      </c>
      <c r="Q9" s="32">
        <f t="shared" si="1"/>
        <v>6950</v>
      </c>
    </row>
    <row r="10" spans="1:35" ht="11.25" customHeight="1">
      <c r="A10" s="9"/>
      <c r="B10" s="9"/>
      <c r="C10" s="9"/>
      <c r="D10" s="39" t="s">
        <v>211</v>
      </c>
      <c r="E10" s="40"/>
      <c r="F10" s="33"/>
      <c r="G10" s="33"/>
      <c r="H10" s="33"/>
      <c r="I10" s="32"/>
      <c r="J10" s="32"/>
      <c r="K10" s="32"/>
      <c r="L10" s="32"/>
      <c r="M10" s="32"/>
      <c r="N10" s="32"/>
      <c r="O10" s="32"/>
      <c r="P10" s="32"/>
      <c r="Q10" s="32"/>
    </row>
    <row r="11" spans="1:35" ht="33" customHeight="1">
      <c r="A11" s="9" t="s">
        <v>27</v>
      </c>
      <c r="B11" s="9" t="s">
        <v>123</v>
      </c>
      <c r="C11" s="9" t="s">
        <v>122</v>
      </c>
      <c r="D11" s="39" t="s">
        <v>326</v>
      </c>
      <c r="E11" s="39" t="s">
        <v>184</v>
      </c>
      <c r="F11" s="32">
        <f t="shared" ref="F11:P11" si="2">SUM(F13:F15)</f>
        <v>29576.7</v>
      </c>
      <c r="G11" s="32">
        <f t="shared" si="2"/>
        <v>60348</v>
      </c>
      <c r="H11" s="32">
        <f t="shared" si="2"/>
        <v>88543</v>
      </c>
      <c r="I11" s="32">
        <f t="shared" si="2"/>
        <v>118047.6</v>
      </c>
      <c r="J11" s="32">
        <f t="shared" si="2"/>
        <v>29576.7</v>
      </c>
      <c r="K11" s="32">
        <f t="shared" si="2"/>
        <v>56398</v>
      </c>
      <c r="L11" s="32">
        <f t="shared" si="2"/>
        <v>84593</v>
      </c>
      <c r="M11" s="32">
        <f t="shared" si="2"/>
        <v>114097.60000000001</v>
      </c>
      <c r="N11" s="32">
        <f t="shared" si="2"/>
        <v>0</v>
      </c>
      <c r="O11" s="32">
        <f t="shared" si="2"/>
        <v>3950</v>
      </c>
      <c r="P11" s="32">
        <f t="shared" si="2"/>
        <v>3950</v>
      </c>
      <c r="Q11" s="32">
        <f>SUM(Q13:Q15)</f>
        <v>3950</v>
      </c>
    </row>
    <row r="12" spans="1:35" ht="10.5" hidden="1" customHeight="1">
      <c r="A12" s="9"/>
      <c r="B12" s="9"/>
      <c r="C12" s="9"/>
      <c r="D12" s="39" t="s">
        <v>212</v>
      </c>
      <c r="E12" s="41"/>
      <c r="F12" s="50"/>
      <c r="G12" s="50"/>
      <c r="H12" s="50"/>
      <c r="I12" s="51"/>
      <c r="J12" s="51"/>
      <c r="K12" s="51"/>
      <c r="L12" s="51"/>
      <c r="M12" s="51"/>
      <c r="N12" s="51"/>
      <c r="O12" s="51"/>
      <c r="P12" s="51"/>
      <c r="Q12" s="51"/>
    </row>
    <row r="13" spans="1:35" ht="21" customHeight="1">
      <c r="A13" s="9" t="s">
        <v>27</v>
      </c>
      <c r="B13" s="9" t="s">
        <v>123</v>
      </c>
      <c r="C13" s="9" t="s">
        <v>123</v>
      </c>
      <c r="D13" s="39" t="s">
        <v>327</v>
      </c>
      <c r="E13" s="40" t="s">
        <v>185</v>
      </c>
      <c r="F13" s="32">
        <f t="shared" ref="F13:I16" si="3">J13+N13</f>
        <v>29576.7</v>
      </c>
      <c r="G13" s="32">
        <f t="shared" si="3"/>
        <v>60348</v>
      </c>
      <c r="H13" s="32">
        <f t="shared" si="3"/>
        <v>88543</v>
      </c>
      <c r="I13" s="32">
        <f t="shared" si="3"/>
        <v>118047.6</v>
      </c>
      <c r="J13" s="32">
        <v>29576.7</v>
      </c>
      <c r="K13" s="32">
        <v>56398</v>
      </c>
      <c r="L13" s="32">
        <v>84593</v>
      </c>
      <c r="M13" s="32">
        <f>gortcarn!H13</f>
        <v>114097.60000000001</v>
      </c>
      <c r="N13" s="32"/>
      <c r="O13" s="32">
        <v>3950</v>
      </c>
      <c r="P13" s="32">
        <v>3950</v>
      </c>
      <c r="Q13" s="32">
        <f>gortcarn!I13</f>
        <v>3950</v>
      </c>
    </row>
    <row r="14" spans="1:35" ht="1.5" hidden="1" customHeight="1">
      <c r="A14" s="9" t="s">
        <v>27</v>
      </c>
      <c r="B14" s="9" t="s">
        <v>123</v>
      </c>
      <c r="C14" s="9" t="s">
        <v>1029</v>
      </c>
      <c r="D14" s="39" t="s">
        <v>386</v>
      </c>
      <c r="E14" s="40" t="s">
        <v>387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/>
      <c r="K14" s="32"/>
      <c r="L14" s="32"/>
      <c r="M14" s="32"/>
      <c r="N14" s="32"/>
      <c r="O14" s="32"/>
      <c r="P14" s="32"/>
      <c r="Q14" s="32"/>
    </row>
    <row r="15" spans="1:35" ht="0.75" hidden="1" customHeight="1">
      <c r="A15" s="9" t="s">
        <v>27</v>
      </c>
      <c r="B15" s="9" t="s">
        <v>123</v>
      </c>
      <c r="C15" s="9" t="s">
        <v>503</v>
      </c>
      <c r="D15" s="39" t="s">
        <v>492</v>
      </c>
      <c r="E15" s="40" t="s">
        <v>493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/>
      <c r="K15" s="32"/>
      <c r="L15" s="32"/>
      <c r="M15" s="32"/>
      <c r="N15" s="32"/>
      <c r="O15" s="32"/>
      <c r="P15" s="32"/>
      <c r="Q15" s="32"/>
    </row>
    <row r="16" spans="1:35" ht="12.75" hidden="1" customHeight="1">
      <c r="A16" s="9" t="s">
        <v>27</v>
      </c>
      <c r="B16" s="9" t="s">
        <v>1029</v>
      </c>
      <c r="C16" s="9" t="s">
        <v>122</v>
      </c>
      <c r="D16" s="41" t="s">
        <v>494</v>
      </c>
      <c r="E16" s="42" t="s">
        <v>495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ref="J16:Q16" si="4">J18+J19</f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32">
        <f t="shared" si="4"/>
        <v>0</v>
      </c>
      <c r="O16" s="32">
        <f t="shared" si="4"/>
        <v>0</v>
      </c>
      <c r="P16" s="32">
        <f t="shared" si="4"/>
        <v>0</v>
      </c>
      <c r="Q16" s="32">
        <f t="shared" si="4"/>
        <v>0</v>
      </c>
    </row>
    <row r="17" spans="1:17" ht="0.75" hidden="1" customHeight="1">
      <c r="A17" s="9"/>
      <c r="B17" s="9"/>
      <c r="C17" s="9"/>
      <c r="D17" s="39" t="s">
        <v>212</v>
      </c>
      <c r="E17" s="41"/>
      <c r="F17" s="50"/>
      <c r="G17" s="50"/>
      <c r="H17" s="50"/>
      <c r="I17" s="32"/>
      <c r="J17" s="32"/>
      <c r="K17" s="32"/>
      <c r="L17" s="32"/>
      <c r="M17" s="51"/>
      <c r="N17" s="51"/>
      <c r="O17" s="51"/>
      <c r="P17" s="51"/>
      <c r="Q17" s="51"/>
    </row>
    <row r="18" spans="1:17" ht="13.5" hidden="1" customHeight="1">
      <c r="A18" s="9" t="s">
        <v>27</v>
      </c>
      <c r="B18" s="9" t="s">
        <v>1029</v>
      </c>
      <c r="C18" s="9" t="s">
        <v>123</v>
      </c>
      <c r="D18" s="43" t="s">
        <v>568</v>
      </c>
      <c r="E18" s="40" t="s">
        <v>496</v>
      </c>
      <c r="F18" s="32">
        <f t="shared" ref="F18:H20" si="5">J18+N18</f>
        <v>0</v>
      </c>
      <c r="G18" s="32">
        <f t="shared" si="5"/>
        <v>0</v>
      </c>
      <c r="H18" s="32">
        <f t="shared" si="5"/>
        <v>0</v>
      </c>
      <c r="I18" s="32">
        <f>M18+Q18</f>
        <v>0</v>
      </c>
      <c r="J18" s="32"/>
      <c r="K18" s="32"/>
      <c r="L18" s="32"/>
      <c r="M18" s="32"/>
      <c r="N18" s="32"/>
      <c r="O18" s="32"/>
      <c r="P18" s="32"/>
      <c r="Q18" s="32"/>
    </row>
    <row r="19" spans="1:17" ht="13.5" hidden="1" customHeight="1">
      <c r="A19" s="9" t="s">
        <v>27</v>
      </c>
      <c r="B19" s="9" t="s">
        <v>1029</v>
      </c>
      <c r="C19" s="9" t="s">
        <v>1029</v>
      </c>
      <c r="D19" s="39" t="s">
        <v>497</v>
      </c>
      <c r="E19" s="40" t="s">
        <v>498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>M19+Q19</f>
        <v>0</v>
      </c>
      <c r="J19" s="32"/>
      <c r="K19" s="32"/>
      <c r="L19" s="32"/>
      <c r="M19" s="32"/>
      <c r="N19" s="32"/>
      <c r="O19" s="32"/>
      <c r="P19" s="32"/>
      <c r="Q19" s="32"/>
    </row>
    <row r="20" spans="1:17" ht="12.75" customHeight="1">
      <c r="A20" s="9" t="s">
        <v>27</v>
      </c>
      <c r="B20" s="9" t="s">
        <v>503</v>
      </c>
      <c r="C20" s="9" t="s">
        <v>122</v>
      </c>
      <c r="D20" s="41" t="s">
        <v>499</v>
      </c>
      <c r="E20" s="44" t="s">
        <v>468</v>
      </c>
      <c r="F20" s="32">
        <f t="shared" si="5"/>
        <v>2371.6</v>
      </c>
      <c r="G20" s="32">
        <f t="shared" si="5"/>
        <v>4892.2</v>
      </c>
      <c r="H20" s="32">
        <f t="shared" si="5"/>
        <v>7239.8</v>
      </c>
      <c r="I20" s="32">
        <f>M20+Q20</f>
        <v>9059.7999999999993</v>
      </c>
      <c r="J20" s="32">
        <f t="shared" ref="J20:Q20" si="6">SUM(J22:J24)</f>
        <v>2371.6</v>
      </c>
      <c r="K20" s="32">
        <f t="shared" si="6"/>
        <v>4892.2</v>
      </c>
      <c r="L20" s="32">
        <f t="shared" si="6"/>
        <v>7239.8</v>
      </c>
      <c r="M20" s="32">
        <f t="shared" si="6"/>
        <v>9059.7999999999993</v>
      </c>
      <c r="N20" s="32">
        <f t="shared" si="6"/>
        <v>0</v>
      </c>
      <c r="O20" s="32">
        <f t="shared" si="6"/>
        <v>0</v>
      </c>
      <c r="P20" s="32">
        <f t="shared" si="6"/>
        <v>0</v>
      </c>
      <c r="Q20" s="32">
        <f t="shared" si="6"/>
        <v>0</v>
      </c>
    </row>
    <row r="21" spans="1:17" ht="11.25" customHeight="1">
      <c r="A21" s="9"/>
      <c r="B21" s="9"/>
      <c r="C21" s="9"/>
      <c r="D21" s="39" t="s">
        <v>212</v>
      </c>
      <c r="E21" s="41"/>
      <c r="F21" s="50"/>
      <c r="G21" s="50"/>
      <c r="H21" s="50"/>
      <c r="I21" s="32"/>
      <c r="J21" s="32"/>
      <c r="K21" s="32"/>
      <c r="L21" s="32"/>
      <c r="M21" s="51"/>
      <c r="N21" s="51"/>
      <c r="O21" s="51"/>
      <c r="P21" s="51"/>
      <c r="Q21" s="51"/>
    </row>
    <row r="22" spans="1:17" ht="15" hidden="1" customHeight="1">
      <c r="A22" s="9" t="s">
        <v>27</v>
      </c>
      <c r="B22" s="9" t="s">
        <v>503</v>
      </c>
      <c r="C22" s="9" t="s">
        <v>123</v>
      </c>
      <c r="D22" s="39" t="s">
        <v>469</v>
      </c>
      <c r="E22" s="40" t="s">
        <v>470</v>
      </c>
      <c r="F22" s="32">
        <f t="shared" ref="F22:H25" si="7">J22+N22</f>
        <v>0</v>
      </c>
      <c r="G22" s="32">
        <f t="shared" si="7"/>
        <v>0</v>
      </c>
      <c r="H22" s="32">
        <f t="shared" si="7"/>
        <v>0</v>
      </c>
      <c r="I22" s="32">
        <f>M22+Q22</f>
        <v>0</v>
      </c>
      <c r="J22" s="32"/>
      <c r="K22" s="32"/>
      <c r="L22" s="32"/>
      <c r="M22" s="32"/>
      <c r="N22" s="32"/>
      <c r="O22" s="32"/>
      <c r="P22" s="32"/>
      <c r="Q22" s="32"/>
    </row>
    <row r="23" spans="1:17" ht="15" hidden="1" customHeight="1">
      <c r="A23" s="9" t="s">
        <v>27</v>
      </c>
      <c r="B23" s="9">
        <v>3</v>
      </c>
      <c r="C23" s="9">
        <v>2</v>
      </c>
      <c r="D23" s="39" t="s">
        <v>487</v>
      </c>
      <c r="E23" s="40" t="s">
        <v>488</v>
      </c>
      <c r="F23" s="32">
        <f t="shared" si="7"/>
        <v>0</v>
      </c>
      <c r="G23" s="32">
        <f t="shared" si="7"/>
        <v>0</v>
      </c>
      <c r="H23" s="32">
        <f t="shared" si="7"/>
        <v>0</v>
      </c>
      <c r="I23" s="32">
        <f>M23+Q23</f>
        <v>0</v>
      </c>
      <c r="J23" s="32"/>
      <c r="K23" s="32"/>
      <c r="L23" s="32"/>
      <c r="M23" s="32"/>
      <c r="N23" s="32"/>
      <c r="O23" s="32"/>
      <c r="P23" s="32"/>
      <c r="Q23" s="32"/>
    </row>
    <row r="24" spans="1:17" ht="12.75" customHeight="1">
      <c r="A24" s="9" t="s">
        <v>27</v>
      </c>
      <c r="B24" s="9">
        <v>3</v>
      </c>
      <c r="C24" s="9">
        <v>3</v>
      </c>
      <c r="D24" s="39" t="s">
        <v>489</v>
      </c>
      <c r="E24" s="40" t="s">
        <v>490</v>
      </c>
      <c r="F24" s="32">
        <f t="shared" si="7"/>
        <v>2371.6</v>
      </c>
      <c r="G24" s="32">
        <f t="shared" si="7"/>
        <v>4892.2</v>
      </c>
      <c r="H24" s="32">
        <f t="shared" si="7"/>
        <v>7239.8</v>
      </c>
      <c r="I24" s="32">
        <f>M24+Q24</f>
        <v>9059.7999999999993</v>
      </c>
      <c r="J24" s="32">
        <v>2371.6</v>
      </c>
      <c r="K24" s="32">
        <v>4892.2</v>
      </c>
      <c r="L24" s="32">
        <v>7239.8</v>
      </c>
      <c r="M24" s="32">
        <f>gortcarn!H24</f>
        <v>9059.7999999999993</v>
      </c>
      <c r="N24" s="32"/>
      <c r="O24" s="32"/>
      <c r="P24" s="32"/>
      <c r="Q24" s="32"/>
    </row>
    <row r="25" spans="1:17" ht="12" hidden="1" customHeight="1">
      <c r="A25" s="9" t="s">
        <v>27</v>
      </c>
      <c r="B25" s="9">
        <v>4</v>
      </c>
      <c r="C25" s="9">
        <v>0</v>
      </c>
      <c r="D25" s="41" t="s">
        <v>980</v>
      </c>
      <c r="E25" s="41" t="s">
        <v>981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>M25+Q25</f>
        <v>0</v>
      </c>
      <c r="J25" s="32">
        <f t="shared" ref="J25:Q25" si="8">J27</f>
        <v>0</v>
      </c>
      <c r="K25" s="32">
        <f t="shared" si="8"/>
        <v>0</v>
      </c>
      <c r="L25" s="32">
        <f t="shared" si="8"/>
        <v>0</v>
      </c>
      <c r="M25" s="32">
        <f t="shared" si="8"/>
        <v>0</v>
      </c>
      <c r="N25" s="32">
        <f t="shared" si="8"/>
        <v>0</v>
      </c>
      <c r="O25" s="32">
        <f t="shared" si="8"/>
        <v>0</v>
      </c>
      <c r="P25" s="32">
        <f t="shared" si="8"/>
        <v>0</v>
      </c>
      <c r="Q25" s="32">
        <f t="shared" si="8"/>
        <v>0</v>
      </c>
    </row>
    <row r="26" spans="1:17" ht="13.5" hidden="1" customHeight="1">
      <c r="A26" s="9"/>
      <c r="B26" s="9"/>
      <c r="C26" s="9"/>
      <c r="D26" s="39" t="s">
        <v>212</v>
      </c>
      <c r="E26" s="41"/>
      <c r="F26" s="50"/>
      <c r="G26" s="50"/>
      <c r="H26" s="50"/>
      <c r="I26" s="32"/>
      <c r="J26" s="32"/>
      <c r="K26" s="32"/>
      <c r="L26" s="32"/>
      <c r="M26" s="51"/>
      <c r="N26" s="51"/>
      <c r="O26" s="51"/>
      <c r="P26" s="51"/>
      <c r="Q26" s="51"/>
    </row>
    <row r="27" spans="1:17" ht="13.5" hidden="1" customHeight="1">
      <c r="A27" s="9" t="s">
        <v>27</v>
      </c>
      <c r="B27" s="9">
        <v>4</v>
      </c>
      <c r="C27" s="9">
        <v>1</v>
      </c>
      <c r="D27" s="39" t="s">
        <v>982</v>
      </c>
      <c r="E27" s="45" t="s">
        <v>983</v>
      </c>
      <c r="F27" s="32">
        <f t="shared" ref="F27:H28" si="9">J27+N27</f>
        <v>0</v>
      </c>
      <c r="G27" s="32">
        <f t="shared" si="9"/>
        <v>0</v>
      </c>
      <c r="H27" s="32">
        <f t="shared" si="9"/>
        <v>0</v>
      </c>
      <c r="I27" s="32">
        <f>M27+Q27</f>
        <v>0</v>
      </c>
      <c r="J27" s="32"/>
      <c r="K27" s="32"/>
      <c r="L27" s="32"/>
      <c r="M27" s="32"/>
      <c r="N27" s="32"/>
      <c r="O27" s="32"/>
      <c r="P27" s="32"/>
      <c r="Q27" s="32"/>
    </row>
    <row r="28" spans="1:17" ht="33" hidden="1" customHeight="1">
      <c r="A28" s="9" t="s">
        <v>27</v>
      </c>
      <c r="B28" s="9">
        <v>5</v>
      </c>
      <c r="C28" s="9">
        <v>0</v>
      </c>
      <c r="D28" s="41" t="s">
        <v>984</v>
      </c>
      <c r="E28" s="41" t="s">
        <v>985</v>
      </c>
      <c r="F28" s="32">
        <f t="shared" si="9"/>
        <v>0</v>
      </c>
      <c r="G28" s="32">
        <f t="shared" si="9"/>
        <v>0</v>
      </c>
      <c r="H28" s="32">
        <f t="shared" si="9"/>
        <v>0</v>
      </c>
      <c r="I28" s="32">
        <f>M28+Q28</f>
        <v>0</v>
      </c>
      <c r="J28" s="32">
        <f t="shared" ref="J28:Q28" si="10">J30</f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  <c r="P28" s="32">
        <f t="shared" si="10"/>
        <v>0</v>
      </c>
      <c r="Q28" s="32">
        <f t="shared" si="10"/>
        <v>0</v>
      </c>
    </row>
    <row r="29" spans="1:17" ht="13.5" hidden="1" customHeight="1">
      <c r="A29" s="9"/>
      <c r="B29" s="9"/>
      <c r="C29" s="9"/>
      <c r="D29" s="39" t="s">
        <v>212</v>
      </c>
      <c r="E29" s="41"/>
      <c r="F29" s="50"/>
      <c r="G29" s="50"/>
      <c r="H29" s="50"/>
      <c r="I29" s="32"/>
      <c r="J29" s="32"/>
      <c r="K29" s="32"/>
      <c r="L29" s="32"/>
      <c r="M29" s="51"/>
      <c r="N29" s="51"/>
      <c r="O29" s="51"/>
      <c r="P29" s="51"/>
      <c r="Q29" s="51"/>
    </row>
    <row r="30" spans="1:17" ht="13.5" hidden="1" customHeight="1">
      <c r="A30" s="9" t="s">
        <v>27</v>
      </c>
      <c r="B30" s="9">
        <v>5</v>
      </c>
      <c r="C30" s="9">
        <v>1</v>
      </c>
      <c r="D30" s="39" t="s">
        <v>986</v>
      </c>
      <c r="E30" s="45" t="s">
        <v>987</v>
      </c>
      <c r="F30" s="32">
        <f t="shared" ref="F30:I31" si="11">J30+N30</f>
        <v>0</v>
      </c>
      <c r="G30" s="32">
        <f t="shared" si="11"/>
        <v>0</v>
      </c>
      <c r="H30" s="32">
        <f t="shared" si="11"/>
        <v>0</v>
      </c>
      <c r="I30" s="32">
        <f t="shared" si="11"/>
        <v>0</v>
      </c>
      <c r="J30" s="32"/>
      <c r="K30" s="32"/>
      <c r="L30" s="32"/>
      <c r="M30" s="32"/>
      <c r="N30" s="32"/>
      <c r="O30" s="32"/>
      <c r="P30" s="32"/>
      <c r="Q30" s="32"/>
    </row>
    <row r="31" spans="1:17" ht="22.5" customHeight="1">
      <c r="A31" s="9" t="s">
        <v>27</v>
      </c>
      <c r="B31" s="9">
        <v>6</v>
      </c>
      <c r="C31" s="9">
        <v>0</v>
      </c>
      <c r="D31" s="41" t="s">
        <v>988</v>
      </c>
      <c r="E31" s="41" t="s">
        <v>989</v>
      </c>
      <c r="F31" s="32">
        <f t="shared" si="11"/>
        <v>5280.3</v>
      </c>
      <c r="G31" s="32">
        <f t="shared" si="11"/>
        <v>6584.5</v>
      </c>
      <c r="H31" s="32">
        <f t="shared" si="11"/>
        <v>8276.7999999999993</v>
      </c>
      <c r="I31" s="32">
        <f t="shared" si="11"/>
        <v>11086.4</v>
      </c>
      <c r="J31" s="32">
        <f t="shared" ref="J31:Q31" si="12">J33</f>
        <v>2280.3000000000002</v>
      </c>
      <c r="K31" s="32">
        <f t="shared" si="12"/>
        <v>3584.5</v>
      </c>
      <c r="L31" s="32">
        <f t="shared" si="12"/>
        <v>5276.8</v>
      </c>
      <c r="M31" s="32">
        <f t="shared" si="12"/>
        <v>8086.4</v>
      </c>
      <c r="N31" s="32">
        <f t="shared" si="12"/>
        <v>3000</v>
      </c>
      <c r="O31" s="32">
        <f t="shared" si="12"/>
        <v>3000</v>
      </c>
      <c r="P31" s="32">
        <f t="shared" si="12"/>
        <v>3000</v>
      </c>
      <c r="Q31" s="32">
        <f t="shared" si="12"/>
        <v>3000</v>
      </c>
    </row>
    <row r="32" spans="1:17" ht="11.25" customHeight="1">
      <c r="A32" s="9"/>
      <c r="B32" s="9"/>
      <c r="C32" s="9"/>
      <c r="D32" s="39" t="s">
        <v>212</v>
      </c>
      <c r="E32" s="41"/>
      <c r="F32" s="50"/>
      <c r="G32" s="50"/>
      <c r="H32" s="50"/>
      <c r="I32" s="32"/>
      <c r="J32" s="32"/>
      <c r="K32" s="32"/>
      <c r="L32" s="32"/>
      <c r="M32" s="51"/>
      <c r="N32" s="51"/>
      <c r="O32" s="51"/>
      <c r="P32" s="51"/>
      <c r="Q32" s="51"/>
    </row>
    <row r="33" spans="1:17" ht="21" customHeight="1">
      <c r="A33" s="9" t="s">
        <v>27</v>
      </c>
      <c r="B33" s="9">
        <v>6</v>
      </c>
      <c r="C33" s="9">
        <v>1</v>
      </c>
      <c r="D33" s="39" t="s">
        <v>990</v>
      </c>
      <c r="E33" s="40" t="s">
        <v>991</v>
      </c>
      <c r="F33" s="32">
        <f t="shared" ref="F33:H34" si="13">J33+N33</f>
        <v>5280.3</v>
      </c>
      <c r="G33" s="32">
        <f t="shared" si="13"/>
        <v>6584.5</v>
      </c>
      <c r="H33" s="32">
        <f t="shared" si="13"/>
        <v>8276.7999999999993</v>
      </c>
      <c r="I33" s="32">
        <f>M33+Q33</f>
        <v>11086.4</v>
      </c>
      <c r="J33" s="32">
        <v>2280.3000000000002</v>
      </c>
      <c r="K33" s="32">
        <v>3584.5</v>
      </c>
      <c r="L33" s="32">
        <v>5276.8</v>
      </c>
      <c r="M33" s="32">
        <f>gortcarn!H33</f>
        <v>8086.4</v>
      </c>
      <c r="N33" s="32">
        <v>3000</v>
      </c>
      <c r="O33" s="32">
        <v>3000</v>
      </c>
      <c r="P33" s="32">
        <v>3000</v>
      </c>
      <c r="Q33" s="32">
        <f>gortcarn!I33</f>
        <v>3000</v>
      </c>
    </row>
    <row r="34" spans="1:17" ht="12" hidden="1" customHeight="1">
      <c r="A34" s="9" t="s">
        <v>27</v>
      </c>
      <c r="B34" s="9">
        <v>7</v>
      </c>
      <c r="C34" s="9">
        <v>0</v>
      </c>
      <c r="D34" s="41" t="s">
        <v>262</v>
      </c>
      <c r="E34" s="40"/>
      <c r="F34" s="32">
        <f t="shared" si="13"/>
        <v>0</v>
      </c>
      <c r="G34" s="32">
        <f t="shared" si="13"/>
        <v>0</v>
      </c>
      <c r="H34" s="32">
        <f t="shared" si="13"/>
        <v>0</v>
      </c>
      <c r="I34" s="32">
        <f>M34+Q34</f>
        <v>0</v>
      </c>
      <c r="J34" s="32">
        <f t="shared" ref="J34:Q34" si="14">J36</f>
        <v>0</v>
      </c>
      <c r="K34" s="32">
        <f t="shared" si="14"/>
        <v>0</v>
      </c>
      <c r="L34" s="32">
        <f t="shared" si="14"/>
        <v>0</v>
      </c>
      <c r="M34" s="32">
        <f t="shared" si="14"/>
        <v>0</v>
      </c>
      <c r="N34" s="32">
        <f t="shared" si="14"/>
        <v>0</v>
      </c>
      <c r="O34" s="32">
        <f t="shared" si="14"/>
        <v>0</v>
      </c>
      <c r="P34" s="32">
        <f t="shared" si="14"/>
        <v>0</v>
      </c>
      <c r="Q34" s="32">
        <f t="shared" si="14"/>
        <v>0</v>
      </c>
    </row>
    <row r="35" spans="1:17" ht="13.5" hidden="1" customHeight="1">
      <c r="A35" s="9"/>
      <c r="B35" s="9"/>
      <c r="C35" s="9"/>
      <c r="D35" s="39" t="s">
        <v>212</v>
      </c>
      <c r="E35" s="41"/>
      <c r="F35" s="50"/>
      <c r="G35" s="50"/>
      <c r="H35" s="50"/>
      <c r="I35" s="32"/>
      <c r="J35" s="32"/>
      <c r="K35" s="32"/>
      <c r="L35" s="32"/>
      <c r="M35" s="51"/>
      <c r="N35" s="51"/>
      <c r="O35" s="51"/>
      <c r="P35" s="51"/>
      <c r="Q35" s="51"/>
    </row>
    <row r="36" spans="1:17" ht="13.5" hidden="1" customHeight="1">
      <c r="A36" s="9" t="s">
        <v>27</v>
      </c>
      <c r="B36" s="9">
        <v>7</v>
      </c>
      <c r="C36" s="9">
        <v>1</v>
      </c>
      <c r="D36" s="39" t="s">
        <v>262</v>
      </c>
      <c r="E36" s="40"/>
      <c r="F36" s="32">
        <f t="shared" ref="F36:H37" si="15">J36+N36</f>
        <v>0</v>
      </c>
      <c r="G36" s="32">
        <f t="shared" si="15"/>
        <v>0</v>
      </c>
      <c r="H36" s="32">
        <f t="shared" si="15"/>
        <v>0</v>
      </c>
      <c r="I36" s="32">
        <f>M36+Q36</f>
        <v>0</v>
      </c>
      <c r="J36" s="32"/>
      <c r="K36" s="32"/>
      <c r="L36" s="32"/>
      <c r="M36" s="32"/>
      <c r="N36" s="32"/>
      <c r="O36" s="32"/>
      <c r="P36" s="32"/>
      <c r="Q36" s="32"/>
    </row>
    <row r="37" spans="1:17" ht="21.75" hidden="1" customHeight="1">
      <c r="A37" s="9" t="s">
        <v>27</v>
      </c>
      <c r="B37" s="9">
        <v>8</v>
      </c>
      <c r="C37" s="9">
        <v>0</v>
      </c>
      <c r="D37" s="41" t="s">
        <v>992</v>
      </c>
      <c r="E37" s="41" t="s">
        <v>993</v>
      </c>
      <c r="F37" s="32">
        <f t="shared" si="15"/>
        <v>0</v>
      </c>
      <c r="G37" s="32">
        <f t="shared" si="15"/>
        <v>0</v>
      </c>
      <c r="H37" s="32">
        <f t="shared" si="15"/>
        <v>0</v>
      </c>
      <c r="I37" s="32">
        <f>M37+Q37</f>
        <v>0</v>
      </c>
      <c r="J37" s="32">
        <f t="shared" ref="J37:Q37" si="16">J39</f>
        <v>0</v>
      </c>
      <c r="K37" s="32">
        <f t="shared" si="16"/>
        <v>0</v>
      </c>
      <c r="L37" s="32">
        <f t="shared" si="16"/>
        <v>0</v>
      </c>
      <c r="M37" s="32">
        <f t="shared" si="16"/>
        <v>0</v>
      </c>
      <c r="N37" s="32">
        <f t="shared" si="16"/>
        <v>0</v>
      </c>
      <c r="O37" s="32">
        <f t="shared" si="16"/>
        <v>0</v>
      </c>
      <c r="P37" s="32">
        <f t="shared" si="16"/>
        <v>0</v>
      </c>
      <c r="Q37" s="32">
        <f t="shared" si="16"/>
        <v>0</v>
      </c>
    </row>
    <row r="38" spans="1:17" ht="13.5" hidden="1" customHeight="1">
      <c r="A38" s="9"/>
      <c r="B38" s="9"/>
      <c r="C38" s="9"/>
      <c r="D38" s="39" t="s">
        <v>212</v>
      </c>
      <c r="E38" s="41"/>
      <c r="F38" s="50"/>
      <c r="G38" s="50"/>
      <c r="H38" s="50"/>
      <c r="I38" s="32"/>
      <c r="J38" s="32"/>
      <c r="K38" s="32"/>
      <c r="L38" s="32"/>
      <c r="M38" s="51"/>
      <c r="N38" s="51"/>
      <c r="O38" s="51"/>
      <c r="P38" s="51"/>
      <c r="Q38" s="51"/>
    </row>
    <row r="39" spans="1:17" ht="13.5" hidden="1" customHeight="1">
      <c r="A39" s="9" t="s">
        <v>27</v>
      </c>
      <c r="B39" s="9">
        <v>8</v>
      </c>
      <c r="C39" s="9">
        <v>1</v>
      </c>
      <c r="D39" s="39" t="s">
        <v>992</v>
      </c>
      <c r="E39" s="45" t="s">
        <v>994</v>
      </c>
      <c r="F39" s="32">
        <f>J39+N39</f>
        <v>0</v>
      </c>
      <c r="G39" s="32">
        <f>K39+O39</f>
        <v>0</v>
      </c>
      <c r="H39" s="32">
        <f>L39+P39</f>
        <v>0</v>
      </c>
      <c r="I39" s="32">
        <f>M39+Q39</f>
        <v>0</v>
      </c>
      <c r="J39" s="32">
        <f t="shared" ref="J39:Q39" si="17">J41+J42</f>
        <v>0</v>
      </c>
      <c r="K39" s="32">
        <f t="shared" si="17"/>
        <v>0</v>
      </c>
      <c r="L39" s="32">
        <f t="shared" si="17"/>
        <v>0</v>
      </c>
      <c r="M39" s="32">
        <f t="shared" si="17"/>
        <v>0</v>
      </c>
      <c r="N39" s="32">
        <f t="shared" si="17"/>
        <v>0</v>
      </c>
      <c r="O39" s="32">
        <f t="shared" si="17"/>
        <v>0</v>
      </c>
      <c r="P39" s="32">
        <f t="shared" si="17"/>
        <v>0</v>
      </c>
      <c r="Q39" s="32">
        <f t="shared" si="17"/>
        <v>0</v>
      </c>
    </row>
    <row r="40" spans="1:17" ht="13.5" hidden="1" customHeight="1">
      <c r="A40" s="9"/>
      <c r="B40" s="9"/>
      <c r="C40" s="9"/>
      <c r="D40" s="39" t="s">
        <v>212</v>
      </c>
      <c r="E40" s="45"/>
      <c r="F40" s="33"/>
      <c r="G40" s="33"/>
      <c r="H40" s="33"/>
      <c r="I40" s="32"/>
      <c r="J40" s="32"/>
      <c r="K40" s="32"/>
      <c r="L40" s="32"/>
      <c r="M40" s="32"/>
      <c r="N40" s="32"/>
      <c r="O40" s="32"/>
      <c r="P40" s="32"/>
      <c r="Q40" s="32"/>
    </row>
    <row r="41" spans="1:17" ht="13.5" hidden="1" customHeight="1">
      <c r="A41" s="9" t="s">
        <v>27</v>
      </c>
      <c r="B41" s="9">
        <v>8</v>
      </c>
      <c r="C41" s="9">
        <v>1</v>
      </c>
      <c r="D41" s="39" t="s">
        <v>561</v>
      </c>
      <c r="E41" s="45"/>
      <c r="F41" s="32">
        <f t="shared" ref="F41:H45" si="18">J41+N41</f>
        <v>0</v>
      </c>
      <c r="G41" s="32">
        <f t="shared" si="18"/>
        <v>0</v>
      </c>
      <c r="H41" s="32">
        <f t="shared" si="18"/>
        <v>0</v>
      </c>
      <c r="I41" s="32">
        <f>M41+Q41</f>
        <v>0</v>
      </c>
      <c r="J41" s="32"/>
      <c r="K41" s="32"/>
      <c r="L41" s="32"/>
      <c r="M41" s="32"/>
      <c r="N41" s="32"/>
      <c r="O41" s="32"/>
      <c r="P41" s="32"/>
      <c r="Q41" s="32"/>
    </row>
    <row r="42" spans="1:17" ht="13.5" hidden="1" customHeight="1">
      <c r="A42" s="9" t="s">
        <v>27</v>
      </c>
      <c r="B42" s="9">
        <v>8</v>
      </c>
      <c r="C42" s="9">
        <v>1</v>
      </c>
      <c r="D42" s="39" t="s">
        <v>562</v>
      </c>
      <c r="E42" s="45"/>
      <c r="F42" s="32">
        <f t="shared" si="18"/>
        <v>0</v>
      </c>
      <c r="G42" s="32">
        <f t="shared" si="18"/>
        <v>0</v>
      </c>
      <c r="H42" s="32">
        <f t="shared" si="18"/>
        <v>0</v>
      </c>
      <c r="I42" s="32">
        <f>M42+Q42</f>
        <v>0</v>
      </c>
      <c r="J42" s="32"/>
      <c r="K42" s="32"/>
      <c r="L42" s="32"/>
      <c r="M42" s="32"/>
      <c r="N42" s="32"/>
      <c r="O42" s="32"/>
      <c r="P42" s="32"/>
      <c r="Q42" s="32"/>
    </row>
    <row r="43" spans="1:17" ht="13.5" hidden="1" customHeight="1">
      <c r="A43" s="9" t="s">
        <v>27</v>
      </c>
      <c r="B43" s="9">
        <v>8</v>
      </c>
      <c r="C43" s="9">
        <v>1</v>
      </c>
      <c r="D43" s="39" t="s">
        <v>567</v>
      </c>
      <c r="E43" s="45"/>
      <c r="F43" s="32">
        <f t="shared" si="18"/>
        <v>0</v>
      </c>
      <c r="G43" s="32">
        <f t="shared" si="18"/>
        <v>0</v>
      </c>
      <c r="H43" s="32">
        <f t="shared" si="18"/>
        <v>0</v>
      </c>
      <c r="I43" s="32">
        <f>M43+Q43</f>
        <v>0</v>
      </c>
      <c r="J43" s="32"/>
      <c r="K43" s="32"/>
      <c r="L43" s="32"/>
      <c r="M43" s="32"/>
      <c r="N43" s="32"/>
      <c r="O43" s="32"/>
      <c r="P43" s="32"/>
      <c r="Q43" s="32"/>
    </row>
    <row r="44" spans="1:17" ht="13.5" hidden="1" customHeight="1">
      <c r="A44" s="9" t="s">
        <v>27</v>
      </c>
      <c r="B44" s="9">
        <v>8</v>
      </c>
      <c r="C44" s="9">
        <v>1</v>
      </c>
      <c r="D44" s="39"/>
      <c r="E44" s="45"/>
      <c r="F44" s="32">
        <f t="shared" si="18"/>
        <v>0</v>
      </c>
      <c r="G44" s="32">
        <f t="shared" si="18"/>
        <v>0</v>
      </c>
      <c r="H44" s="32">
        <f t="shared" si="18"/>
        <v>0</v>
      </c>
      <c r="I44" s="32">
        <f>M44+Q44</f>
        <v>0</v>
      </c>
      <c r="J44" s="32"/>
      <c r="K44" s="32"/>
      <c r="L44" s="32"/>
      <c r="M44" s="32"/>
      <c r="N44" s="32"/>
      <c r="O44" s="32"/>
      <c r="P44" s="32"/>
      <c r="Q44" s="32"/>
    </row>
    <row r="45" spans="1:17" ht="21.75" customHeight="1">
      <c r="A45" s="9" t="s">
        <v>28</v>
      </c>
      <c r="B45" s="9">
        <v>0</v>
      </c>
      <c r="C45" s="9">
        <v>0</v>
      </c>
      <c r="D45" s="36" t="s">
        <v>369</v>
      </c>
      <c r="E45" s="20" t="s">
        <v>995</v>
      </c>
      <c r="F45" s="32">
        <f t="shared" si="18"/>
        <v>0</v>
      </c>
      <c r="G45" s="32">
        <f t="shared" si="18"/>
        <v>0</v>
      </c>
      <c r="H45" s="32">
        <f t="shared" si="18"/>
        <v>0</v>
      </c>
      <c r="I45" s="32">
        <f>M45+Q45</f>
        <v>0</v>
      </c>
      <c r="J45" s="32">
        <f t="shared" ref="J45:Q45" si="19">J47+J50+J53+J56+J60</f>
        <v>0</v>
      </c>
      <c r="K45" s="32">
        <f t="shared" si="19"/>
        <v>0</v>
      </c>
      <c r="L45" s="32">
        <f t="shared" si="19"/>
        <v>0</v>
      </c>
      <c r="M45" s="32">
        <f t="shared" si="19"/>
        <v>0</v>
      </c>
      <c r="N45" s="32">
        <f t="shared" si="19"/>
        <v>0</v>
      </c>
      <c r="O45" s="32">
        <f t="shared" si="19"/>
        <v>0</v>
      </c>
      <c r="P45" s="32">
        <f t="shared" si="19"/>
        <v>0</v>
      </c>
      <c r="Q45" s="32">
        <f t="shared" si="19"/>
        <v>0</v>
      </c>
    </row>
    <row r="46" spans="1:17" ht="0.75" hidden="1" customHeight="1">
      <c r="A46" s="9"/>
      <c r="B46" s="9"/>
      <c r="C46" s="9"/>
      <c r="D46" s="39" t="s">
        <v>211</v>
      </c>
      <c r="E46" s="40"/>
      <c r="F46" s="33"/>
      <c r="G46" s="33"/>
      <c r="H46" s="33"/>
      <c r="I46" s="32"/>
      <c r="J46" s="32"/>
      <c r="K46" s="32"/>
      <c r="L46" s="32"/>
      <c r="M46" s="32"/>
      <c r="N46" s="32"/>
      <c r="O46" s="32"/>
      <c r="P46" s="32"/>
      <c r="Q46" s="32"/>
    </row>
    <row r="47" spans="1:17" ht="13.5" hidden="1" customHeight="1">
      <c r="A47" s="9" t="s">
        <v>28</v>
      </c>
      <c r="B47" s="9">
        <v>1</v>
      </c>
      <c r="C47" s="9">
        <v>0</v>
      </c>
      <c r="D47" s="41" t="s">
        <v>996</v>
      </c>
      <c r="E47" s="46" t="s">
        <v>997</v>
      </c>
      <c r="F47" s="32">
        <f>J47+N47</f>
        <v>0</v>
      </c>
      <c r="G47" s="32">
        <f>K47+O47</f>
        <v>0</v>
      </c>
      <c r="H47" s="32">
        <f>L47+P47</f>
        <v>0</v>
      </c>
      <c r="I47" s="32">
        <f>M47+Q47</f>
        <v>0</v>
      </c>
      <c r="J47" s="32">
        <f t="shared" ref="J47:Q47" si="20">J49</f>
        <v>0</v>
      </c>
      <c r="K47" s="32">
        <f t="shared" si="20"/>
        <v>0</v>
      </c>
      <c r="L47" s="32">
        <f t="shared" si="20"/>
        <v>0</v>
      </c>
      <c r="M47" s="32">
        <f t="shared" si="20"/>
        <v>0</v>
      </c>
      <c r="N47" s="32">
        <f t="shared" si="20"/>
        <v>0</v>
      </c>
      <c r="O47" s="32">
        <f t="shared" si="20"/>
        <v>0</v>
      </c>
      <c r="P47" s="32">
        <f t="shared" si="20"/>
        <v>0</v>
      </c>
      <c r="Q47" s="32">
        <f t="shared" si="20"/>
        <v>0</v>
      </c>
    </row>
    <row r="48" spans="1:17" ht="13.5" hidden="1" customHeight="1">
      <c r="A48" s="9"/>
      <c r="B48" s="9"/>
      <c r="C48" s="9"/>
      <c r="D48" s="39" t="s">
        <v>212</v>
      </c>
      <c r="E48" s="41"/>
      <c r="F48" s="50"/>
      <c r="G48" s="50"/>
      <c r="H48" s="50"/>
      <c r="I48" s="32"/>
      <c r="J48" s="32"/>
      <c r="K48" s="32"/>
      <c r="L48" s="32"/>
      <c r="M48" s="51"/>
      <c r="N48" s="51"/>
      <c r="O48" s="51"/>
      <c r="P48" s="51"/>
      <c r="Q48" s="51"/>
    </row>
    <row r="49" spans="1:17" ht="13.5" hidden="1" customHeight="1">
      <c r="A49" s="9" t="s">
        <v>28</v>
      </c>
      <c r="B49" s="9">
        <v>1</v>
      </c>
      <c r="C49" s="9">
        <v>1</v>
      </c>
      <c r="D49" s="39" t="s">
        <v>998</v>
      </c>
      <c r="E49" s="45" t="s">
        <v>999</v>
      </c>
      <c r="F49" s="32">
        <f t="shared" ref="F49:H50" si="21">J49+N49</f>
        <v>0</v>
      </c>
      <c r="G49" s="32">
        <f t="shared" si="21"/>
        <v>0</v>
      </c>
      <c r="H49" s="32">
        <f t="shared" si="21"/>
        <v>0</v>
      </c>
      <c r="I49" s="32">
        <f>M49+Q49</f>
        <v>0</v>
      </c>
      <c r="J49" s="32"/>
      <c r="K49" s="32"/>
      <c r="L49" s="32"/>
      <c r="M49" s="32"/>
      <c r="N49" s="32"/>
      <c r="O49" s="32"/>
      <c r="P49" s="32"/>
      <c r="Q49" s="32"/>
    </row>
    <row r="50" spans="1:17" ht="13.5" customHeight="1">
      <c r="A50" s="9" t="s">
        <v>28</v>
      </c>
      <c r="B50" s="9">
        <v>2</v>
      </c>
      <c r="C50" s="9">
        <v>0</v>
      </c>
      <c r="D50" s="41" t="s">
        <v>569</v>
      </c>
      <c r="E50" s="46" t="s">
        <v>570</v>
      </c>
      <c r="F50" s="32">
        <f t="shared" si="21"/>
        <v>0</v>
      </c>
      <c r="G50" s="32">
        <f t="shared" si="21"/>
        <v>0</v>
      </c>
      <c r="H50" s="32">
        <f t="shared" si="21"/>
        <v>0</v>
      </c>
      <c r="I50" s="32">
        <f>M50+Q50</f>
        <v>0</v>
      </c>
      <c r="J50" s="32">
        <f t="shared" ref="J50:Q50" si="22">J52</f>
        <v>0</v>
      </c>
      <c r="K50" s="32">
        <f t="shared" si="22"/>
        <v>0</v>
      </c>
      <c r="L50" s="32">
        <f t="shared" si="22"/>
        <v>0</v>
      </c>
      <c r="M50" s="32">
        <f t="shared" si="22"/>
        <v>0</v>
      </c>
      <c r="N50" s="32">
        <f t="shared" si="22"/>
        <v>0</v>
      </c>
      <c r="O50" s="32">
        <f t="shared" si="22"/>
        <v>0</v>
      </c>
      <c r="P50" s="32">
        <f t="shared" si="22"/>
        <v>0</v>
      </c>
      <c r="Q50" s="32">
        <f t="shared" si="22"/>
        <v>0</v>
      </c>
    </row>
    <row r="51" spans="1:17" ht="12" customHeight="1">
      <c r="A51" s="9"/>
      <c r="B51" s="9"/>
      <c r="C51" s="9"/>
      <c r="D51" s="39" t="s">
        <v>212</v>
      </c>
      <c r="E51" s="41"/>
      <c r="F51" s="50"/>
      <c r="G51" s="50"/>
      <c r="H51" s="50"/>
      <c r="I51" s="32"/>
      <c r="J51" s="32"/>
      <c r="K51" s="32"/>
      <c r="L51" s="32"/>
      <c r="M51" s="51"/>
      <c r="N51" s="51"/>
      <c r="O51" s="51"/>
      <c r="P51" s="51"/>
      <c r="Q51" s="51"/>
    </row>
    <row r="52" spans="1:17" ht="12.75" customHeight="1">
      <c r="A52" s="9" t="s">
        <v>28</v>
      </c>
      <c r="B52" s="9">
        <v>2</v>
      </c>
      <c r="C52" s="9">
        <v>1</v>
      </c>
      <c r="D52" s="39" t="s">
        <v>571</v>
      </c>
      <c r="E52" s="45" t="s">
        <v>572</v>
      </c>
      <c r="F52" s="32">
        <f t="shared" ref="F52:H53" si="23">J52+N52</f>
        <v>0</v>
      </c>
      <c r="G52" s="32">
        <f t="shared" si="23"/>
        <v>0</v>
      </c>
      <c r="H52" s="32">
        <f t="shared" si="23"/>
        <v>0</v>
      </c>
      <c r="I52" s="32">
        <f>M52+Q52</f>
        <v>0</v>
      </c>
      <c r="J52" s="32"/>
      <c r="K52" s="32"/>
      <c r="L52" s="32"/>
      <c r="M52" s="32">
        <f>gortcarn!H51</f>
        <v>0</v>
      </c>
      <c r="N52" s="32"/>
      <c r="O52" s="32"/>
      <c r="P52" s="32"/>
      <c r="Q52" s="32"/>
    </row>
    <row r="53" spans="1:17" ht="12.75" hidden="1" customHeight="1">
      <c r="A53" s="9" t="s">
        <v>28</v>
      </c>
      <c r="B53" s="9">
        <v>3</v>
      </c>
      <c r="C53" s="9">
        <v>0</v>
      </c>
      <c r="D53" s="41" t="s">
        <v>573</v>
      </c>
      <c r="E53" s="46" t="s">
        <v>574</v>
      </c>
      <c r="F53" s="32">
        <f t="shared" si="23"/>
        <v>0</v>
      </c>
      <c r="G53" s="32">
        <f t="shared" si="23"/>
        <v>0</v>
      </c>
      <c r="H53" s="32">
        <f t="shared" si="23"/>
        <v>0</v>
      </c>
      <c r="I53" s="32">
        <f>M53+Q53</f>
        <v>0</v>
      </c>
      <c r="J53" s="32">
        <f t="shared" ref="J53:Q53" si="24">J55</f>
        <v>0</v>
      </c>
      <c r="K53" s="32">
        <f t="shared" si="24"/>
        <v>0</v>
      </c>
      <c r="L53" s="32">
        <f t="shared" si="24"/>
        <v>0</v>
      </c>
      <c r="M53" s="32">
        <f t="shared" si="24"/>
        <v>0</v>
      </c>
      <c r="N53" s="32">
        <f t="shared" si="24"/>
        <v>0</v>
      </c>
      <c r="O53" s="32">
        <f t="shared" si="24"/>
        <v>0</v>
      </c>
      <c r="P53" s="32">
        <f t="shared" si="24"/>
        <v>0</v>
      </c>
      <c r="Q53" s="32">
        <f t="shared" si="24"/>
        <v>0</v>
      </c>
    </row>
    <row r="54" spans="1:17" ht="13.5" hidden="1" customHeight="1">
      <c r="A54" s="9"/>
      <c r="B54" s="9"/>
      <c r="C54" s="9"/>
      <c r="D54" s="39" t="s">
        <v>212</v>
      </c>
      <c r="E54" s="41"/>
      <c r="F54" s="50"/>
      <c r="G54" s="50"/>
      <c r="H54" s="50"/>
      <c r="I54" s="32"/>
      <c r="J54" s="32"/>
      <c r="K54" s="32"/>
      <c r="L54" s="32"/>
      <c r="M54" s="51"/>
      <c r="N54" s="51"/>
      <c r="O54" s="51"/>
      <c r="P54" s="51"/>
      <c r="Q54" s="51"/>
    </row>
    <row r="55" spans="1:17" ht="13.5" hidden="1" customHeight="1">
      <c r="A55" s="9" t="s">
        <v>28</v>
      </c>
      <c r="B55" s="9">
        <v>3</v>
      </c>
      <c r="C55" s="9">
        <v>1</v>
      </c>
      <c r="D55" s="39" t="s">
        <v>575</v>
      </c>
      <c r="E55" s="45" t="s">
        <v>576</v>
      </c>
      <c r="F55" s="32">
        <f t="shared" ref="F55:H56" si="25">J55+N55</f>
        <v>0</v>
      </c>
      <c r="G55" s="32">
        <f t="shared" si="25"/>
        <v>0</v>
      </c>
      <c r="H55" s="32">
        <f t="shared" si="25"/>
        <v>0</v>
      </c>
      <c r="I55" s="32">
        <f>M55+Q55</f>
        <v>0</v>
      </c>
      <c r="J55" s="32"/>
      <c r="K55" s="32"/>
      <c r="L55" s="32"/>
      <c r="M55" s="32"/>
      <c r="N55" s="32"/>
      <c r="O55" s="32"/>
      <c r="P55" s="32"/>
      <c r="Q55" s="32"/>
    </row>
    <row r="56" spans="1:17" ht="13.5" hidden="1" customHeight="1">
      <c r="A56" s="9" t="s">
        <v>28</v>
      </c>
      <c r="B56" s="9">
        <v>4</v>
      </c>
      <c r="C56" s="9">
        <v>0</v>
      </c>
      <c r="D56" s="41" t="s">
        <v>577</v>
      </c>
      <c r="E56" s="41" t="s">
        <v>578</v>
      </c>
      <c r="F56" s="32">
        <f t="shared" si="25"/>
        <v>0</v>
      </c>
      <c r="G56" s="32">
        <f t="shared" si="25"/>
        <v>0</v>
      </c>
      <c r="H56" s="32">
        <f t="shared" si="25"/>
        <v>0</v>
      </c>
      <c r="I56" s="32">
        <f>M56+Q56</f>
        <v>0</v>
      </c>
      <c r="J56" s="32">
        <f t="shared" ref="J56:Q56" si="26">J58</f>
        <v>0</v>
      </c>
      <c r="K56" s="32">
        <f t="shared" si="26"/>
        <v>0</v>
      </c>
      <c r="L56" s="32">
        <f t="shared" si="26"/>
        <v>0</v>
      </c>
      <c r="M56" s="32">
        <f t="shared" si="26"/>
        <v>0</v>
      </c>
      <c r="N56" s="32">
        <f t="shared" si="26"/>
        <v>0</v>
      </c>
      <c r="O56" s="32">
        <f t="shared" si="26"/>
        <v>0</v>
      </c>
      <c r="P56" s="32">
        <f t="shared" si="26"/>
        <v>0</v>
      </c>
      <c r="Q56" s="32">
        <f t="shared" si="26"/>
        <v>0</v>
      </c>
    </row>
    <row r="57" spans="1:17" ht="12" hidden="1" customHeight="1">
      <c r="A57" s="9"/>
      <c r="B57" s="9"/>
      <c r="C57" s="9"/>
      <c r="D57" s="39" t="s">
        <v>212</v>
      </c>
      <c r="E57" s="41"/>
      <c r="F57" s="50"/>
      <c r="G57" s="50"/>
      <c r="H57" s="50"/>
      <c r="I57" s="32"/>
      <c r="J57" s="32"/>
      <c r="K57" s="32"/>
      <c r="L57" s="32"/>
      <c r="M57" s="51"/>
      <c r="N57" s="51"/>
      <c r="O57" s="51"/>
      <c r="P57" s="51"/>
      <c r="Q57" s="51"/>
    </row>
    <row r="58" spans="1:17" ht="0.75" hidden="1" customHeight="1">
      <c r="A58" s="9" t="s">
        <v>28</v>
      </c>
      <c r="B58" s="9">
        <v>4</v>
      </c>
      <c r="C58" s="9">
        <v>1</v>
      </c>
      <c r="D58" s="39" t="s">
        <v>577</v>
      </c>
      <c r="E58" s="45" t="s">
        <v>578</v>
      </c>
      <c r="F58" s="32">
        <f>J58+N58</f>
        <v>0</v>
      </c>
      <c r="G58" s="32">
        <f>K58+O58</f>
        <v>0</v>
      </c>
      <c r="H58" s="32">
        <f>L58+P58</f>
        <v>0</v>
      </c>
      <c r="I58" s="32">
        <f>M58+Q58</f>
        <v>0</v>
      </c>
      <c r="J58" s="32"/>
      <c r="K58" s="32"/>
      <c r="L58" s="32"/>
      <c r="M58" s="32"/>
      <c r="N58" s="32"/>
      <c r="O58" s="32"/>
      <c r="P58" s="32"/>
      <c r="Q58" s="32"/>
    </row>
    <row r="59" spans="1:17" ht="13.5" hidden="1" customHeight="1">
      <c r="A59" s="9"/>
      <c r="B59" s="9"/>
      <c r="C59" s="9"/>
      <c r="D59" s="39" t="s">
        <v>212</v>
      </c>
      <c r="E59" s="41"/>
      <c r="F59" s="50"/>
      <c r="G59" s="50"/>
      <c r="H59" s="50"/>
      <c r="I59" s="32"/>
      <c r="J59" s="32"/>
      <c r="K59" s="32"/>
      <c r="L59" s="32"/>
      <c r="M59" s="51"/>
      <c r="N59" s="51"/>
      <c r="O59" s="51"/>
      <c r="P59" s="51"/>
      <c r="Q59" s="51"/>
    </row>
    <row r="60" spans="1:17" ht="12.75" hidden="1" customHeight="1">
      <c r="A60" s="9" t="s">
        <v>28</v>
      </c>
      <c r="B60" s="9">
        <v>5</v>
      </c>
      <c r="C60" s="9">
        <v>0</v>
      </c>
      <c r="D60" s="41" t="s">
        <v>418</v>
      </c>
      <c r="E60" s="41" t="s">
        <v>419</v>
      </c>
      <c r="F60" s="32">
        <f>J60+N60</f>
        <v>0</v>
      </c>
      <c r="G60" s="32">
        <f>K60+O60</f>
        <v>0</v>
      </c>
      <c r="H60" s="32">
        <f>L60+P60</f>
        <v>0</v>
      </c>
      <c r="I60" s="32">
        <f>M60+Q60</f>
        <v>0</v>
      </c>
      <c r="J60" s="32">
        <f t="shared" ref="J60:Q60" si="27">J62</f>
        <v>0</v>
      </c>
      <c r="K60" s="32">
        <f t="shared" si="27"/>
        <v>0</v>
      </c>
      <c r="L60" s="32">
        <f t="shared" si="27"/>
        <v>0</v>
      </c>
      <c r="M60" s="32">
        <f t="shared" si="27"/>
        <v>0</v>
      </c>
      <c r="N60" s="32">
        <f t="shared" si="27"/>
        <v>0</v>
      </c>
      <c r="O60" s="32">
        <f t="shared" si="27"/>
        <v>0</v>
      </c>
      <c r="P60" s="32">
        <f t="shared" si="27"/>
        <v>0</v>
      </c>
      <c r="Q60" s="32">
        <f t="shared" si="27"/>
        <v>0</v>
      </c>
    </row>
    <row r="61" spans="1:17" ht="13.5" hidden="1" customHeight="1">
      <c r="A61" s="9"/>
      <c r="B61" s="9"/>
      <c r="C61" s="9"/>
      <c r="D61" s="39" t="s">
        <v>212</v>
      </c>
      <c r="E61" s="41"/>
      <c r="F61" s="50"/>
      <c r="G61" s="50"/>
      <c r="H61" s="50"/>
      <c r="I61" s="32"/>
      <c r="J61" s="32"/>
      <c r="K61" s="32"/>
      <c r="L61" s="32"/>
      <c r="M61" s="51"/>
      <c r="N61" s="51"/>
      <c r="O61" s="51"/>
      <c r="P61" s="51"/>
      <c r="Q61" s="51"/>
    </row>
    <row r="62" spans="1:17" ht="13.5" hidden="1" customHeight="1">
      <c r="A62" s="9" t="s">
        <v>28</v>
      </c>
      <c r="B62" s="9">
        <v>5</v>
      </c>
      <c r="C62" s="9">
        <v>1</v>
      </c>
      <c r="D62" s="39" t="s">
        <v>418</v>
      </c>
      <c r="E62" s="45" t="s">
        <v>420</v>
      </c>
      <c r="F62" s="32">
        <f t="shared" ref="F62:H63" si="28">J62+N62</f>
        <v>0</v>
      </c>
      <c r="G62" s="32">
        <f t="shared" si="28"/>
        <v>0</v>
      </c>
      <c r="H62" s="32">
        <f t="shared" si="28"/>
        <v>0</v>
      </c>
      <c r="I62" s="32">
        <f>M62+Q62</f>
        <v>0</v>
      </c>
      <c r="J62" s="32"/>
      <c r="K62" s="32"/>
      <c r="L62" s="32"/>
      <c r="M62" s="32"/>
      <c r="N62" s="32"/>
      <c r="O62" s="32"/>
      <c r="P62" s="32"/>
      <c r="Q62" s="32"/>
    </row>
    <row r="63" spans="1:17" ht="42.6" customHeight="1">
      <c r="A63" s="9" t="s">
        <v>29</v>
      </c>
      <c r="B63" s="9">
        <v>0</v>
      </c>
      <c r="C63" s="9">
        <v>0</v>
      </c>
      <c r="D63" s="36" t="s">
        <v>1012</v>
      </c>
      <c r="E63" s="20" t="s">
        <v>421</v>
      </c>
      <c r="F63" s="32">
        <f t="shared" si="28"/>
        <v>0</v>
      </c>
      <c r="G63" s="32">
        <f t="shared" si="28"/>
        <v>0</v>
      </c>
      <c r="H63" s="32">
        <f t="shared" si="28"/>
        <v>0</v>
      </c>
      <c r="I63" s="32">
        <f>M63+Q63</f>
        <v>0</v>
      </c>
      <c r="J63" s="32">
        <f t="shared" ref="J63:Q63" si="29">J65+J70+J73+J77+J80+J83+J86</f>
        <v>0</v>
      </c>
      <c r="K63" s="32">
        <f t="shared" si="29"/>
        <v>0</v>
      </c>
      <c r="L63" s="32">
        <f t="shared" si="29"/>
        <v>0</v>
      </c>
      <c r="M63" s="32">
        <f t="shared" si="29"/>
        <v>0</v>
      </c>
      <c r="N63" s="32">
        <f t="shared" si="29"/>
        <v>0</v>
      </c>
      <c r="O63" s="32">
        <f t="shared" si="29"/>
        <v>0</v>
      </c>
      <c r="P63" s="32">
        <f t="shared" si="29"/>
        <v>0</v>
      </c>
      <c r="Q63" s="32">
        <f t="shared" si="29"/>
        <v>0</v>
      </c>
    </row>
    <row r="64" spans="1:17" ht="0.75" hidden="1" customHeight="1">
      <c r="A64" s="9"/>
      <c r="B64" s="9"/>
      <c r="C64" s="9"/>
      <c r="D64" s="39" t="s">
        <v>211</v>
      </c>
      <c r="E64" s="40"/>
      <c r="F64" s="33"/>
      <c r="G64" s="33"/>
      <c r="H64" s="33"/>
      <c r="I64" s="32"/>
      <c r="J64" s="32"/>
      <c r="K64" s="32"/>
      <c r="L64" s="32"/>
      <c r="M64" s="32"/>
      <c r="N64" s="32"/>
      <c r="O64" s="32"/>
      <c r="P64" s="32"/>
      <c r="Q64" s="32"/>
    </row>
    <row r="65" spans="1:17" ht="13.5" customHeight="1">
      <c r="A65" s="9" t="s">
        <v>29</v>
      </c>
      <c r="B65" s="9">
        <v>1</v>
      </c>
      <c r="C65" s="9">
        <v>0</v>
      </c>
      <c r="D65" s="41" t="s">
        <v>39</v>
      </c>
      <c r="E65" s="41" t="s">
        <v>423</v>
      </c>
      <c r="F65" s="32">
        <f>J65+N65</f>
        <v>0</v>
      </c>
      <c r="G65" s="32">
        <f>K65+O65</f>
        <v>0</v>
      </c>
      <c r="H65" s="32">
        <f>L65+P65</f>
        <v>0</v>
      </c>
      <c r="I65" s="32">
        <f>M65+Q65</f>
        <v>0</v>
      </c>
      <c r="J65" s="32">
        <f t="shared" ref="J65:Q65" si="30">J67+J68+J69</f>
        <v>0</v>
      </c>
      <c r="K65" s="32">
        <f t="shared" si="30"/>
        <v>0</v>
      </c>
      <c r="L65" s="32">
        <f t="shared" si="30"/>
        <v>0</v>
      </c>
      <c r="M65" s="32">
        <f t="shared" si="30"/>
        <v>0</v>
      </c>
      <c r="N65" s="32">
        <f t="shared" si="30"/>
        <v>0</v>
      </c>
      <c r="O65" s="32">
        <f t="shared" si="30"/>
        <v>0</v>
      </c>
      <c r="P65" s="32">
        <f t="shared" si="30"/>
        <v>0</v>
      </c>
      <c r="Q65" s="32">
        <f t="shared" si="30"/>
        <v>0</v>
      </c>
    </row>
    <row r="66" spans="1:17" ht="12.6" customHeight="1">
      <c r="A66" s="9"/>
      <c r="B66" s="9"/>
      <c r="C66" s="9"/>
      <c r="D66" s="39" t="s">
        <v>212</v>
      </c>
      <c r="E66" s="41"/>
      <c r="F66" s="50"/>
      <c r="G66" s="50"/>
      <c r="H66" s="50"/>
      <c r="I66" s="32"/>
      <c r="J66" s="32"/>
      <c r="K66" s="32"/>
      <c r="L66" s="32"/>
      <c r="M66" s="51"/>
      <c r="N66" s="51"/>
      <c r="O66" s="51"/>
      <c r="P66" s="51"/>
      <c r="Q66" s="51"/>
    </row>
    <row r="67" spans="1:17" ht="13.5" customHeight="1">
      <c r="A67" s="9" t="s">
        <v>29</v>
      </c>
      <c r="B67" s="9">
        <v>1</v>
      </c>
      <c r="C67" s="9">
        <v>1</v>
      </c>
      <c r="D67" s="39" t="s">
        <v>422</v>
      </c>
      <c r="E67" s="45" t="s">
        <v>424</v>
      </c>
      <c r="F67" s="32">
        <f t="shared" ref="F67:H70" si="31">J67+N67</f>
        <v>0</v>
      </c>
      <c r="G67" s="32">
        <f t="shared" si="31"/>
        <v>0</v>
      </c>
      <c r="H67" s="32">
        <f t="shared" si="31"/>
        <v>0</v>
      </c>
      <c r="I67" s="32">
        <f>M67+Q67</f>
        <v>0</v>
      </c>
      <c r="J67" s="32"/>
      <c r="K67" s="32"/>
      <c r="L67" s="32"/>
      <c r="M67" s="32">
        <f>gortcarn!H66</f>
        <v>0</v>
      </c>
      <c r="N67" s="32"/>
      <c r="O67" s="32"/>
      <c r="P67" s="32"/>
      <c r="Q67" s="32">
        <f>gortcarn!I66</f>
        <v>0</v>
      </c>
    </row>
    <row r="68" spans="1:17" ht="13.15" hidden="1" customHeight="1">
      <c r="A68" s="9" t="s">
        <v>29</v>
      </c>
      <c r="B68" s="9">
        <v>1</v>
      </c>
      <c r="C68" s="9">
        <v>2</v>
      </c>
      <c r="D68" s="39" t="s">
        <v>40</v>
      </c>
      <c r="E68" s="45"/>
      <c r="F68" s="32">
        <f t="shared" si="31"/>
        <v>0</v>
      </c>
      <c r="G68" s="32">
        <f t="shared" si="31"/>
        <v>0</v>
      </c>
      <c r="H68" s="32">
        <f t="shared" si="31"/>
        <v>0</v>
      </c>
      <c r="I68" s="32">
        <f>M68+Q68</f>
        <v>0</v>
      </c>
      <c r="J68" s="32"/>
      <c r="K68" s="32"/>
      <c r="L68" s="32"/>
      <c r="M68" s="32"/>
      <c r="N68" s="32"/>
      <c r="O68" s="32"/>
      <c r="P68" s="32"/>
      <c r="Q68" s="32"/>
    </row>
    <row r="69" spans="1:17" ht="13.15" hidden="1" customHeight="1">
      <c r="A69" s="9" t="s">
        <v>29</v>
      </c>
      <c r="B69" s="9">
        <v>1</v>
      </c>
      <c r="C69" s="9">
        <v>3</v>
      </c>
      <c r="D69" s="39" t="s">
        <v>41</v>
      </c>
      <c r="E69" s="45"/>
      <c r="F69" s="32">
        <f t="shared" si="31"/>
        <v>0</v>
      </c>
      <c r="G69" s="32">
        <f t="shared" si="31"/>
        <v>0</v>
      </c>
      <c r="H69" s="32">
        <f t="shared" si="31"/>
        <v>0</v>
      </c>
      <c r="I69" s="32">
        <f>M69+Q69</f>
        <v>0</v>
      </c>
      <c r="J69" s="32"/>
      <c r="K69" s="32"/>
      <c r="L69" s="32"/>
      <c r="M69" s="32"/>
      <c r="N69" s="32"/>
      <c r="O69" s="32"/>
      <c r="P69" s="32"/>
      <c r="Q69" s="32"/>
    </row>
    <row r="70" spans="1:17" ht="12.6" hidden="1" customHeight="1">
      <c r="A70" s="9" t="s">
        <v>29</v>
      </c>
      <c r="B70" s="9">
        <v>2</v>
      </c>
      <c r="C70" s="9">
        <v>0</v>
      </c>
      <c r="D70" s="41" t="s">
        <v>42</v>
      </c>
      <c r="E70" s="41" t="s">
        <v>425</v>
      </c>
      <c r="F70" s="32">
        <f t="shared" si="31"/>
        <v>0</v>
      </c>
      <c r="G70" s="32">
        <f t="shared" si="31"/>
        <v>0</v>
      </c>
      <c r="H70" s="32">
        <f t="shared" si="31"/>
        <v>0</v>
      </c>
      <c r="I70" s="32">
        <f>M70+Q70</f>
        <v>0</v>
      </c>
      <c r="J70" s="32">
        <f t="shared" ref="J70:Q70" si="32">J72</f>
        <v>0</v>
      </c>
      <c r="K70" s="32">
        <f t="shared" si="32"/>
        <v>0</v>
      </c>
      <c r="L70" s="32">
        <f t="shared" si="32"/>
        <v>0</v>
      </c>
      <c r="M70" s="32">
        <f t="shared" si="32"/>
        <v>0</v>
      </c>
      <c r="N70" s="32">
        <f t="shared" si="32"/>
        <v>0</v>
      </c>
      <c r="O70" s="32">
        <f t="shared" si="32"/>
        <v>0</v>
      </c>
      <c r="P70" s="32">
        <f t="shared" si="32"/>
        <v>0</v>
      </c>
      <c r="Q70" s="32">
        <f t="shared" si="32"/>
        <v>0</v>
      </c>
    </row>
    <row r="71" spans="1:17" ht="13.15" hidden="1" customHeight="1">
      <c r="A71" s="9"/>
      <c r="B71" s="9"/>
      <c r="C71" s="9"/>
      <c r="D71" s="39" t="s">
        <v>212</v>
      </c>
      <c r="E71" s="41"/>
      <c r="F71" s="50"/>
      <c r="G71" s="50"/>
      <c r="H71" s="50"/>
      <c r="I71" s="32"/>
      <c r="J71" s="32"/>
      <c r="K71" s="32"/>
      <c r="L71" s="32"/>
      <c r="M71" s="51"/>
      <c r="N71" s="51"/>
      <c r="O71" s="51"/>
      <c r="P71" s="51"/>
      <c r="Q71" s="51"/>
    </row>
    <row r="72" spans="1:17" ht="13.15" hidden="1" customHeight="1">
      <c r="A72" s="9" t="s">
        <v>29</v>
      </c>
      <c r="B72" s="9">
        <v>2</v>
      </c>
      <c r="C72" s="9">
        <v>1</v>
      </c>
      <c r="D72" s="39" t="s">
        <v>259</v>
      </c>
      <c r="E72" s="45" t="s">
        <v>426</v>
      </c>
      <c r="F72" s="32">
        <f t="shared" ref="F72:H73" si="33">J72+N72</f>
        <v>0</v>
      </c>
      <c r="G72" s="32">
        <f t="shared" si="33"/>
        <v>0</v>
      </c>
      <c r="H72" s="32">
        <f t="shared" si="33"/>
        <v>0</v>
      </c>
      <c r="I72" s="32">
        <f>M72+Q72</f>
        <v>0</v>
      </c>
      <c r="J72" s="32"/>
      <c r="K72" s="32"/>
      <c r="L72" s="32"/>
      <c r="M72" s="32"/>
      <c r="N72" s="32"/>
      <c r="O72" s="32"/>
      <c r="P72" s="32"/>
      <c r="Q72" s="32"/>
    </row>
    <row r="73" spans="1:17" ht="10.9" hidden="1" customHeight="1">
      <c r="A73" s="9" t="s">
        <v>29</v>
      </c>
      <c r="B73" s="9">
        <v>3</v>
      </c>
      <c r="C73" s="9">
        <v>0</v>
      </c>
      <c r="D73" s="41" t="s">
        <v>11</v>
      </c>
      <c r="E73" s="41" t="s">
        <v>427</v>
      </c>
      <c r="F73" s="32">
        <f t="shared" si="33"/>
        <v>0</v>
      </c>
      <c r="G73" s="32">
        <f t="shared" si="33"/>
        <v>0</v>
      </c>
      <c r="H73" s="32">
        <f t="shared" si="33"/>
        <v>0</v>
      </c>
      <c r="I73" s="32">
        <f>M73+Q73</f>
        <v>0</v>
      </c>
      <c r="J73" s="32">
        <f t="shared" ref="J73:Q73" si="34">J75+J76</f>
        <v>0</v>
      </c>
      <c r="K73" s="32">
        <f t="shared" si="34"/>
        <v>0</v>
      </c>
      <c r="L73" s="32">
        <f t="shared" si="34"/>
        <v>0</v>
      </c>
      <c r="M73" s="32">
        <f t="shared" si="34"/>
        <v>0</v>
      </c>
      <c r="N73" s="32">
        <f t="shared" si="34"/>
        <v>0</v>
      </c>
      <c r="O73" s="32">
        <f t="shared" si="34"/>
        <v>0</v>
      </c>
      <c r="P73" s="32">
        <f t="shared" si="34"/>
        <v>0</v>
      </c>
      <c r="Q73" s="32">
        <f t="shared" si="34"/>
        <v>0</v>
      </c>
    </row>
    <row r="74" spans="1:17" ht="13.15" hidden="1" customHeight="1">
      <c r="A74" s="9"/>
      <c r="B74" s="9"/>
      <c r="C74" s="9"/>
      <c r="D74" s="39" t="s">
        <v>212</v>
      </c>
      <c r="E74" s="41"/>
      <c r="F74" s="50"/>
      <c r="G74" s="50"/>
      <c r="H74" s="50"/>
      <c r="I74" s="32"/>
      <c r="J74" s="32"/>
      <c r="K74" s="32"/>
      <c r="L74" s="32"/>
      <c r="M74" s="51"/>
      <c r="N74" s="51"/>
      <c r="O74" s="51"/>
      <c r="P74" s="51"/>
      <c r="Q74" s="51"/>
    </row>
    <row r="75" spans="1:17" ht="0.75" hidden="1" customHeight="1">
      <c r="A75" s="9" t="s">
        <v>29</v>
      </c>
      <c r="B75" s="9">
        <v>3</v>
      </c>
      <c r="C75" s="9">
        <v>1</v>
      </c>
      <c r="D75" s="39" t="s">
        <v>428</v>
      </c>
      <c r="E75" s="45" t="s">
        <v>429</v>
      </c>
      <c r="F75" s="32">
        <f t="shared" ref="F75:H77" si="35">J75+N75</f>
        <v>0</v>
      </c>
      <c r="G75" s="32">
        <f t="shared" si="35"/>
        <v>0</v>
      </c>
      <c r="H75" s="32">
        <f t="shared" si="35"/>
        <v>0</v>
      </c>
      <c r="I75" s="32">
        <f>M75+Q75</f>
        <v>0</v>
      </c>
      <c r="J75" s="32"/>
      <c r="K75" s="32"/>
      <c r="L75" s="32"/>
      <c r="M75" s="32"/>
      <c r="N75" s="32"/>
      <c r="O75" s="32"/>
      <c r="P75" s="32"/>
      <c r="Q75" s="32"/>
    </row>
    <row r="76" spans="1:17" ht="13.15" hidden="1" customHeight="1">
      <c r="A76" s="9" t="s">
        <v>29</v>
      </c>
      <c r="B76" s="9">
        <v>3</v>
      </c>
      <c r="C76" s="9">
        <v>2</v>
      </c>
      <c r="D76" s="39" t="s">
        <v>12</v>
      </c>
      <c r="E76" s="45"/>
      <c r="F76" s="32">
        <f t="shared" si="35"/>
        <v>0</v>
      </c>
      <c r="G76" s="32">
        <f t="shared" si="35"/>
        <v>0</v>
      </c>
      <c r="H76" s="32">
        <f t="shared" si="35"/>
        <v>0</v>
      </c>
      <c r="I76" s="32">
        <f>M76+Q76</f>
        <v>0</v>
      </c>
      <c r="J76" s="32"/>
      <c r="K76" s="32"/>
      <c r="L76" s="32"/>
      <c r="M76" s="32"/>
      <c r="N76" s="32"/>
      <c r="O76" s="32"/>
      <c r="P76" s="32"/>
      <c r="Q76" s="32"/>
    </row>
    <row r="77" spans="1:17" ht="10.9" hidden="1" customHeight="1">
      <c r="A77" s="9" t="s">
        <v>29</v>
      </c>
      <c r="B77" s="9">
        <v>4</v>
      </c>
      <c r="C77" s="9">
        <v>0</v>
      </c>
      <c r="D77" s="41" t="s">
        <v>13</v>
      </c>
      <c r="E77" s="45"/>
      <c r="F77" s="32">
        <f t="shared" si="35"/>
        <v>0</v>
      </c>
      <c r="G77" s="32">
        <f t="shared" si="35"/>
        <v>0</v>
      </c>
      <c r="H77" s="32">
        <f t="shared" si="35"/>
        <v>0</v>
      </c>
      <c r="I77" s="32">
        <f>M77+Q77</f>
        <v>0</v>
      </c>
      <c r="J77" s="32">
        <f t="shared" ref="J77:Q77" si="36">J79</f>
        <v>0</v>
      </c>
      <c r="K77" s="32">
        <f t="shared" si="36"/>
        <v>0</v>
      </c>
      <c r="L77" s="32">
        <f t="shared" si="36"/>
        <v>0</v>
      </c>
      <c r="M77" s="32">
        <f t="shared" si="36"/>
        <v>0</v>
      </c>
      <c r="N77" s="32">
        <f t="shared" si="36"/>
        <v>0</v>
      </c>
      <c r="O77" s="32">
        <f t="shared" si="36"/>
        <v>0</v>
      </c>
      <c r="P77" s="32">
        <f t="shared" si="36"/>
        <v>0</v>
      </c>
      <c r="Q77" s="32">
        <f t="shared" si="36"/>
        <v>0</v>
      </c>
    </row>
    <row r="78" spans="1:17" ht="0.75" hidden="1" customHeight="1">
      <c r="A78" s="9"/>
      <c r="B78" s="9"/>
      <c r="C78" s="9"/>
      <c r="D78" s="39" t="s">
        <v>212</v>
      </c>
      <c r="E78" s="41"/>
      <c r="F78" s="50"/>
      <c r="G78" s="50"/>
      <c r="H78" s="50"/>
      <c r="I78" s="32"/>
      <c r="J78" s="32"/>
      <c r="K78" s="32"/>
      <c r="L78" s="32"/>
      <c r="M78" s="51"/>
      <c r="N78" s="51"/>
      <c r="O78" s="51"/>
      <c r="P78" s="51"/>
      <c r="Q78" s="51"/>
    </row>
    <row r="79" spans="1:17" ht="13.15" hidden="1" customHeight="1">
      <c r="A79" s="9" t="s">
        <v>29</v>
      </c>
      <c r="B79" s="9">
        <v>4</v>
      </c>
      <c r="C79" s="9">
        <v>1</v>
      </c>
      <c r="D79" s="39" t="s">
        <v>13</v>
      </c>
      <c r="E79" s="45"/>
      <c r="F79" s="32">
        <f t="shared" ref="F79:I80" si="37">J79+N79</f>
        <v>0</v>
      </c>
      <c r="G79" s="32">
        <f t="shared" si="37"/>
        <v>0</v>
      </c>
      <c r="H79" s="32">
        <f t="shared" si="37"/>
        <v>0</v>
      </c>
      <c r="I79" s="32">
        <f t="shared" si="37"/>
        <v>0</v>
      </c>
      <c r="J79" s="32"/>
      <c r="K79" s="32"/>
      <c r="L79" s="32"/>
      <c r="M79" s="32"/>
      <c r="N79" s="32"/>
      <c r="O79" s="32"/>
      <c r="P79" s="32"/>
      <c r="Q79" s="32"/>
    </row>
    <row r="80" spans="1:17" ht="13.15" hidden="1" customHeight="1">
      <c r="A80" s="9" t="s">
        <v>29</v>
      </c>
      <c r="B80" s="9">
        <v>5</v>
      </c>
      <c r="C80" s="9">
        <v>0</v>
      </c>
      <c r="D80" s="41" t="s">
        <v>430</v>
      </c>
      <c r="E80" s="41" t="s">
        <v>431</v>
      </c>
      <c r="F80" s="32">
        <f t="shared" si="37"/>
        <v>0</v>
      </c>
      <c r="G80" s="32">
        <f t="shared" si="37"/>
        <v>0</v>
      </c>
      <c r="H80" s="32">
        <f t="shared" si="37"/>
        <v>0</v>
      </c>
      <c r="I80" s="32">
        <f t="shared" si="37"/>
        <v>0</v>
      </c>
      <c r="J80" s="32">
        <f t="shared" ref="J80:Q80" si="38">J82</f>
        <v>0</v>
      </c>
      <c r="K80" s="32">
        <f t="shared" si="38"/>
        <v>0</v>
      </c>
      <c r="L80" s="32">
        <f t="shared" si="38"/>
        <v>0</v>
      </c>
      <c r="M80" s="32">
        <f t="shared" si="38"/>
        <v>0</v>
      </c>
      <c r="N80" s="32">
        <f t="shared" si="38"/>
        <v>0</v>
      </c>
      <c r="O80" s="32">
        <f t="shared" si="38"/>
        <v>0</v>
      </c>
      <c r="P80" s="32">
        <f t="shared" si="38"/>
        <v>0</v>
      </c>
      <c r="Q80" s="32">
        <f t="shared" si="38"/>
        <v>0</v>
      </c>
    </row>
    <row r="81" spans="1:17" ht="13.15" hidden="1" customHeight="1">
      <c r="A81" s="9"/>
      <c r="B81" s="9"/>
      <c r="C81" s="9"/>
      <c r="D81" s="39" t="s">
        <v>212</v>
      </c>
      <c r="E81" s="41"/>
      <c r="F81" s="50"/>
      <c r="G81" s="50"/>
      <c r="H81" s="50"/>
      <c r="I81" s="32"/>
      <c r="J81" s="32"/>
      <c r="K81" s="32"/>
      <c r="L81" s="32"/>
      <c r="M81" s="51"/>
      <c r="N81" s="51"/>
      <c r="O81" s="51"/>
      <c r="P81" s="51"/>
      <c r="Q81" s="51"/>
    </row>
    <row r="82" spans="1:17" ht="13.15" hidden="1" customHeight="1">
      <c r="A82" s="9" t="s">
        <v>29</v>
      </c>
      <c r="B82" s="9">
        <v>5</v>
      </c>
      <c r="C82" s="9">
        <v>1</v>
      </c>
      <c r="D82" s="39" t="s">
        <v>432</v>
      </c>
      <c r="E82" s="45" t="s">
        <v>431</v>
      </c>
      <c r="F82" s="32">
        <f t="shared" ref="F82:H83" si="39">J82+N82</f>
        <v>0</v>
      </c>
      <c r="G82" s="32">
        <f t="shared" si="39"/>
        <v>0</v>
      </c>
      <c r="H82" s="32">
        <f t="shared" si="39"/>
        <v>0</v>
      </c>
      <c r="I82" s="32">
        <f>M82+Q82</f>
        <v>0</v>
      </c>
      <c r="J82" s="32"/>
      <c r="K82" s="32"/>
      <c r="L82" s="32"/>
      <c r="M82" s="32"/>
      <c r="N82" s="32"/>
      <c r="O82" s="32"/>
      <c r="P82" s="32"/>
      <c r="Q82" s="32"/>
    </row>
    <row r="83" spans="1:17" ht="12.6" hidden="1" customHeight="1">
      <c r="A83" s="9" t="s">
        <v>29</v>
      </c>
      <c r="B83" s="9">
        <v>6</v>
      </c>
      <c r="C83" s="9">
        <v>0</v>
      </c>
      <c r="D83" s="41" t="s">
        <v>476</v>
      </c>
      <c r="E83" s="41" t="s">
        <v>302</v>
      </c>
      <c r="F83" s="32">
        <f t="shared" si="39"/>
        <v>0</v>
      </c>
      <c r="G83" s="32">
        <f t="shared" si="39"/>
        <v>0</v>
      </c>
      <c r="H83" s="32">
        <f t="shared" si="39"/>
        <v>0</v>
      </c>
      <c r="I83" s="32">
        <f>M83+Q83</f>
        <v>0</v>
      </c>
      <c r="J83" s="32">
        <f t="shared" ref="J83:Q83" si="40">J85</f>
        <v>0</v>
      </c>
      <c r="K83" s="32">
        <f t="shared" si="40"/>
        <v>0</v>
      </c>
      <c r="L83" s="32">
        <f t="shared" si="40"/>
        <v>0</v>
      </c>
      <c r="M83" s="32">
        <f t="shared" si="40"/>
        <v>0</v>
      </c>
      <c r="N83" s="32">
        <f t="shared" si="40"/>
        <v>0</v>
      </c>
      <c r="O83" s="32">
        <f t="shared" si="40"/>
        <v>0</v>
      </c>
      <c r="P83" s="32">
        <f t="shared" si="40"/>
        <v>0</v>
      </c>
      <c r="Q83" s="32">
        <f t="shared" si="40"/>
        <v>0</v>
      </c>
    </row>
    <row r="84" spans="1:17" ht="13.15" hidden="1" customHeight="1">
      <c r="A84" s="9"/>
      <c r="B84" s="9"/>
      <c r="C84" s="9"/>
      <c r="D84" s="39" t="s">
        <v>212</v>
      </c>
      <c r="E84" s="41"/>
      <c r="F84" s="50"/>
      <c r="G84" s="50"/>
      <c r="H84" s="50"/>
      <c r="I84" s="32"/>
      <c r="J84" s="32"/>
      <c r="K84" s="32"/>
      <c r="L84" s="32"/>
      <c r="M84" s="51"/>
      <c r="N84" s="51"/>
      <c r="O84" s="51"/>
      <c r="P84" s="51"/>
      <c r="Q84" s="51"/>
    </row>
    <row r="85" spans="1:17" ht="13.15" hidden="1" customHeight="1">
      <c r="A85" s="9" t="s">
        <v>29</v>
      </c>
      <c r="B85" s="9">
        <v>6</v>
      </c>
      <c r="C85" s="9">
        <v>1</v>
      </c>
      <c r="D85" s="39" t="s">
        <v>476</v>
      </c>
      <c r="E85" s="45" t="s">
        <v>303</v>
      </c>
      <c r="F85" s="32">
        <f t="shared" ref="F85:H86" si="41">J85+N85</f>
        <v>0</v>
      </c>
      <c r="G85" s="32">
        <f t="shared" si="41"/>
        <v>0</v>
      </c>
      <c r="H85" s="32">
        <f t="shared" si="41"/>
        <v>0</v>
      </c>
      <c r="I85" s="32">
        <f>M85+Q85</f>
        <v>0</v>
      </c>
      <c r="J85" s="32"/>
      <c r="K85" s="32"/>
      <c r="L85" s="32"/>
      <c r="M85" s="32"/>
      <c r="N85" s="32"/>
      <c r="O85" s="32"/>
      <c r="P85" s="32"/>
      <c r="Q85" s="32"/>
    </row>
    <row r="86" spans="1:17" ht="12.6" hidden="1" customHeight="1">
      <c r="A86" s="9" t="s">
        <v>29</v>
      </c>
      <c r="B86" s="9">
        <v>7</v>
      </c>
      <c r="C86" s="9">
        <v>0</v>
      </c>
      <c r="D86" s="41" t="s">
        <v>477</v>
      </c>
      <c r="E86" s="41" t="s">
        <v>304</v>
      </c>
      <c r="F86" s="32">
        <f t="shared" si="41"/>
        <v>0</v>
      </c>
      <c r="G86" s="32">
        <f t="shared" si="41"/>
        <v>0</v>
      </c>
      <c r="H86" s="32">
        <f t="shared" si="41"/>
        <v>0</v>
      </c>
      <c r="I86" s="32">
        <f>M86+Q86</f>
        <v>0</v>
      </c>
      <c r="J86" s="32">
        <f t="shared" ref="J86:Q86" si="42">J88</f>
        <v>0</v>
      </c>
      <c r="K86" s="32">
        <f t="shared" si="42"/>
        <v>0</v>
      </c>
      <c r="L86" s="32">
        <f t="shared" si="42"/>
        <v>0</v>
      </c>
      <c r="M86" s="32">
        <f t="shared" si="42"/>
        <v>0</v>
      </c>
      <c r="N86" s="32">
        <f t="shared" si="42"/>
        <v>0</v>
      </c>
      <c r="O86" s="32">
        <f t="shared" si="42"/>
        <v>0</v>
      </c>
      <c r="P86" s="32">
        <f t="shared" si="42"/>
        <v>0</v>
      </c>
      <c r="Q86" s="32">
        <f t="shared" si="42"/>
        <v>0</v>
      </c>
    </row>
    <row r="87" spans="1:17" ht="13.15" hidden="1" customHeight="1">
      <c r="A87" s="9"/>
      <c r="B87" s="9"/>
      <c r="C87" s="9"/>
      <c r="D87" s="39" t="s">
        <v>212</v>
      </c>
      <c r="E87" s="41"/>
      <c r="F87" s="50"/>
      <c r="G87" s="50"/>
      <c r="H87" s="50"/>
      <c r="I87" s="32"/>
      <c r="J87" s="32"/>
      <c r="K87" s="32"/>
      <c r="L87" s="32"/>
      <c r="M87" s="51"/>
      <c r="N87" s="51"/>
      <c r="O87" s="51"/>
      <c r="P87" s="51"/>
      <c r="Q87" s="51"/>
    </row>
    <row r="88" spans="1:17" ht="13.15" hidden="1" customHeight="1">
      <c r="A88" s="9" t="s">
        <v>29</v>
      </c>
      <c r="B88" s="9">
        <v>7</v>
      </c>
      <c r="C88" s="9">
        <v>1</v>
      </c>
      <c r="D88" s="39" t="s">
        <v>478</v>
      </c>
      <c r="E88" s="45" t="s">
        <v>305</v>
      </c>
      <c r="F88" s="32">
        <f t="shared" ref="F88:H89" si="43">J88+N88</f>
        <v>0</v>
      </c>
      <c r="G88" s="32">
        <f t="shared" si="43"/>
        <v>0</v>
      </c>
      <c r="H88" s="32">
        <f t="shared" si="43"/>
        <v>0</v>
      </c>
      <c r="I88" s="32">
        <f>M88+Q88</f>
        <v>0</v>
      </c>
      <c r="J88" s="32"/>
      <c r="K88" s="32"/>
      <c r="L88" s="32"/>
      <c r="M88" s="32"/>
      <c r="N88" s="32"/>
      <c r="O88" s="32"/>
      <c r="P88" s="32"/>
      <c r="Q88" s="32"/>
    </row>
    <row r="89" spans="1:17" ht="33" customHeight="1">
      <c r="A89" s="9" t="s">
        <v>388</v>
      </c>
      <c r="B89" s="9">
        <v>0</v>
      </c>
      <c r="C89" s="9">
        <v>0</v>
      </c>
      <c r="D89" s="36" t="s">
        <v>1013</v>
      </c>
      <c r="E89" s="20" t="s">
        <v>306</v>
      </c>
      <c r="F89" s="32">
        <f t="shared" si="43"/>
        <v>99539.099999999991</v>
      </c>
      <c r="G89" s="32">
        <f t="shared" si="43"/>
        <v>69237.100000000006</v>
      </c>
      <c r="H89" s="32">
        <f t="shared" si="43"/>
        <v>62909.100000000006</v>
      </c>
      <c r="I89" s="32">
        <f>M89+Q89</f>
        <v>23297.899999999994</v>
      </c>
      <c r="J89" s="32">
        <f t="shared" ref="J89:Q89" si="44">J91+J95+J101+J109+J114+J121+J124+J130+J139</f>
        <v>1490</v>
      </c>
      <c r="K89" s="32">
        <f t="shared" si="44"/>
        <v>6980</v>
      </c>
      <c r="L89" s="32">
        <f t="shared" si="44"/>
        <v>8470</v>
      </c>
      <c r="M89" s="32">
        <f t="shared" si="44"/>
        <v>9960</v>
      </c>
      <c r="N89" s="32">
        <f t="shared" si="44"/>
        <v>98049.099999999991</v>
      </c>
      <c r="O89" s="32">
        <f t="shared" si="44"/>
        <v>62257.100000000006</v>
      </c>
      <c r="P89" s="32">
        <f t="shared" si="44"/>
        <v>54439.100000000006</v>
      </c>
      <c r="Q89" s="32">
        <f t="shared" si="44"/>
        <v>13337.899999999994</v>
      </c>
    </row>
    <row r="90" spans="1:17" ht="11.25" customHeight="1">
      <c r="A90" s="9"/>
      <c r="B90" s="9"/>
      <c r="C90" s="9"/>
      <c r="D90" s="39" t="s">
        <v>211</v>
      </c>
      <c r="E90" s="40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  <c r="Q90" s="32"/>
    </row>
    <row r="91" spans="1:17" ht="11.25" hidden="1" customHeight="1">
      <c r="A91" s="9" t="s">
        <v>388</v>
      </c>
      <c r="B91" s="9">
        <v>1</v>
      </c>
      <c r="C91" s="9">
        <v>0</v>
      </c>
      <c r="D91" s="41" t="s">
        <v>307</v>
      </c>
      <c r="E91" s="41" t="s">
        <v>309</v>
      </c>
      <c r="F91" s="32">
        <f>J91+N91</f>
        <v>0</v>
      </c>
      <c r="G91" s="32">
        <f>K91+O91</f>
        <v>0</v>
      </c>
      <c r="H91" s="32">
        <f>L91+P91</f>
        <v>0</v>
      </c>
      <c r="I91" s="32">
        <f>M91+Q91</f>
        <v>0</v>
      </c>
      <c r="J91" s="32">
        <f t="shared" ref="J91:Q91" si="45">J93+J94</f>
        <v>0</v>
      </c>
      <c r="K91" s="32">
        <f t="shared" si="45"/>
        <v>0</v>
      </c>
      <c r="L91" s="32">
        <f t="shared" si="45"/>
        <v>0</v>
      </c>
      <c r="M91" s="32">
        <f t="shared" si="45"/>
        <v>0</v>
      </c>
      <c r="N91" s="32">
        <f t="shared" si="45"/>
        <v>0</v>
      </c>
      <c r="O91" s="32">
        <f t="shared" si="45"/>
        <v>0</v>
      </c>
      <c r="P91" s="32">
        <f t="shared" si="45"/>
        <v>0</v>
      </c>
      <c r="Q91" s="32">
        <f t="shared" si="45"/>
        <v>0</v>
      </c>
    </row>
    <row r="92" spans="1:17" ht="13.5" hidden="1" customHeight="1">
      <c r="A92" s="9"/>
      <c r="B92" s="9"/>
      <c r="C92" s="9"/>
      <c r="D92" s="39" t="s">
        <v>212</v>
      </c>
      <c r="E92" s="41"/>
      <c r="F92" s="50"/>
      <c r="G92" s="50"/>
      <c r="H92" s="50"/>
      <c r="I92" s="32"/>
      <c r="J92" s="32"/>
      <c r="K92" s="32"/>
      <c r="L92" s="32"/>
      <c r="M92" s="51"/>
      <c r="N92" s="51"/>
      <c r="O92" s="51"/>
      <c r="P92" s="51"/>
      <c r="Q92" s="51"/>
    </row>
    <row r="93" spans="1:17" ht="0.75" hidden="1" customHeight="1">
      <c r="A93" s="9" t="s">
        <v>388</v>
      </c>
      <c r="B93" s="9">
        <v>1</v>
      </c>
      <c r="C93" s="9">
        <v>1</v>
      </c>
      <c r="D93" s="39" t="s">
        <v>310</v>
      </c>
      <c r="E93" s="40" t="s">
        <v>311</v>
      </c>
      <c r="F93" s="32">
        <f t="shared" ref="F93:I95" si="46">J93+N93</f>
        <v>0</v>
      </c>
      <c r="G93" s="32">
        <f t="shared" si="46"/>
        <v>0</v>
      </c>
      <c r="H93" s="32">
        <f t="shared" si="46"/>
        <v>0</v>
      </c>
      <c r="I93" s="32">
        <f t="shared" si="46"/>
        <v>0</v>
      </c>
      <c r="J93" s="32"/>
      <c r="K93" s="32"/>
      <c r="L93" s="32"/>
      <c r="M93" s="32"/>
      <c r="N93" s="32"/>
      <c r="O93" s="32"/>
      <c r="P93" s="32"/>
      <c r="Q93" s="32"/>
    </row>
    <row r="94" spans="1:17" ht="13.5" hidden="1" customHeight="1">
      <c r="A94" s="9" t="s">
        <v>388</v>
      </c>
      <c r="B94" s="9">
        <v>1</v>
      </c>
      <c r="C94" s="9">
        <v>2</v>
      </c>
      <c r="D94" s="39" t="s">
        <v>312</v>
      </c>
      <c r="E94" s="45" t="s">
        <v>313</v>
      </c>
      <c r="F94" s="32">
        <f t="shared" si="46"/>
        <v>0</v>
      </c>
      <c r="G94" s="32">
        <f t="shared" si="46"/>
        <v>0</v>
      </c>
      <c r="H94" s="32">
        <f t="shared" si="46"/>
        <v>0</v>
      </c>
      <c r="I94" s="32">
        <f t="shared" si="46"/>
        <v>0</v>
      </c>
      <c r="J94" s="32"/>
      <c r="K94" s="32"/>
      <c r="L94" s="32"/>
      <c r="M94" s="32"/>
      <c r="N94" s="32"/>
      <c r="O94" s="32"/>
      <c r="P94" s="32"/>
      <c r="Q94" s="32"/>
    </row>
    <row r="95" spans="1:17" ht="23.25" customHeight="1">
      <c r="A95" s="9" t="s">
        <v>388</v>
      </c>
      <c r="B95" s="9">
        <v>2</v>
      </c>
      <c r="C95" s="9">
        <v>0</v>
      </c>
      <c r="D95" s="41" t="s">
        <v>533</v>
      </c>
      <c r="E95" s="41" t="s">
        <v>44</v>
      </c>
      <c r="F95" s="32">
        <f t="shared" si="46"/>
        <v>240</v>
      </c>
      <c r="G95" s="32">
        <f t="shared" si="46"/>
        <v>480</v>
      </c>
      <c r="H95" s="32">
        <f t="shared" si="46"/>
        <v>720</v>
      </c>
      <c r="I95" s="32">
        <f t="shared" si="46"/>
        <v>960</v>
      </c>
      <c r="J95" s="32">
        <f>SUM(J97:J100)</f>
        <v>240</v>
      </c>
      <c r="K95" s="32">
        <f>SUM(K97:K100)</f>
        <v>480</v>
      </c>
      <c r="L95" s="32">
        <f>SUM(L97:L100)</f>
        <v>720</v>
      </c>
      <c r="M95" s="32">
        <f>SUM(M97:M100)</f>
        <v>960</v>
      </c>
      <c r="N95" s="32">
        <f>N97+N98+N99+N100</f>
        <v>0</v>
      </c>
      <c r="O95" s="32">
        <f>O97+O98+O99+O100</f>
        <v>0</v>
      </c>
      <c r="P95" s="32">
        <f>P97+P98+P99+P100</f>
        <v>0</v>
      </c>
      <c r="Q95" s="32">
        <f>Q97+Q98+Q99+Q100</f>
        <v>0</v>
      </c>
    </row>
    <row r="96" spans="1:17" ht="10.5" customHeight="1">
      <c r="A96" s="9"/>
      <c r="B96" s="9"/>
      <c r="C96" s="9"/>
      <c r="D96" s="39" t="s">
        <v>212</v>
      </c>
      <c r="E96" s="41"/>
      <c r="F96" s="50"/>
      <c r="G96" s="50"/>
      <c r="H96" s="50"/>
      <c r="I96" s="32"/>
      <c r="J96" s="32"/>
      <c r="K96" s="32"/>
      <c r="L96" s="32"/>
      <c r="M96" s="51"/>
      <c r="N96" s="51"/>
      <c r="O96" s="51"/>
      <c r="P96" s="51"/>
      <c r="Q96" s="51"/>
    </row>
    <row r="97" spans="1:17" ht="10.9" customHeight="1">
      <c r="A97" s="9" t="s">
        <v>388</v>
      </c>
      <c r="B97" s="9">
        <v>2</v>
      </c>
      <c r="C97" s="9">
        <v>1</v>
      </c>
      <c r="D97" s="39" t="s">
        <v>45</v>
      </c>
      <c r="E97" s="45" t="s">
        <v>46</v>
      </c>
      <c r="F97" s="32">
        <f t="shared" ref="F97:H101" si="47">J97+N97</f>
        <v>240</v>
      </c>
      <c r="G97" s="32">
        <f t="shared" si="47"/>
        <v>480</v>
      </c>
      <c r="H97" s="32">
        <f t="shared" si="47"/>
        <v>720</v>
      </c>
      <c r="I97" s="32">
        <f>M97+Q97</f>
        <v>960</v>
      </c>
      <c r="J97" s="32">
        <v>240</v>
      </c>
      <c r="K97" s="32">
        <v>480</v>
      </c>
      <c r="L97" s="32">
        <v>720</v>
      </c>
      <c r="M97" s="32">
        <f>gortcarn!H96</f>
        <v>960</v>
      </c>
      <c r="N97" s="32"/>
      <c r="O97" s="32"/>
      <c r="P97" s="32"/>
      <c r="Q97" s="32"/>
    </row>
    <row r="98" spans="1:17" ht="12" hidden="1" customHeight="1">
      <c r="A98" s="9" t="s">
        <v>388</v>
      </c>
      <c r="B98" s="9">
        <v>2</v>
      </c>
      <c r="C98" s="9">
        <v>2</v>
      </c>
      <c r="D98" s="39" t="s">
        <v>47</v>
      </c>
      <c r="E98" s="45" t="s">
        <v>48</v>
      </c>
      <c r="F98" s="32">
        <f t="shared" si="47"/>
        <v>0</v>
      </c>
      <c r="G98" s="32">
        <f t="shared" si="47"/>
        <v>0</v>
      </c>
      <c r="H98" s="32">
        <f t="shared" si="47"/>
        <v>0</v>
      </c>
      <c r="I98" s="32">
        <f>M98+Q98</f>
        <v>0</v>
      </c>
      <c r="J98" s="32"/>
      <c r="K98" s="32"/>
      <c r="L98" s="32"/>
      <c r="M98" s="32"/>
      <c r="N98" s="32"/>
      <c r="O98" s="32"/>
      <c r="P98" s="32"/>
      <c r="Q98" s="32"/>
    </row>
    <row r="99" spans="1:17" ht="13.15" hidden="1" customHeight="1">
      <c r="A99" s="9" t="s">
        <v>388</v>
      </c>
      <c r="B99" s="9">
        <v>2</v>
      </c>
      <c r="C99" s="9">
        <v>3</v>
      </c>
      <c r="D99" s="39" t="s">
        <v>49</v>
      </c>
      <c r="E99" s="45" t="s">
        <v>50</v>
      </c>
      <c r="F99" s="32">
        <f t="shared" si="47"/>
        <v>0</v>
      </c>
      <c r="G99" s="32">
        <f t="shared" si="47"/>
        <v>0</v>
      </c>
      <c r="H99" s="32">
        <f t="shared" si="47"/>
        <v>0</v>
      </c>
      <c r="I99" s="32">
        <f>M99+Q99</f>
        <v>0</v>
      </c>
      <c r="J99" s="32"/>
      <c r="K99" s="32"/>
      <c r="L99" s="32"/>
      <c r="M99" s="32"/>
      <c r="N99" s="32"/>
      <c r="O99" s="32"/>
      <c r="P99" s="32"/>
      <c r="Q99" s="32"/>
    </row>
    <row r="100" spans="1:17" ht="13.15" hidden="1" customHeight="1">
      <c r="A100" s="9" t="s">
        <v>388</v>
      </c>
      <c r="B100" s="9">
        <v>2</v>
      </c>
      <c r="C100" s="9">
        <v>4</v>
      </c>
      <c r="D100" s="39" t="s">
        <v>389</v>
      </c>
      <c r="E100" s="45"/>
      <c r="F100" s="32">
        <f t="shared" si="47"/>
        <v>0</v>
      </c>
      <c r="G100" s="32">
        <f t="shared" si="47"/>
        <v>0</v>
      </c>
      <c r="H100" s="32">
        <f t="shared" si="47"/>
        <v>0</v>
      </c>
      <c r="I100" s="32">
        <f>M100+Q100</f>
        <v>0</v>
      </c>
      <c r="J100" s="32"/>
      <c r="K100" s="32"/>
      <c r="L100" s="32"/>
      <c r="M100" s="32"/>
      <c r="N100" s="32"/>
      <c r="O100" s="32"/>
      <c r="P100" s="32"/>
      <c r="Q100" s="32"/>
    </row>
    <row r="101" spans="1:17" ht="13.5" customHeight="1">
      <c r="A101" s="9" t="s">
        <v>388</v>
      </c>
      <c r="B101" s="9">
        <v>3</v>
      </c>
      <c r="C101" s="9">
        <v>0</v>
      </c>
      <c r="D101" s="41" t="s">
        <v>51</v>
      </c>
      <c r="E101" s="41" t="s">
        <v>52</v>
      </c>
      <c r="F101" s="32">
        <f t="shared" si="47"/>
        <v>20642</v>
      </c>
      <c r="G101" s="32">
        <f t="shared" si="47"/>
        <v>21892</v>
      </c>
      <c r="H101" s="32">
        <f t="shared" si="47"/>
        <v>23142</v>
      </c>
      <c r="I101" s="32">
        <f>M101+Q101</f>
        <v>11700</v>
      </c>
      <c r="J101" s="32">
        <f t="shared" ref="J101:Q101" si="48">SUM(J103:J108)</f>
        <v>1250</v>
      </c>
      <c r="K101" s="32">
        <f t="shared" si="48"/>
        <v>2500</v>
      </c>
      <c r="L101" s="32">
        <f t="shared" si="48"/>
        <v>3750</v>
      </c>
      <c r="M101" s="32">
        <f t="shared" si="48"/>
        <v>5000</v>
      </c>
      <c r="N101" s="32">
        <v>19392</v>
      </c>
      <c r="O101" s="32">
        <v>19392</v>
      </c>
      <c r="P101" s="32">
        <v>19392</v>
      </c>
      <c r="Q101" s="32">
        <f t="shared" si="48"/>
        <v>6700</v>
      </c>
    </row>
    <row r="102" spans="1:17" ht="10.9" customHeight="1">
      <c r="A102" s="9"/>
      <c r="B102" s="9"/>
      <c r="C102" s="9"/>
      <c r="D102" s="39" t="s">
        <v>212</v>
      </c>
      <c r="E102" s="41"/>
      <c r="F102" s="50"/>
      <c r="G102" s="50"/>
      <c r="H102" s="50"/>
      <c r="I102" s="32"/>
      <c r="J102" s="32"/>
      <c r="K102" s="32"/>
      <c r="L102" s="32"/>
      <c r="M102" s="51"/>
      <c r="N102" s="51"/>
      <c r="O102" s="51"/>
      <c r="P102" s="51"/>
      <c r="Q102" s="51"/>
    </row>
    <row r="103" spans="1:17" ht="13.15" customHeight="1">
      <c r="A103" s="9" t="s">
        <v>388</v>
      </c>
      <c r="B103" s="9">
        <v>3</v>
      </c>
      <c r="C103" s="9">
        <v>1</v>
      </c>
      <c r="D103" s="39" t="s">
        <v>1000</v>
      </c>
      <c r="E103" s="45" t="s">
        <v>1001</v>
      </c>
      <c r="F103" s="32">
        <f t="shared" ref="F103:I109" si="49">J103+N103</f>
        <v>0</v>
      </c>
      <c r="G103" s="32">
        <f t="shared" si="49"/>
        <v>0</v>
      </c>
      <c r="H103" s="32">
        <f t="shared" si="49"/>
        <v>0</v>
      </c>
      <c r="I103" s="32">
        <f t="shared" si="49"/>
        <v>0</v>
      </c>
      <c r="J103" s="32"/>
      <c r="K103" s="32"/>
      <c r="L103" s="32"/>
      <c r="M103" s="32"/>
      <c r="N103" s="32"/>
      <c r="O103" s="32"/>
      <c r="P103" s="32"/>
      <c r="Q103" s="32"/>
    </row>
    <row r="104" spans="1:17" ht="12.75" customHeight="1">
      <c r="A104" s="9" t="s">
        <v>388</v>
      </c>
      <c r="B104" s="9">
        <v>3</v>
      </c>
      <c r="C104" s="9">
        <v>2</v>
      </c>
      <c r="D104" s="39" t="s">
        <v>1002</v>
      </c>
      <c r="E104" s="45" t="s">
        <v>1003</v>
      </c>
      <c r="F104" s="32">
        <f t="shared" si="49"/>
        <v>0</v>
      </c>
      <c r="G104" s="32">
        <f t="shared" si="49"/>
        <v>0</v>
      </c>
      <c r="H104" s="32">
        <f t="shared" si="49"/>
        <v>6700</v>
      </c>
      <c r="I104" s="32">
        <f t="shared" si="49"/>
        <v>6700</v>
      </c>
      <c r="J104" s="32"/>
      <c r="K104" s="32"/>
      <c r="L104" s="32"/>
      <c r="M104" s="32"/>
      <c r="N104" s="32"/>
      <c r="O104" s="32"/>
      <c r="P104" s="32">
        <v>6700</v>
      </c>
      <c r="Q104" s="32">
        <f>gortcarn!I103</f>
        <v>6700</v>
      </c>
    </row>
    <row r="105" spans="1:17" ht="0.75" hidden="1" customHeight="1">
      <c r="A105" s="9" t="s">
        <v>388</v>
      </c>
      <c r="B105" s="9">
        <v>3</v>
      </c>
      <c r="C105" s="9">
        <v>3</v>
      </c>
      <c r="D105" s="39" t="s">
        <v>1004</v>
      </c>
      <c r="E105" s="45" t="s">
        <v>1005</v>
      </c>
      <c r="F105" s="32">
        <f t="shared" si="49"/>
        <v>0</v>
      </c>
      <c r="G105" s="32">
        <f t="shared" si="49"/>
        <v>0</v>
      </c>
      <c r="H105" s="32">
        <f t="shared" si="49"/>
        <v>0</v>
      </c>
      <c r="I105" s="32">
        <f t="shared" si="49"/>
        <v>0</v>
      </c>
      <c r="J105" s="32"/>
      <c r="K105" s="32"/>
      <c r="L105" s="32"/>
      <c r="M105" s="32"/>
      <c r="N105" s="32"/>
      <c r="O105" s="32"/>
      <c r="P105" s="32"/>
      <c r="Q105" s="32"/>
    </row>
    <row r="106" spans="1:17" ht="12.75" hidden="1" customHeight="1">
      <c r="A106" s="9" t="s">
        <v>388</v>
      </c>
      <c r="B106" s="9">
        <v>3</v>
      </c>
      <c r="C106" s="9">
        <v>4</v>
      </c>
      <c r="D106" s="39" t="s">
        <v>1006</v>
      </c>
      <c r="E106" s="45" t="s">
        <v>1007</v>
      </c>
      <c r="F106" s="32">
        <f t="shared" si="49"/>
        <v>0</v>
      </c>
      <c r="G106" s="32">
        <f t="shared" si="49"/>
        <v>0</v>
      </c>
      <c r="H106" s="32">
        <f t="shared" si="49"/>
        <v>0</v>
      </c>
      <c r="I106" s="32">
        <f t="shared" si="49"/>
        <v>0</v>
      </c>
      <c r="J106" s="32"/>
      <c r="K106" s="32"/>
      <c r="L106" s="32"/>
      <c r="M106" s="32"/>
      <c r="N106" s="32"/>
      <c r="O106" s="32"/>
      <c r="P106" s="32"/>
      <c r="Q106" s="32"/>
    </row>
    <row r="107" spans="1:17" ht="12.75" customHeight="1">
      <c r="A107" s="9" t="s">
        <v>388</v>
      </c>
      <c r="B107" s="9">
        <v>3</v>
      </c>
      <c r="C107" s="9">
        <v>5</v>
      </c>
      <c r="D107" s="39" t="s">
        <v>1008</v>
      </c>
      <c r="E107" s="45" t="s">
        <v>1009</v>
      </c>
      <c r="F107" s="32">
        <f t="shared" si="49"/>
        <v>1250</v>
      </c>
      <c r="G107" s="32">
        <f t="shared" si="49"/>
        <v>2500</v>
      </c>
      <c r="H107" s="32">
        <f t="shared" si="49"/>
        <v>3750</v>
      </c>
      <c r="I107" s="32">
        <f t="shared" si="49"/>
        <v>5000</v>
      </c>
      <c r="J107" s="32">
        <v>1250</v>
      </c>
      <c r="K107" s="32">
        <v>2500</v>
      </c>
      <c r="L107" s="32">
        <v>3750</v>
      </c>
      <c r="M107" s="32">
        <f>gortcarn!H106</f>
        <v>5000</v>
      </c>
      <c r="N107" s="32"/>
      <c r="O107" s="32"/>
      <c r="P107" s="32"/>
      <c r="Q107" s="32">
        <f>gortcarn!I106</f>
        <v>0</v>
      </c>
    </row>
    <row r="108" spans="1:17" ht="12.75" hidden="1" customHeight="1">
      <c r="A108" s="9" t="s">
        <v>388</v>
      </c>
      <c r="B108" s="9">
        <v>3</v>
      </c>
      <c r="C108" s="9">
        <v>6</v>
      </c>
      <c r="D108" s="39" t="s">
        <v>1010</v>
      </c>
      <c r="E108" s="45" t="s">
        <v>1011</v>
      </c>
      <c r="F108" s="32">
        <f t="shared" si="49"/>
        <v>0</v>
      </c>
      <c r="G108" s="32">
        <f t="shared" si="49"/>
        <v>0</v>
      </c>
      <c r="H108" s="32">
        <f t="shared" si="49"/>
        <v>0</v>
      </c>
      <c r="I108" s="32">
        <f t="shared" si="49"/>
        <v>0</v>
      </c>
      <c r="J108" s="32"/>
      <c r="K108" s="32"/>
      <c r="L108" s="32"/>
      <c r="M108" s="32"/>
      <c r="N108" s="32"/>
      <c r="O108" s="32"/>
      <c r="P108" s="32"/>
      <c r="Q108" s="32"/>
    </row>
    <row r="109" spans="1:17" ht="12.75" hidden="1" customHeight="1">
      <c r="A109" s="9" t="s">
        <v>388</v>
      </c>
      <c r="B109" s="9">
        <v>4</v>
      </c>
      <c r="C109" s="9">
        <v>0</v>
      </c>
      <c r="D109" s="41" t="s">
        <v>1018</v>
      </c>
      <c r="E109" s="41" t="s">
        <v>1019</v>
      </c>
      <c r="F109" s="32">
        <f t="shared" si="49"/>
        <v>0</v>
      </c>
      <c r="G109" s="32">
        <f t="shared" si="49"/>
        <v>0</v>
      </c>
      <c r="H109" s="32">
        <f t="shared" si="49"/>
        <v>0</v>
      </c>
      <c r="I109" s="32">
        <f t="shared" si="49"/>
        <v>0</v>
      </c>
      <c r="J109" s="32">
        <f t="shared" ref="J109:Q109" si="50">SUM(J111:J113)</f>
        <v>0</v>
      </c>
      <c r="K109" s="32">
        <f t="shared" si="50"/>
        <v>0</v>
      </c>
      <c r="L109" s="32">
        <f t="shared" si="50"/>
        <v>0</v>
      </c>
      <c r="M109" s="32">
        <f t="shared" si="50"/>
        <v>0</v>
      </c>
      <c r="N109" s="32">
        <f t="shared" si="50"/>
        <v>0</v>
      </c>
      <c r="O109" s="32">
        <f t="shared" si="50"/>
        <v>0</v>
      </c>
      <c r="P109" s="32">
        <f t="shared" si="50"/>
        <v>0</v>
      </c>
      <c r="Q109" s="32">
        <f t="shared" si="50"/>
        <v>0</v>
      </c>
    </row>
    <row r="110" spans="1:17" ht="12.75" hidden="1" customHeight="1">
      <c r="A110" s="9"/>
      <c r="B110" s="9"/>
      <c r="C110" s="9"/>
      <c r="D110" s="39" t="s">
        <v>212</v>
      </c>
      <c r="E110" s="41"/>
      <c r="F110" s="50"/>
      <c r="G110" s="50"/>
      <c r="H110" s="50"/>
      <c r="I110" s="32"/>
      <c r="J110" s="32"/>
      <c r="K110" s="32"/>
      <c r="L110" s="32"/>
      <c r="M110" s="51"/>
      <c r="N110" s="51"/>
      <c r="O110" s="51"/>
      <c r="P110" s="51"/>
      <c r="Q110" s="51"/>
    </row>
    <row r="111" spans="1:17" ht="12.75" hidden="1" customHeight="1">
      <c r="A111" s="9" t="s">
        <v>388</v>
      </c>
      <c r="B111" s="9">
        <v>4</v>
      </c>
      <c r="C111" s="9">
        <v>1</v>
      </c>
      <c r="D111" s="39" t="s">
        <v>1020</v>
      </c>
      <c r="E111" s="45" t="s">
        <v>1021</v>
      </c>
      <c r="F111" s="32">
        <f t="shared" ref="F111:H114" si="51">J111+N111</f>
        <v>0</v>
      </c>
      <c r="G111" s="32">
        <f t="shared" si="51"/>
        <v>0</v>
      </c>
      <c r="H111" s="32">
        <f t="shared" si="51"/>
        <v>0</v>
      </c>
      <c r="I111" s="32">
        <f>M111+Q111</f>
        <v>0</v>
      </c>
      <c r="J111" s="32"/>
      <c r="K111" s="32"/>
      <c r="L111" s="32"/>
      <c r="M111" s="32"/>
      <c r="N111" s="32"/>
      <c r="O111" s="32"/>
      <c r="P111" s="32"/>
      <c r="Q111" s="32"/>
    </row>
    <row r="112" spans="1:17" ht="12.75" hidden="1" customHeight="1">
      <c r="A112" s="9" t="s">
        <v>388</v>
      </c>
      <c r="B112" s="9">
        <v>4</v>
      </c>
      <c r="C112" s="9">
        <v>2</v>
      </c>
      <c r="D112" s="39" t="s">
        <v>1022</v>
      </c>
      <c r="E112" s="45" t="s">
        <v>1023</v>
      </c>
      <c r="F112" s="32">
        <f t="shared" si="51"/>
        <v>0</v>
      </c>
      <c r="G112" s="32">
        <f t="shared" si="51"/>
        <v>0</v>
      </c>
      <c r="H112" s="32">
        <f t="shared" si="51"/>
        <v>0</v>
      </c>
      <c r="I112" s="32">
        <f>M112+Q112</f>
        <v>0</v>
      </c>
      <c r="J112" s="32"/>
      <c r="K112" s="32"/>
      <c r="L112" s="32"/>
      <c r="M112" s="32"/>
      <c r="N112" s="32"/>
      <c r="O112" s="32"/>
      <c r="P112" s="32"/>
      <c r="Q112" s="32"/>
    </row>
    <row r="113" spans="1:17" ht="12.75" hidden="1" customHeight="1">
      <c r="A113" s="9" t="s">
        <v>388</v>
      </c>
      <c r="B113" s="9">
        <v>4</v>
      </c>
      <c r="C113" s="9">
        <v>3</v>
      </c>
      <c r="D113" s="39" t="s">
        <v>1024</v>
      </c>
      <c r="E113" s="45" t="s">
        <v>1025</v>
      </c>
      <c r="F113" s="32">
        <f t="shared" si="51"/>
        <v>0</v>
      </c>
      <c r="G113" s="32">
        <f t="shared" si="51"/>
        <v>0</v>
      </c>
      <c r="H113" s="32">
        <f t="shared" si="51"/>
        <v>0</v>
      </c>
      <c r="I113" s="32">
        <f>M113+Q113</f>
        <v>0</v>
      </c>
      <c r="J113" s="32"/>
      <c r="K113" s="32"/>
      <c r="L113" s="32"/>
      <c r="M113" s="32"/>
      <c r="N113" s="32"/>
      <c r="O113" s="32"/>
      <c r="P113" s="32"/>
      <c r="Q113" s="32"/>
    </row>
    <row r="114" spans="1:17" ht="12" customHeight="1">
      <c r="A114" s="9" t="s">
        <v>388</v>
      </c>
      <c r="B114" s="9">
        <v>5</v>
      </c>
      <c r="C114" s="9">
        <v>0</v>
      </c>
      <c r="D114" s="41" t="s">
        <v>1026</v>
      </c>
      <c r="E114" s="46" t="s">
        <v>1027</v>
      </c>
      <c r="F114" s="32">
        <f t="shared" si="51"/>
        <v>94165.7</v>
      </c>
      <c r="G114" s="32">
        <f t="shared" si="51"/>
        <v>103319.1</v>
      </c>
      <c r="H114" s="32">
        <f t="shared" si="51"/>
        <v>178537.5</v>
      </c>
      <c r="I114" s="32">
        <f>M114+Q114</f>
        <v>178537.5</v>
      </c>
      <c r="J114" s="32">
        <f t="shared" ref="J114:Q114" si="52">SUM(J116:J120)</f>
        <v>0</v>
      </c>
      <c r="K114" s="32">
        <f t="shared" si="52"/>
        <v>4000</v>
      </c>
      <c r="L114" s="32">
        <f t="shared" si="52"/>
        <v>4000</v>
      </c>
      <c r="M114" s="32">
        <f t="shared" si="52"/>
        <v>4000</v>
      </c>
      <c r="N114" s="32">
        <f t="shared" si="52"/>
        <v>94165.7</v>
      </c>
      <c r="O114" s="32">
        <f t="shared" si="52"/>
        <v>99319.1</v>
      </c>
      <c r="P114" s="32">
        <f t="shared" si="52"/>
        <v>174537.5</v>
      </c>
      <c r="Q114" s="32">
        <f t="shared" si="52"/>
        <v>174537.5</v>
      </c>
    </row>
    <row r="115" spans="1:17" ht="11.25" customHeight="1">
      <c r="A115" s="9"/>
      <c r="B115" s="9"/>
      <c r="C115" s="9"/>
      <c r="D115" s="39" t="s">
        <v>212</v>
      </c>
      <c r="E115" s="41"/>
      <c r="F115" s="50"/>
      <c r="G115" s="50"/>
      <c r="H115" s="50"/>
      <c r="I115" s="32"/>
      <c r="J115" s="32"/>
      <c r="K115" s="32"/>
      <c r="L115" s="32"/>
      <c r="M115" s="51"/>
      <c r="N115" s="51"/>
      <c r="O115" s="51"/>
      <c r="P115" s="51"/>
      <c r="Q115" s="51"/>
    </row>
    <row r="116" spans="1:17" ht="12" customHeight="1">
      <c r="A116" s="9" t="s">
        <v>388</v>
      </c>
      <c r="B116" s="9">
        <v>5</v>
      </c>
      <c r="C116" s="9">
        <v>1</v>
      </c>
      <c r="D116" s="39" t="s">
        <v>445</v>
      </c>
      <c r="E116" s="45" t="s">
        <v>446</v>
      </c>
      <c r="F116" s="32">
        <f t="shared" ref="F116:I121" si="53">J116+N116</f>
        <v>94165.7</v>
      </c>
      <c r="G116" s="32">
        <f t="shared" si="53"/>
        <v>103319.1</v>
      </c>
      <c r="H116" s="32">
        <f t="shared" si="53"/>
        <v>178537.5</v>
      </c>
      <c r="I116" s="32">
        <f t="shared" si="53"/>
        <v>178537.5</v>
      </c>
      <c r="J116" s="32">
        <v>0</v>
      </c>
      <c r="K116" s="32">
        <v>4000</v>
      </c>
      <c r="L116" s="32">
        <v>4000</v>
      </c>
      <c r="M116" s="32">
        <f>gortcarn!H115</f>
        <v>4000</v>
      </c>
      <c r="N116" s="32">
        <v>94165.7</v>
      </c>
      <c r="O116" s="32">
        <v>99319.1</v>
      </c>
      <c r="P116" s="32">
        <v>174537.5</v>
      </c>
      <c r="Q116" s="32">
        <f>gortcarn!I115</f>
        <v>174537.5</v>
      </c>
    </row>
    <row r="117" spans="1:17" ht="1.5" hidden="1" customHeight="1">
      <c r="A117" s="9" t="s">
        <v>388</v>
      </c>
      <c r="B117" s="9">
        <v>5</v>
      </c>
      <c r="C117" s="9">
        <v>2</v>
      </c>
      <c r="D117" s="39" t="s">
        <v>447</v>
      </c>
      <c r="E117" s="45" t="s">
        <v>448</v>
      </c>
      <c r="F117" s="32">
        <f t="shared" si="53"/>
        <v>0</v>
      </c>
      <c r="G117" s="32">
        <f t="shared" si="53"/>
        <v>0</v>
      </c>
      <c r="H117" s="32">
        <f t="shared" si="53"/>
        <v>0</v>
      </c>
      <c r="I117" s="32">
        <f t="shared" si="53"/>
        <v>0</v>
      </c>
      <c r="J117" s="32"/>
      <c r="K117" s="32"/>
      <c r="L117" s="32"/>
      <c r="M117" s="32"/>
      <c r="N117" s="32"/>
      <c r="O117" s="32"/>
      <c r="P117" s="32"/>
      <c r="Q117" s="32"/>
    </row>
    <row r="118" spans="1:17" ht="13.5" hidden="1" customHeight="1">
      <c r="A118" s="9" t="s">
        <v>388</v>
      </c>
      <c r="B118" s="9">
        <v>5</v>
      </c>
      <c r="C118" s="9">
        <v>3</v>
      </c>
      <c r="D118" s="39" t="s">
        <v>449</v>
      </c>
      <c r="E118" s="45" t="s">
        <v>450</v>
      </c>
      <c r="F118" s="32">
        <f t="shared" si="53"/>
        <v>0</v>
      </c>
      <c r="G118" s="32">
        <f t="shared" si="53"/>
        <v>0</v>
      </c>
      <c r="H118" s="32">
        <f t="shared" si="53"/>
        <v>0</v>
      </c>
      <c r="I118" s="32">
        <f t="shared" si="53"/>
        <v>0</v>
      </c>
      <c r="J118" s="32"/>
      <c r="K118" s="32"/>
      <c r="L118" s="32"/>
      <c r="M118" s="32"/>
      <c r="N118" s="32"/>
      <c r="O118" s="32"/>
      <c r="P118" s="32"/>
      <c r="Q118" s="32"/>
    </row>
    <row r="119" spans="1:17" ht="13.5" hidden="1" customHeight="1">
      <c r="A119" s="9" t="s">
        <v>388</v>
      </c>
      <c r="B119" s="9">
        <v>5</v>
      </c>
      <c r="C119" s="9">
        <v>4</v>
      </c>
      <c r="D119" s="39" t="s">
        <v>451</v>
      </c>
      <c r="E119" s="45" t="s">
        <v>452</v>
      </c>
      <c r="F119" s="32">
        <f t="shared" si="53"/>
        <v>0</v>
      </c>
      <c r="G119" s="32">
        <f t="shared" si="53"/>
        <v>0</v>
      </c>
      <c r="H119" s="32">
        <f t="shared" si="53"/>
        <v>0</v>
      </c>
      <c r="I119" s="32">
        <f t="shared" si="53"/>
        <v>0</v>
      </c>
      <c r="J119" s="32"/>
      <c r="K119" s="32"/>
      <c r="L119" s="32"/>
      <c r="M119" s="32"/>
      <c r="N119" s="32"/>
      <c r="O119" s="32"/>
      <c r="P119" s="32"/>
      <c r="Q119" s="32"/>
    </row>
    <row r="120" spans="1:17" ht="13.5" hidden="1" customHeight="1">
      <c r="A120" s="9" t="s">
        <v>388</v>
      </c>
      <c r="B120" s="9">
        <v>5</v>
      </c>
      <c r="C120" s="9">
        <v>5</v>
      </c>
      <c r="D120" s="39" t="s">
        <v>453</v>
      </c>
      <c r="E120" s="45" t="s">
        <v>454</v>
      </c>
      <c r="F120" s="32">
        <f t="shared" si="53"/>
        <v>0</v>
      </c>
      <c r="G120" s="32">
        <f t="shared" si="53"/>
        <v>0</v>
      </c>
      <c r="H120" s="32">
        <f t="shared" si="53"/>
        <v>0</v>
      </c>
      <c r="I120" s="32">
        <f t="shared" si="53"/>
        <v>0</v>
      </c>
      <c r="J120" s="32"/>
      <c r="K120" s="32"/>
      <c r="L120" s="32"/>
      <c r="M120" s="32"/>
      <c r="N120" s="32"/>
      <c r="O120" s="32"/>
      <c r="P120" s="32"/>
      <c r="Q120" s="32"/>
    </row>
    <row r="121" spans="1:17" ht="13.5" hidden="1" customHeight="1">
      <c r="A121" s="9" t="s">
        <v>388</v>
      </c>
      <c r="B121" s="9">
        <v>6</v>
      </c>
      <c r="C121" s="9">
        <v>0</v>
      </c>
      <c r="D121" s="41" t="s">
        <v>455</v>
      </c>
      <c r="E121" s="41" t="s">
        <v>456</v>
      </c>
      <c r="F121" s="32">
        <f t="shared" si="53"/>
        <v>0</v>
      </c>
      <c r="G121" s="32">
        <f t="shared" si="53"/>
        <v>0</v>
      </c>
      <c r="H121" s="32">
        <f t="shared" si="53"/>
        <v>0</v>
      </c>
      <c r="I121" s="32">
        <f t="shared" si="53"/>
        <v>0</v>
      </c>
      <c r="J121" s="32">
        <f t="shared" ref="J121:Q121" si="54">J123</f>
        <v>0</v>
      </c>
      <c r="K121" s="32">
        <f t="shared" si="54"/>
        <v>0</v>
      </c>
      <c r="L121" s="32">
        <f t="shared" si="54"/>
        <v>0</v>
      </c>
      <c r="M121" s="32">
        <f t="shared" si="54"/>
        <v>0</v>
      </c>
      <c r="N121" s="32">
        <f t="shared" si="54"/>
        <v>0</v>
      </c>
      <c r="O121" s="32">
        <f t="shared" si="54"/>
        <v>0</v>
      </c>
      <c r="P121" s="32">
        <f t="shared" si="54"/>
        <v>0</v>
      </c>
      <c r="Q121" s="32">
        <f t="shared" si="54"/>
        <v>0</v>
      </c>
    </row>
    <row r="122" spans="1:17" ht="13.5" hidden="1" customHeight="1">
      <c r="A122" s="9"/>
      <c r="B122" s="9"/>
      <c r="C122" s="9"/>
      <c r="D122" s="39" t="s">
        <v>212</v>
      </c>
      <c r="E122" s="41"/>
      <c r="F122" s="50"/>
      <c r="G122" s="50"/>
      <c r="H122" s="50"/>
      <c r="I122" s="32"/>
      <c r="J122" s="32"/>
      <c r="K122" s="32"/>
      <c r="L122" s="32"/>
      <c r="M122" s="51"/>
      <c r="N122" s="51"/>
      <c r="O122" s="51"/>
      <c r="P122" s="51"/>
      <c r="Q122" s="51"/>
    </row>
    <row r="123" spans="1:17" ht="13.5" hidden="1" customHeight="1">
      <c r="A123" s="9" t="s">
        <v>388</v>
      </c>
      <c r="B123" s="9">
        <v>6</v>
      </c>
      <c r="C123" s="9">
        <v>1</v>
      </c>
      <c r="D123" s="39" t="s">
        <v>457</v>
      </c>
      <c r="E123" s="45" t="s">
        <v>456</v>
      </c>
      <c r="F123" s="32">
        <f t="shared" ref="F123:H124" si="55">J123+N123</f>
        <v>0</v>
      </c>
      <c r="G123" s="32">
        <f t="shared" si="55"/>
        <v>0</v>
      </c>
      <c r="H123" s="32">
        <f t="shared" si="55"/>
        <v>0</v>
      </c>
      <c r="I123" s="32">
        <f>M123+Q123</f>
        <v>0</v>
      </c>
      <c r="J123" s="32"/>
      <c r="K123" s="32"/>
      <c r="L123" s="32"/>
      <c r="M123" s="32"/>
      <c r="N123" s="32"/>
      <c r="O123" s="32"/>
      <c r="P123" s="32"/>
      <c r="Q123" s="32"/>
    </row>
    <row r="124" spans="1:17" ht="12.75" hidden="1" customHeight="1">
      <c r="A124" s="9" t="s">
        <v>388</v>
      </c>
      <c r="B124" s="9">
        <v>7</v>
      </c>
      <c r="C124" s="9">
        <v>0</v>
      </c>
      <c r="D124" s="41" t="s">
        <v>458</v>
      </c>
      <c r="E124" s="46" t="s">
        <v>459</v>
      </c>
      <c r="F124" s="32">
        <f t="shared" si="55"/>
        <v>0</v>
      </c>
      <c r="G124" s="32">
        <f t="shared" si="55"/>
        <v>0</v>
      </c>
      <c r="H124" s="32">
        <f t="shared" si="55"/>
        <v>0</v>
      </c>
      <c r="I124" s="32">
        <f>M124+Q124</f>
        <v>0</v>
      </c>
      <c r="J124" s="32">
        <f t="shared" ref="J124:Q124" si="56">SUM(J126:J129)</f>
        <v>0</v>
      </c>
      <c r="K124" s="32">
        <f t="shared" si="56"/>
        <v>0</v>
      </c>
      <c r="L124" s="32">
        <f t="shared" si="56"/>
        <v>0</v>
      </c>
      <c r="M124" s="32">
        <f t="shared" si="56"/>
        <v>0</v>
      </c>
      <c r="N124" s="32">
        <f t="shared" si="56"/>
        <v>0</v>
      </c>
      <c r="O124" s="32">
        <f t="shared" si="56"/>
        <v>0</v>
      </c>
      <c r="P124" s="32">
        <f t="shared" si="56"/>
        <v>0</v>
      </c>
      <c r="Q124" s="32">
        <f t="shared" si="56"/>
        <v>0</v>
      </c>
    </row>
    <row r="125" spans="1:17" ht="13.5" hidden="1" customHeight="1">
      <c r="A125" s="9"/>
      <c r="B125" s="9"/>
      <c r="C125" s="9"/>
      <c r="D125" s="39" t="s">
        <v>212</v>
      </c>
      <c r="E125" s="41"/>
      <c r="F125" s="50"/>
      <c r="G125" s="50"/>
      <c r="H125" s="50"/>
      <c r="I125" s="32"/>
      <c r="J125" s="32"/>
      <c r="K125" s="32"/>
      <c r="L125" s="32"/>
      <c r="M125" s="51"/>
      <c r="N125" s="51"/>
      <c r="O125" s="51"/>
      <c r="P125" s="51"/>
      <c r="Q125" s="51"/>
    </row>
    <row r="126" spans="1:17" ht="13.5" hidden="1" customHeight="1">
      <c r="A126" s="9" t="s">
        <v>388</v>
      </c>
      <c r="B126" s="9">
        <v>7</v>
      </c>
      <c r="C126" s="9">
        <v>1</v>
      </c>
      <c r="D126" s="39" t="s">
        <v>460</v>
      </c>
      <c r="E126" s="45" t="s">
        <v>461</v>
      </c>
      <c r="F126" s="32">
        <f t="shared" ref="F126:H130" si="57">J126+N126</f>
        <v>0</v>
      </c>
      <c r="G126" s="32">
        <f t="shared" si="57"/>
        <v>0</v>
      </c>
      <c r="H126" s="32">
        <f t="shared" si="57"/>
        <v>0</v>
      </c>
      <c r="I126" s="32">
        <f>M126+Q126</f>
        <v>0</v>
      </c>
      <c r="J126" s="32"/>
      <c r="K126" s="32"/>
      <c r="L126" s="32"/>
      <c r="M126" s="32"/>
      <c r="N126" s="32"/>
      <c r="O126" s="32"/>
      <c r="P126" s="32"/>
      <c r="Q126" s="32"/>
    </row>
    <row r="127" spans="1:17" ht="13.5" hidden="1" customHeight="1">
      <c r="A127" s="9" t="s">
        <v>388</v>
      </c>
      <c r="B127" s="9">
        <v>7</v>
      </c>
      <c r="C127" s="9">
        <v>2</v>
      </c>
      <c r="D127" s="39" t="s">
        <v>462</v>
      </c>
      <c r="E127" s="47" t="s">
        <v>463</v>
      </c>
      <c r="F127" s="32">
        <f t="shared" si="57"/>
        <v>0</v>
      </c>
      <c r="G127" s="32">
        <f t="shared" si="57"/>
        <v>0</v>
      </c>
      <c r="H127" s="32">
        <f t="shared" si="57"/>
        <v>0</v>
      </c>
      <c r="I127" s="32">
        <f>M127+Q127</f>
        <v>0</v>
      </c>
      <c r="J127" s="32"/>
      <c r="K127" s="32"/>
      <c r="L127" s="32"/>
      <c r="M127" s="32"/>
      <c r="N127" s="32"/>
      <c r="O127" s="32"/>
      <c r="P127" s="32"/>
      <c r="Q127" s="32"/>
    </row>
    <row r="128" spans="1:17" ht="13.5" hidden="1" customHeight="1">
      <c r="A128" s="9" t="s">
        <v>388</v>
      </c>
      <c r="B128" s="9">
        <v>7</v>
      </c>
      <c r="C128" s="9">
        <v>3</v>
      </c>
      <c r="D128" s="39" t="s">
        <v>464</v>
      </c>
      <c r="E128" s="45" t="s">
        <v>465</v>
      </c>
      <c r="F128" s="32">
        <f t="shared" si="57"/>
        <v>0</v>
      </c>
      <c r="G128" s="32">
        <f t="shared" si="57"/>
        <v>0</v>
      </c>
      <c r="H128" s="32">
        <f t="shared" si="57"/>
        <v>0</v>
      </c>
      <c r="I128" s="32">
        <f>M128+Q128</f>
        <v>0</v>
      </c>
      <c r="J128" s="32"/>
      <c r="K128" s="32"/>
      <c r="L128" s="32"/>
      <c r="M128" s="32"/>
      <c r="N128" s="32"/>
      <c r="O128" s="32"/>
      <c r="P128" s="32"/>
      <c r="Q128" s="32"/>
    </row>
    <row r="129" spans="1:17" ht="13.5" hidden="1" customHeight="1">
      <c r="A129" s="9" t="s">
        <v>388</v>
      </c>
      <c r="B129" s="9">
        <v>7</v>
      </c>
      <c r="C129" s="9">
        <v>4</v>
      </c>
      <c r="D129" s="39" t="s">
        <v>466</v>
      </c>
      <c r="E129" s="40" t="s">
        <v>467</v>
      </c>
      <c r="F129" s="32">
        <f t="shared" si="57"/>
        <v>0</v>
      </c>
      <c r="G129" s="32">
        <f t="shared" si="57"/>
        <v>0</v>
      </c>
      <c r="H129" s="32">
        <f t="shared" si="57"/>
        <v>0</v>
      </c>
      <c r="I129" s="32">
        <f>M129+Q129</f>
        <v>0</v>
      </c>
      <c r="J129" s="32"/>
      <c r="K129" s="32"/>
      <c r="L129" s="32"/>
      <c r="M129" s="32"/>
      <c r="N129" s="32"/>
      <c r="O129" s="32"/>
      <c r="P129" s="32"/>
      <c r="Q129" s="32"/>
    </row>
    <row r="130" spans="1:17" ht="21" hidden="1" customHeight="1">
      <c r="A130" s="9" t="s">
        <v>388</v>
      </c>
      <c r="B130" s="9">
        <v>8</v>
      </c>
      <c r="C130" s="9">
        <v>0</v>
      </c>
      <c r="D130" s="41" t="s">
        <v>473</v>
      </c>
      <c r="E130" s="41" t="s">
        <v>474</v>
      </c>
      <c r="F130" s="32">
        <f t="shared" si="57"/>
        <v>0</v>
      </c>
      <c r="G130" s="32">
        <f t="shared" si="57"/>
        <v>0</v>
      </c>
      <c r="H130" s="32">
        <f t="shared" si="57"/>
        <v>0</v>
      </c>
      <c r="I130" s="32">
        <f>M130+Q130</f>
        <v>0</v>
      </c>
      <c r="J130" s="32">
        <f t="shared" ref="J130:Q130" si="58">SUM(J132:J138)</f>
        <v>0</v>
      </c>
      <c r="K130" s="32">
        <f t="shared" si="58"/>
        <v>0</v>
      </c>
      <c r="L130" s="32">
        <f t="shared" si="58"/>
        <v>0</v>
      </c>
      <c r="M130" s="32">
        <f t="shared" si="58"/>
        <v>0</v>
      </c>
      <c r="N130" s="32">
        <f t="shared" si="58"/>
        <v>0</v>
      </c>
      <c r="O130" s="32">
        <f t="shared" si="58"/>
        <v>0</v>
      </c>
      <c r="P130" s="32">
        <f t="shared" si="58"/>
        <v>0</v>
      </c>
      <c r="Q130" s="32">
        <f t="shared" si="58"/>
        <v>0</v>
      </c>
    </row>
    <row r="131" spans="1:17" ht="9.75" hidden="1" customHeight="1">
      <c r="A131" s="9"/>
      <c r="B131" s="9"/>
      <c r="C131" s="9"/>
      <c r="D131" s="39" t="s">
        <v>212</v>
      </c>
      <c r="E131" s="41"/>
      <c r="F131" s="50"/>
      <c r="G131" s="50"/>
      <c r="H131" s="50"/>
      <c r="I131" s="32"/>
      <c r="J131" s="32"/>
      <c r="K131" s="32"/>
      <c r="L131" s="32"/>
      <c r="M131" s="51"/>
      <c r="N131" s="51"/>
      <c r="O131" s="51"/>
      <c r="P131" s="51"/>
      <c r="Q131" s="51"/>
    </row>
    <row r="132" spans="1:17" ht="23.25" hidden="1" customHeight="1">
      <c r="A132" s="9" t="s">
        <v>388</v>
      </c>
      <c r="B132" s="9">
        <v>8</v>
      </c>
      <c r="C132" s="9">
        <v>1</v>
      </c>
      <c r="D132" s="39" t="s">
        <v>954</v>
      </c>
      <c r="E132" s="45" t="s">
        <v>955</v>
      </c>
      <c r="F132" s="32">
        <f t="shared" ref="F132:I142" si="59">J132+N132</f>
        <v>0</v>
      </c>
      <c r="G132" s="32">
        <f t="shared" si="59"/>
        <v>0</v>
      </c>
      <c r="H132" s="32">
        <f t="shared" si="59"/>
        <v>0</v>
      </c>
      <c r="I132" s="32">
        <f t="shared" si="59"/>
        <v>0</v>
      </c>
      <c r="J132" s="32"/>
      <c r="K132" s="32"/>
      <c r="L132" s="32"/>
      <c r="M132" s="32"/>
      <c r="N132" s="32"/>
      <c r="O132" s="32"/>
      <c r="P132" s="32"/>
      <c r="Q132" s="32"/>
    </row>
    <row r="133" spans="1:17" ht="32.25" hidden="1" customHeight="1">
      <c r="A133" s="9" t="s">
        <v>388</v>
      </c>
      <c r="B133" s="9">
        <v>8</v>
      </c>
      <c r="C133" s="9">
        <v>2</v>
      </c>
      <c r="D133" s="39" t="s">
        <v>956</v>
      </c>
      <c r="E133" s="45" t="s">
        <v>148</v>
      </c>
      <c r="F133" s="32">
        <f t="shared" si="59"/>
        <v>0</v>
      </c>
      <c r="G133" s="32">
        <f t="shared" si="59"/>
        <v>0</v>
      </c>
      <c r="H133" s="32">
        <f t="shared" si="59"/>
        <v>0</v>
      </c>
      <c r="I133" s="32">
        <f t="shared" si="59"/>
        <v>0</v>
      </c>
      <c r="J133" s="32"/>
      <c r="K133" s="32"/>
      <c r="L133" s="32"/>
      <c r="M133" s="32"/>
      <c r="N133" s="32"/>
      <c r="O133" s="32"/>
      <c r="P133" s="32"/>
      <c r="Q133" s="32"/>
    </row>
    <row r="134" spans="1:17" ht="21.75" hidden="1" customHeight="1">
      <c r="A134" s="9" t="s">
        <v>388</v>
      </c>
      <c r="B134" s="9">
        <v>8</v>
      </c>
      <c r="C134" s="9">
        <v>3</v>
      </c>
      <c r="D134" s="39" t="s">
        <v>149</v>
      </c>
      <c r="E134" s="45" t="s">
        <v>150</v>
      </c>
      <c r="F134" s="32">
        <f t="shared" si="59"/>
        <v>0</v>
      </c>
      <c r="G134" s="32">
        <f t="shared" si="59"/>
        <v>0</v>
      </c>
      <c r="H134" s="32">
        <f t="shared" si="59"/>
        <v>0</v>
      </c>
      <c r="I134" s="32">
        <f t="shared" si="59"/>
        <v>0</v>
      </c>
      <c r="J134" s="32"/>
      <c r="K134" s="32"/>
      <c r="L134" s="32"/>
      <c r="M134" s="32"/>
      <c r="N134" s="32"/>
      <c r="O134" s="32"/>
      <c r="P134" s="32"/>
      <c r="Q134" s="32"/>
    </row>
    <row r="135" spans="1:17" ht="32.25" hidden="1" customHeight="1">
      <c r="A135" s="9" t="s">
        <v>388</v>
      </c>
      <c r="B135" s="9">
        <v>8</v>
      </c>
      <c r="C135" s="9">
        <v>4</v>
      </c>
      <c r="D135" s="39" t="s">
        <v>534</v>
      </c>
      <c r="E135" s="45" t="s">
        <v>535</v>
      </c>
      <c r="F135" s="32">
        <f t="shared" si="59"/>
        <v>0</v>
      </c>
      <c r="G135" s="32">
        <f t="shared" si="59"/>
        <v>0</v>
      </c>
      <c r="H135" s="32">
        <f t="shared" si="59"/>
        <v>0</v>
      </c>
      <c r="I135" s="32">
        <f t="shared" si="59"/>
        <v>0</v>
      </c>
      <c r="J135" s="32"/>
      <c r="K135" s="32"/>
      <c r="L135" s="32"/>
      <c r="M135" s="32"/>
      <c r="N135" s="32"/>
      <c r="O135" s="32"/>
      <c r="P135" s="32"/>
      <c r="Q135" s="32"/>
    </row>
    <row r="136" spans="1:17" ht="23.25" hidden="1" customHeight="1">
      <c r="A136" s="9" t="s">
        <v>388</v>
      </c>
      <c r="B136" s="9">
        <v>8</v>
      </c>
      <c r="C136" s="9">
        <v>5</v>
      </c>
      <c r="D136" s="39" t="s">
        <v>536</v>
      </c>
      <c r="E136" s="45" t="s">
        <v>537</v>
      </c>
      <c r="F136" s="32">
        <f t="shared" si="59"/>
        <v>0</v>
      </c>
      <c r="G136" s="32">
        <f t="shared" si="59"/>
        <v>0</v>
      </c>
      <c r="H136" s="32">
        <f t="shared" si="59"/>
        <v>0</v>
      </c>
      <c r="I136" s="32">
        <f t="shared" si="59"/>
        <v>0</v>
      </c>
      <c r="J136" s="32"/>
      <c r="K136" s="32"/>
      <c r="L136" s="32"/>
      <c r="M136" s="32"/>
      <c r="N136" s="32"/>
      <c r="O136" s="32"/>
      <c r="P136" s="32"/>
      <c r="Q136" s="32"/>
    </row>
    <row r="137" spans="1:17" ht="22.5" hidden="1" customHeight="1">
      <c r="A137" s="9" t="s">
        <v>388</v>
      </c>
      <c r="B137" s="9">
        <v>8</v>
      </c>
      <c r="C137" s="9">
        <v>6</v>
      </c>
      <c r="D137" s="39" t="s">
        <v>538</v>
      </c>
      <c r="E137" s="45" t="s">
        <v>539</v>
      </c>
      <c r="F137" s="32">
        <f t="shared" si="59"/>
        <v>0</v>
      </c>
      <c r="G137" s="32">
        <f t="shared" si="59"/>
        <v>0</v>
      </c>
      <c r="H137" s="32">
        <f t="shared" si="59"/>
        <v>0</v>
      </c>
      <c r="I137" s="32">
        <f t="shared" si="59"/>
        <v>0</v>
      </c>
      <c r="J137" s="32"/>
      <c r="K137" s="32"/>
      <c r="L137" s="32"/>
      <c r="M137" s="32"/>
      <c r="N137" s="32"/>
      <c r="O137" s="32"/>
      <c r="P137" s="32"/>
      <c r="Q137" s="32"/>
    </row>
    <row r="138" spans="1:17" ht="22.5" hidden="1" customHeight="1">
      <c r="A138" s="9" t="s">
        <v>388</v>
      </c>
      <c r="B138" s="9">
        <v>8</v>
      </c>
      <c r="C138" s="9">
        <v>7</v>
      </c>
      <c r="D138" s="39" t="s">
        <v>540</v>
      </c>
      <c r="E138" s="45" t="s">
        <v>541</v>
      </c>
      <c r="F138" s="32">
        <f t="shared" si="59"/>
        <v>0</v>
      </c>
      <c r="G138" s="32">
        <f t="shared" si="59"/>
        <v>0</v>
      </c>
      <c r="H138" s="32">
        <f t="shared" si="59"/>
        <v>0</v>
      </c>
      <c r="I138" s="32">
        <f t="shared" si="59"/>
        <v>0</v>
      </c>
      <c r="J138" s="32"/>
      <c r="K138" s="32"/>
      <c r="L138" s="32"/>
      <c r="M138" s="32"/>
      <c r="N138" s="32"/>
      <c r="O138" s="32"/>
      <c r="P138" s="32"/>
      <c r="Q138" s="32"/>
    </row>
    <row r="139" spans="1:17" ht="23.25" customHeight="1">
      <c r="A139" s="9" t="s">
        <v>388</v>
      </c>
      <c r="B139" s="9">
        <v>9</v>
      </c>
      <c r="C139" s="9">
        <v>0</v>
      </c>
      <c r="D139" s="41" t="s">
        <v>542</v>
      </c>
      <c r="E139" s="41" t="s">
        <v>543</v>
      </c>
      <c r="F139" s="32">
        <f t="shared" si="59"/>
        <v>-15508.6</v>
      </c>
      <c r="G139" s="32">
        <f t="shared" si="59"/>
        <v>-56454</v>
      </c>
      <c r="H139" s="32">
        <f t="shared" si="59"/>
        <v>-139490.4</v>
      </c>
      <c r="I139" s="32">
        <f t="shared" si="59"/>
        <v>-167899.6</v>
      </c>
      <c r="J139" s="32">
        <f t="shared" ref="J139:Q139" si="60">J141</f>
        <v>0</v>
      </c>
      <c r="K139" s="32">
        <f t="shared" si="60"/>
        <v>0</v>
      </c>
      <c r="L139" s="32">
        <f t="shared" si="60"/>
        <v>0</v>
      </c>
      <c r="M139" s="32">
        <f t="shared" si="60"/>
        <v>0</v>
      </c>
      <c r="N139" s="32">
        <f t="shared" si="60"/>
        <v>-15508.6</v>
      </c>
      <c r="O139" s="32">
        <f t="shared" si="60"/>
        <v>-56454</v>
      </c>
      <c r="P139" s="32">
        <f t="shared" si="60"/>
        <v>-139490.4</v>
      </c>
      <c r="Q139" s="32">
        <f t="shared" si="60"/>
        <v>-167899.6</v>
      </c>
    </row>
    <row r="140" spans="1:17" ht="13.5" customHeight="1">
      <c r="A140" s="9"/>
      <c r="B140" s="9"/>
      <c r="C140" s="9"/>
      <c r="D140" s="39" t="s">
        <v>212</v>
      </c>
      <c r="E140" s="41"/>
      <c r="F140" s="50"/>
      <c r="G140" s="50"/>
      <c r="H140" s="50"/>
      <c r="I140" s="32"/>
      <c r="J140" s="32"/>
      <c r="K140" s="32"/>
      <c r="L140" s="32"/>
      <c r="M140" s="51"/>
      <c r="N140" s="51"/>
      <c r="O140" s="51"/>
      <c r="P140" s="51"/>
      <c r="Q140" s="51"/>
    </row>
    <row r="141" spans="1:17" ht="21.75" customHeight="1">
      <c r="A141" s="9" t="s">
        <v>388</v>
      </c>
      <c r="B141" s="9">
        <v>9</v>
      </c>
      <c r="C141" s="9">
        <v>1</v>
      </c>
      <c r="D141" s="39" t="s">
        <v>542</v>
      </c>
      <c r="E141" s="45" t="s">
        <v>544</v>
      </c>
      <c r="F141" s="32">
        <f t="shared" ref="F141:H142" si="61">J141+N141</f>
        <v>-15508.6</v>
      </c>
      <c r="G141" s="32">
        <f t="shared" si="61"/>
        <v>-56454</v>
      </c>
      <c r="H141" s="32">
        <f t="shared" si="61"/>
        <v>-139490.4</v>
      </c>
      <c r="I141" s="32">
        <f t="shared" si="59"/>
        <v>-167899.6</v>
      </c>
      <c r="J141" s="32"/>
      <c r="K141" s="32"/>
      <c r="L141" s="32"/>
      <c r="M141" s="32"/>
      <c r="N141" s="32">
        <v>-15508.6</v>
      </c>
      <c r="O141" s="32">
        <v>-56454</v>
      </c>
      <c r="P141" s="32">
        <v>-139490.4</v>
      </c>
      <c r="Q141" s="32">
        <f>gortcarn!I140</f>
        <v>-167899.6</v>
      </c>
    </row>
    <row r="142" spans="1:17" ht="30" customHeight="1">
      <c r="A142" s="9" t="s">
        <v>390</v>
      </c>
      <c r="B142" s="9">
        <v>0</v>
      </c>
      <c r="C142" s="9">
        <v>0</v>
      </c>
      <c r="D142" s="36" t="s">
        <v>68</v>
      </c>
      <c r="E142" s="20" t="s">
        <v>545</v>
      </c>
      <c r="F142" s="32">
        <f t="shared" si="61"/>
        <v>14777.8</v>
      </c>
      <c r="G142" s="32">
        <f t="shared" si="61"/>
        <v>33950</v>
      </c>
      <c r="H142" s="32">
        <f t="shared" si="61"/>
        <v>50970</v>
      </c>
      <c r="I142" s="32">
        <f t="shared" si="59"/>
        <v>68657.8</v>
      </c>
      <c r="J142" s="32">
        <f t="shared" ref="J142:Q142" si="62">J144+J147+J150+J153+J156+J159</f>
        <v>14777.8</v>
      </c>
      <c r="K142" s="32">
        <f t="shared" si="62"/>
        <v>31200</v>
      </c>
      <c r="L142" s="32">
        <f t="shared" si="62"/>
        <v>48220</v>
      </c>
      <c r="M142" s="32">
        <f t="shared" si="62"/>
        <v>54957.8</v>
      </c>
      <c r="N142" s="32">
        <f t="shared" si="62"/>
        <v>0</v>
      </c>
      <c r="O142" s="32">
        <f t="shared" si="62"/>
        <v>2750</v>
      </c>
      <c r="P142" s="32">
        <f t="shared" si="62"/>
        <v>2750</v>
      </c>
      <c r="Q142" s="32">
        <f t="shared" si="62"/>
        <v>13700</v>
      </c>
    </row>
    <row r="143" spans="1:17" ht="13.5" customHeight="1">
      <c r="A143" s="9"/>
      <c r="B143" s="9"/>
      <c r="C143" s="9"/>
      <c r="D143" s="39" t="s">
        <v>211</v>
      </c>
      <c r="E143" s="40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  <c r="Q143" s="32"/>
    </row>
    <row r="144" spans="1:17" ht="13.5" customHeight="1">
      <c r="A144" s="9" t="s">
        <v>390</v>
      </c>
      <c r="B144" s="9">
        <v>1</v>
      </c>
      <c r="C144" s="9">
        <v>0</v>
      </c>
      <c r="D144" s="41" t="s">
        <v>546</v>
      </c>
      <c r="E144" s="41" t="s">
        <v>547</v>
      </c>
      <c r="F144" s="32">
        <f>J144+N144</f>
        <v>14777.8</v>
      </c>
      <c r="G144" s="32">
        <f>K144+O144</f>
        <v>26500</v>
      </c>
      <c r="H144" s="32">
        <f>L144+P144</f>
        <v>39520</v>
      </c>
      <c r="I144" s="32">
        <f t="shared" ref="I144:I204" si="63">M144+Q144</f>
        <v>45257.8</v>
      </c>
      <c r="J144" s="32">
        <f t="shared" ref="J144:Q144" si="64">J146</f>
        <v>14777.8</v>
      </c>
      <c r="K144" s="32">
        <f t="shared" si="64"/>
        <v>26500</v>
      </c>
      <c r="L144" s="32">
        <f t="shared" si="64"/>
        <v>39520</v>
      </c>
      <c r="M144" s="32">
        <f t="shared" si="64"/>
        <v>45257.8</v>
      </c>
      <c r="N144" s="32">
        <f t="shared" si="64"/>
        <v>0</v>
      </c>
      <c r="O144" s="32">
        <f t="shared" si="64"/>
        <v>0</v>
      </c>
      <c r="P144" s="32">
        <f t="shared" si="64"/>
        <v>0</v>
      </c>
      <c r="Q144" s="32">
        <f t="shared" si="64"/>
        <v>0</v>
      </c>
    </row>
    <row r="145" spans="1:17" ht="11.25" customHeight="1">
      <c r="A145" s="9"/>
      <c r="B145" s="9"/>
      <c r="C145" s="9"/>
      <c r="D145" s="39" t="s">
        <v>212</v>
      </c>
      <c r="E145" s="41"/>
      <c r="F145" s="50"/>
      <c r="G145" s="50"/>
      <c r="H145" s="50"/>
      <c r="I145" s="32"/>
      <c r="J145" s="32"/>
      <c r="K145" s="32"/>
      <c r="L145" s="32"/>
      <c r="M145" s="32"/>
      <c r="N145" s="51"/>
      <c r="O145" s="51"/>
      <c r="P145" s="51"/>
      <c r="Q145" s="51"/>
    </row>
    <row r="146" spans="1:17" ht="12.75" customHeight="1">
      <c r="A146" s="9" t="s">
        <v>390</v>
      </c>
      <c r="B146" s="9">
        <v>1</v>
      </c>
      <c r="C146" s="9">
        <v>1</v>
      </c>
      <c r="D146" s="39" t="s">
        <v>546</v>
      </c>
      <c r="E146" s="45" t="s">
        <v>548</v>
      </c>
      <c r="F146" s="32">
        <f t="shared" ref="F146:H147" si="65">J146+N146</f>
        <v>14777.8</v>
      </c>
      <c r="G146" s="32">
        <f t="shared" si="65"/>
        <v>26500</v>
      </c>
      <c r="H146" s="32">
        <f t="shared" si="65"/>
        <v>39520</v>
      </c>
      <c r="I146" s="32">
        <f t="shared" si="63"/>
        <v>45257.8</v>
      </c>
      <c r="J146" s="32">
        <v>14777.8</v>
      </c>
      <c r="K146" s="32">
        <v>26500</v>
      </c>
      <c r="L146" s="32">
        <v>39520</v>
      </c>
      <c r="M146" s="32">
        <f>gortcarn!H145</f>
        <v>45257.8</v>
      </c>
      <c r="N146" s="32"/>
      <c r="O146" s="32"/>
      <c r="P146" s="32"/>
      <c r="Q146" s="32"/>
    </row>
    <row r="147" spans="1:17" ht="14.25" customHeight="1">
      <c r="A147" s="9" t="s">
        <v>390</v>
      </c>
      <c r="B147" s="9">
        <v>2</v>
      </c>
      <c r="C147" s="9">
        <v>0</v>
      </c>
      <c r="D147" s="41" t="s">
        <v>549</v>
      </c>
      <c r="E147" s="41" t="s">
        <v>550</v>
      </c>
      <c r="F147" s="32">
        <f t="shared" si="65"/>
        <v>0</v>
      </c>
      <c r="G147" s="32">
        <f t="shared" si="65"/>
        <v>0</v>
      </c>
      <c r="H147" s="32">
        <f t="shared" si="65"/>
        <v>0</v>
      </c>
      <c r="I147" s="32">
        <f t="shared" si="63"/>
        <v>10950</v>
      </c>
      <c r="J147" s="32">
        <f t="shared" ref="J147:Q147" si="66">J149</f>
        <v>0</v>
      </c>
      <c r="K147" s="32">
        <f t="shared" si="66"/>
        <v>0</v>
      </c>
      <c r="L147" s="32">
        <f t="shared" si="66"/>
        <v>0</v>
      </c>
      <c r="M147" s="32">
        <f t="shared" si="66"/>
        <v>0</v>
      </c>
      <c r="N147" s="32">
        <f t="shared" si="66"/>
        <v>0</v>
      </c>
      <c r="O147" s="32">
        <f t="shared" si="66"/>
        <v>0</v>
      </c>
      <c r="P147" s="32">
        <f t="shared" si="66"/>
        <v>0</v>
      </c>
      <c r="Q147" s="32">
        <f t="shared" si="66"/>
        <v>10950</v>
      </c>
    </row>
    <row r="148" spans="1:17" ht="13.5" customHeight="1">
      <c r="A148" s="9"/>
      <c r="B148" s="9"/>
      <c r="C148" s="9"/>
      <c r="D148" s="39" t="s">
        <v>212</v>
      </c>
      <c r="E148" s="41"/>
      <c r="F148" s="50"/>
      <c r="G148" s="50"/>
      <c r="H148" s="50"/>
      <c r="I148" s="32"/>
      <c r="J148" s="32"/>
      <c r="K148" s="32"/>
      <c r="L148" s="32"/>
      <c r="M148" s="51"/>
      <c r="N148" s="51"/>
      <c r="O148" s="51"/>
      <c r="P148" s="51"/>
      <c r="Q148" s="51"/>
    </row>
    <row r="149" spans="1:17" ht="11.45" customHeight="1">
      <c r="A149" s="9" t="s">
        <v>390</v>
      </c>
      <c r="B149" s="9">
        <v>2</v>
      </c>
      <c r="C149" s="9">
        <v>1</v>
      </c>
      <c r="D149" s="39" t="s">
        <v>551</v>
      </c>
      <c r="E149" s="45" t="s">
        <v>552</v>
      </c>
      <c r="F149" s="32">
        <f t="shared" ref="F149:H150" si="67">J149+N149</f>
        <v>0</v>
      </c>
      <c r="G149" s="32">
        <f t="shared" si="67"/>
        <v>0</v>
      </c>
      <c r="H149" s="32">
        <f t="shared" si="67"/>
        <v>0</v>
      </c>
      <c r="I149" s="32">
        <f t="shared" si="63"/>
        <v>10950</v>
      </c>
      <c r="J149" s="32"/>
      <c r="K149" s="32"/>
      <c r="L149" s="32"/>
      <c r="M149" s="32">
        <f>gortcarn!H148</f>
        <v>0</v>
      </c>
      <c r="N149" s="32"/>
      <c r="O149" s="32"/>
      <c r="P149" s="32"/>
      <c r="Q149" s="32">
        <f>gortcarn!I148</f>
        <v>10950</v>
      </c>
    </row>
    <row r="150" spans="1:17" ht="13.15" hidden="1" customHeight="1">
      <c r="A150" s="9" t="s">
        <v>390</v>
      </c>
      <c r="B150" s="9">
        <v>3</v>
      </c>
      <c r="C150" s="9">
        <v>0</v>
      </c>
      <c r="D150" s="41" t="s">
        <v>553</v>
      </c>
      <c r="E150" s="41" t="s">
        <v>554</v>
      </c>
      <c r="F150" s="32">
        <f t="shared" si="67"/>
        <v>0</v>
      </c>
      <c r="G150" s="32">
        <f t="shared" si="67"/>
        <v>0</v>
      </c>
      <c r="H150" s="32">
        <f t="shared" si="67"/>
        <v>0</v>
      </c>
      <c r="I150" s="32">
        <f t="shared" si="63"/>
        <v>0</v>
      </c>
      <c r="J150" s="32">
        <f t="shared" ref="J150:Q150" si="68">J152</f>
        <v>0</v>
      </c>
      <c r="K150" s="32">
        <f t="shared" si="68"/>
        <v>0</v>
      </c>
      <c r="L150" s="32">
        <f t="shared" si="68"/>
        <v>0</v>
      </c>
      <c r="M150" s="32">
        <f t="shared" si="68"/>
        <v>0</v>
      </c>
      <c r="N150" s="32">
        <f t="shared" si="68"/>
        <v>0</v>
      </c>
      <c r="O150" s="32">
        <f t="shared" si="68"/>
        <v>0</v>
      </c>
      <c r="P150" s="32">
        <f t="shared" si="68"/>
        <v>0</v>
      </c>
      <c r="Q150" s="32">
        <f t="shared" si="68"/>
        <v>0</v>
      </c>
    </row>
    <row r="151" spans="1:17" ht="13.15" hidden="1" customHeight="1">
      <c r="A151" s="9"/>
      <c r="B151" s="9"/>
      <c r="C151" s="9"/>
      <c r="D151" s="39" t="s">
        <v>212</v>
      </c>
      <c r="E151" s="41"/>
      <c r="F151" s="50"/>
      <c r="G151" s="50"/>
      <c r="H151" s="50"/>
      <c r="I151" s="32"/>
      <c r="J151" s="32"/>
      <c r="K151" s="32"/>
      <c r="L151" s="32"/>
      <c r="M151" s="51"/>
      <c r="N151" s="51"/>
      <c r="O151" s="51"/>
      <c r="P151" s="51"/>
      <c r="Q151" s="51"/>
    </row>
    <row r="152" spans="1:17" ht="13.15" hidden="1" customHeight="1">
      <c r="A152" s="9" t="s">
        <v>390</v>
      </c>
      <c r="B152" s="9">
        <v>3</v>
      </c>
      <c r="C152" s="9">
        <v>1</v>
      </c>
      <c r="D152" s="39" t="s">
        <v>553</v>
      </c>
      <c r="E152" s="45" t="s">
        <v>555</v>
      </c>
      <c r="F152" s="32">
        <f t="shared" ref="F152:H153" si="69">J152+N152</f>
        <v>0</v>
      </c>
      <c r="G152" s="32">
        <f t="shared" si="69"/>
        <v>0</v>
      </c>
      <c r="H152" s="32">
        <f t="shared" si="69"/>
        <v>0</v>
      </c>
      <c r="I152" s="32">
        <f t="shared" si="63"/>
        <v>0</v>
      </c>
      <c r="J152" s="32"/>
      <c r="K152" s="32"/>
      <c r="L152" s="32"/>
      <c r="M152" s="32"/>
      <c r="N152" s="32"/>
      <c r="O152" s="32"/>
      <c r="P152" s="32"/>
      <c r="Q152" s="32"/>
    </row>
    <row r="153" spans="1:17" ht="12.6" hidden="1" customHeight="1">
      <c r="A153" s="9" t="s">
        <v>390</v>
      </c>
      <c r="B153" s="9">
        <v>4</v>
      </c>
      <c r="C153" s="9">
        <v>0</v>
      </c>
      <c r="D153" s="41" t="s">
        <v>314</v>
      </c>
      <c r="E153" s="41" t="s">
        <v>433</v>
      </c>
      <c r="F153" s="32">
        <f t="shared" si="69"/>
        <v>0</v>
      </c>
      <c r="G153" s="32">
        <f t="shared" si="69"/>
        <v>0</v>
      </c>
      <c r="H153" s="32">
        <f t="shared" si="69"/>
        <v>0</v>
      </c>
      <c r="I153" s="32">
        <f t="shared" si="63"/>
        <v>0</v>
      </c>
      <c r="J153" s="32">
        <f t="shared" ref="J153:Q153" si="70">J155</f>
        <v>0</v>
      </c>
      <c r="K153" s="32">
        <f t="shared" si="70"/>
        <v>0</v>
      </c>
      <c r="L153" s="32">
        <f t="shared" si="70"/>
        <v>0</v>
      </c>
      <c r="M153" s="32">
        <f t="shared" si="70"/>
        <v>0</v>
      </c>
      <c r="N153" s="32">
        <f t="shared" si="70"/>
        <v>0</v>
      </c>
      <c r="O153" s="32">
        <f t="shared" si="70"/>
        <v>0</v>
      </c>
      <c r="P153" s="32">
        <f t="shared" si="70"/>
        <v>0</v>
      </c>
      <c r="Q153" s="32">
        <f t="shared" si="70"/>
        <v>0</v>
      </c>
    </row>
    <row r="154" spans="1:17" ht="13.15" hidden="1" customHeight="1">
      <c r="A154" s="9"/>
      <c r="B154" s="9"/>
      <c r="C154" s="9"/>
      <c r="D154" s="39" t="s">
        <v>212</v>
      </c>
      <c r="E154" s="41"/>
      <c r="F154" s="50"/>
      <c r="G154" s="50"/>
      <c r="H154" s="50"/>
      <c r="I154" s="32"/>
      <c r="J154" s="32"/>
      <c r="K154" s="32"/>
      <c r="L154" s="32"/>
      <c r="M154" s="51"/>
      <c r="N154" s="51"/>
      <c r="O154" s="51"/>
      <c r="P154" s="51"/>
      <c r="Q154" s="51"/>
    </row>
    <row r="155" spans="1:17" ht="13.15" hidden="1" customHeight="1">
      <c r="A155" s="9" t="s">
        <v>390</v>
      </c>
      <c r="B155" s="9">
        <v>4</v>
      </c>
      <c r="C155" s="9">
        <v>1</v>
      </c>
      <c r="D155" s="39" t="s">
        <v>314</v>
      </c>
      <c r="E155" s="45" t="s">
        <v>434</v>
      </c>
      <c r="F155" s="32">
        <f t="shared" ref="F155:H156" si="71">J155+N155</f>
        <v>0</v>
      </c>
      <c r="G155" s="32">
        <f t="shared" si="71"/>
        <v>0</v>
      </c>
      <c r="H155" s="32">
        <f t="shared" si="71"/>
        <v>0</v>
      </c>
      <c r="I155" s="32">
        <f t="shared" si="63"/>
        <v>0</v>
      </c>
      <c r="J155" s="32"/>
      <c r="K155" s="32"/>
      <c r="L155" s="32"/>
      <c r="M155" s="32"/>
      <c r="N155" s="32"/>
      <c r="O155" s="32"/>
      <c r="P155" s="32"/>
      <c r="Q155" s="32"/>
    </row>
    <row r="156" spans="1:17" ht="12" hidden="1" customHeight="1">
      <c r="A156" s="9" t="s">
        <v>390</v>
      </c>
      <c r="B156" s="9">
        <v>5</v>
      </c>
      <c r="C156" s="9">
        <v>0</v>
      </c>
      <c r="D156" s="41" t="s">
        <v>435</v>
      </c>
      <c r="E156" s="41" t="s">
        <v>436</v>
      </c>
      <c r="F156" s="32">
        <f t="shared" si="71"/>
        <v>0</v>
      </c>
      <c r="G156" s="32">
        <f t="shared" si="71"/>
        <v>0</v>
      </c>
      <c r="H156" s="32">
        <f t="shared" si="71"/>
        <v>0</v>
      </c>
      <c r="I156" s="32">
        <f t="shared" si="63"/>
        <v>0</v>
      </c>
      <c r="J156" s="32">
        <f t="shared" ref="J156:Q156" si="72">J158</f>
        <v>0</v>
      </c>
      <c r="K156" s="32">
        <f t="shared" si="72"/>
        <v>0</v>
      </c>
      <c r="L156" s="32">
        <f t="shared" si="72"/>
        <v>0</v>
      </c>
      <c r="M156" s="32">
        <f t="shared" si="72"/>
        <v>0</v>
      </c>
      <c r="N156" s="32">
        <f t="shared" si="72"/>
        <v>0</v>
      </c>
      <c r="O156" s="32">
        <f t="shared" si="72"/>
        <v>0</v>
      </c>
      <c r="P156" s="32">
        <f t="shared" si="72"/>
        <v>0</v>
      </c>
      <c r="Q156" s="32">
        <f t="shared" si="72"/>
        <v>0</v>
      </c>
    </row>
    <row r="157" spans="1:17" ht="13.15" hidden="1" customHeight="1">
      <c r="A157" s="9"/>
      <c r="B157" s="9"/>
      <c r="C157" s="9"/>
      <c r="D157" s="39" t="s">
        <v>212</v>
      </c>
      <c r="E157" s="41"/>
      <c r="F157" s="50"/>
      <c r="G157" s="50"/>
      <c r="H157" s="50"/>
      <c r="I157" s="32"/>
      <c r="J157" s="32"/>
      <c r="K157" s="32"/>
      <c r="L157" s="32"/>
      <c r="M157" s="51"/>
      <c r="N157" s="51"/>
      <c r="O157" s="51"/>
      <c r="P157" s="51"/>
      <c r="Q157" s="51"/>
    </row>
    <row r="158" spans="1:17" ht="13.15" hidden="1" customHeight="1">
      <c r="A158" s="9" t="s">
        <v>390</v>
      </c>
      <c r="B158" s="9">
        <v>5</v>
      </c>
      <c r="C158" s="9">
        <v>1</v>
      </c>
      <c r="D158" s="39" t="s">
        <v>435</v>
      </c>
      <c r="E158" s="45" t="s">
        <v>437</v>
      </c>
      <c r="F158" s="32">
        <f t="shared" ref="F158:H159" si="73">J158+N158</f>
        <v>0</v>
      </c>
      <c r="G158" s="32">
        <f t="shared" si="73"/>
        <v>0</v>
      </c>
      <c r="H158" s="32">
        <f t="shared" si="73"/>
        <v>0</v>
      </c>
      <c r="I158" s="32">
        <f t="shared" si="63"/>
        <v>0</v>
      </c>
      <c r="J158" s="32"/>
      <c r="K158" s="32"/>
      <c r="L158" s="32"/>
      <c r="M158" s="32"/>
      <c r="N158" s="32"/>
      <c r="O158" s="32"/>
      <c r="P158" s="32"/>
      <c r="Q158" s="32"/>
    </row>
    <row r="159" spans="1:17" ht="22.5" customHeight="1">
      <c r="A159" s="9" t="s">
        <v>390</v>
      </c>
      <c r="B159" s="9">
        <v>6</v>
      </c>
      <c r="C159" s="9">
        <v>0</v>
      </c>
      <c r="D159" s="41" t="s">
        <v>438</v>
      </c>
      <c r="E159" s="41" t="s">
        <v>439</v>
      </c>
      <c r="F159" s="32">
        <f t="shared" si="73"/>
        <v>0</v>
      </c>
      <c r="G159" s="32">
        <f t="shared" si="73"/>
        <v>7450</v>
      </c>
      <c r="H159" s="32">
        <f t="shared" si="73"/>
        <v>11450</v>
      </c>
      <c r="I159" s="32">
        <f t="shared" si="63"/>
        <v>12450</v>
      </c>
      <c r="J159" s="32">
        <f t="shared" ref="J159:Q159" si="74">J161</f>
        <v>0</v>
      </c>
      <c r="K159" s="32">
        <f t="shared" si="74"/>
        <v>4700</v>
      </c>
      <c r="L159" s="32">
        <f t="shared" si="74"/>
        <v>8700</v>
      </c>
      <c r="M159" s="32">
        <f t="shared" si="74"/>
        <v>9700</v>
      </c>
      <c r="N159" s="32">
        <f t="shared" si="74"/>
        <v>0</v>
      </c>
      <c r="O159" s="32">
        <f t="shared" si="74"/>
        <v>2750</v>
      </c>
      <c r="P159" s="32">
        <f t="shared" si="74"/>
        <v>2750</v>
      </c>
      <c r="Q159" s="32">
        <f t="shared" si="74"/>
        <v>2750</v>
      </c>
    </row>
    <row r="160" spans="1:17" ht="12" customHeight="1">
      <c r="A160" s="9"/>
      <c r="B160" s="9"/>
      <c r="C160" s="9"/>
      <c r="D160" s="39" t="s">
        <v>212</v>
      </c>
      <c r="E160" s="41"/>
      <c r="F160" s="50"/>
      <c r="G160" s="50"/>
      <c r="H160" s="50"/>
      <c r="I160" s="32"/>
      <c r="J160" s="32"/>
      <c r="K160" s="32"/>
      <c r="L160" s="32"/>
      <c r="M160" s="51"/>
      <c r="N160" s="51"/>
      <c r="O160" s="51"/>
      <c r="P160" s="51"/>
      <c r="Q160" s="51"/>
    </row>
    <row r="161" spans="1:17" ht="23.25" customHeight="1">
      <c r="A161" s="9" t="s">
        <v>390</v>
      </c>
      <c r="B161" s="9">
        <v>6</v>
      </c>
      <c r="C161" s="9">
        <v>1</v>
      </c>
      <c r="D161" s="39" t="s">
        <v>438</v>
      </c>
      <c r="E161" s="45" t="s">
        <v>440</v>
      </c>
      <c r="F161" s="32">
        <f t="shared" ref="F161:H162" si="75">J161+N161</f>
        <v>0</v>
      </c>
      <c r="G161" s="32">
        <f t="shared" si="75"/>
        <v>7450</v>
      </c>
      <c r="H161" s="32">
        <f t="shared" si="75"/>
        <v>11450</v>
      </c>
      <c r="I161" s="32">
        <f t="shared" si="63"/>
        <v>12450</v>
      </c>
      <c r="J161" s="32">
        <v>0</v>
      </c>
      <c r="K161" s="32">
        <v>4700</v>
      </c>
      <c r="L161" s="32">
        <v>8700</v>
      </c>
      <c r="M161" s="32">
        <f>gortcarn!H160</f>
        <v>9700</v>
      </c>
      <c r="N161" s="32"/>
      <c r="O161" s="32">
        <v>2750</v>
      </c>
      <c r="P161" s="32">
        <v>2750</v>
      </c>
      <c r="Q161" s="32">
        <f>gortcarn!I160</f>
        <v>2750</v>
      </c>
    </row>
    <row r="162" spans="1:17" ht="44.25" customHeight="1">
      <c r="A162" s="9" t="s">
        <v>391</v>
      </c>
      <c r="B162" s="9">
        <v>0</v>
      </c>
      <c r="C162" s="9">
        <v>0</v>
      </c>
      <c r="D162" s="36" t="s">
        <v>69</v>
      </c>
      <c r="E162" s="20" t="s">
        <v>441</v>
      </c>
      <c r="F162" s="32">
        <f t="shared" si="75"/>
        <v>29992.6</v>
      </c>
      <c r="G162" s="32">
        <f t="shared" si="75"/>
        <v>63045.3</v>
      </c>
      <c r="H162" s="32">
        <f t="shared" si="75"/>
        <v>79198.3</v>
      </c>
      <c r="I162" s="32">
        <f t="shared" si="63"/>
        <v>128780.3</v>
      </c>
      <c r="J162" s="32">
        <f t="shared" ref="J162:Q162" si="76">J164+J167+J170+J173+J176+J179</f>
        <v>14649.3</v>
      </c>
      <c r="K162" s="32">
        <f t="shared" si="76"/>
        <v>25610</v>
      </c>
      <c r="L162" s="32">
        <f t="shared" si="76"/>
        <v>33945</v>
      </c>
      <c r="M162" s="32">
        <f t="shared" si="76"/>
        <v>55628.3</v>
      </c>
      <c r="N162" s="32">
        <f t="shared" si="76"/>
        <v>15343.3</v>
      </c>
      <c r="O162" s="32">
        <f t="shared" si="76"/>
        <v>37435.300000000003</v>
      </c>
      <c r="P162" s="32">
        <f t="shared" si="76"/>
        <v>45253.3</v>
      </c>
      <c r="Q162" s="32">
        <f t="shared" si="76"/>
        <v>73152</v>
      </c>
    </row>
    <row r="163" spans="1:17" ht="12" customHeight="1">
      <c r="A163" s="9"/>
      <c r="B163" s="9"/>
      <c r="C163" s="9"/>
      <c r="D163" s="39" t="s">
        <v>211</v>
      </c>
      <c r="E163" s="40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  <c r="Q163" s="32"/>
    </row>
    <row r="164" spans="1:17" ht="13.5" customHeight="1">
      <c r="A164" s="9" t="s">
        <v>391</v>
      </c>
      <c r="B164" s="9">
        <v>1</v>
      </c>
      <c r="C164" s="9">
        <v>0</v>
      </c>
      <c r="D164" s="41" t="s">
        <v>442</v>
      </c>
      <c r="E164" s="41" t="s">
        <v>443</v>
      </c>
      <c r="F164" s="32">
        <f>J164+N164</f>
        <v>0</v>
      </c>
      <c r="G164" s="32">
        <f>K164+O164</f>
        <v>10592</v>
      </c>
      <c r="H164" s="32">
        <f>L164+P164</f>
        <v>10592</v>
      </c>
      <c r="I164" s="32">
        <f t="shared" si="63"/>
        <v>23152</v>
      </c>
      <c r="J164" s="32">
        <f t="shared" ref="J164:Q164" si="77">J166</f>
        <v>0</v>
      </c>
      <c r="K164" s="32">
        <f t="shared" si="77"/>
        <v>0</v>
      </c>
      <c r="L164" s="32">
        <f t="shared" si="77"/>
        <v>0</v>
      </c>
      <c r="M164" s="32">
        <f t="shared" si="77"/>
        <v>0</v>
      </c>
      <c r="N164" s="32">
        <f t="shared" si="77"/>
        <v>0</v>
      </c>
      <c r="O164" s="32">
        <f t="shared" si="77"/>
        <v>10592</v>
      </c>
      <c r="P164" s="32">
        <f t="shared" si="77"/>
        <v>10592</v>
      </c>
      <c r="Q164" s="32">
        <f t="shared" si="77"/>
        <v>23152</v>
      </c>
    </row>
    <row r="165" spans="1:17" ht="15" customHeight="1">
      <c r="A165" s="9"/>
      <c r="B165" s="9"/>
      <c r="C165" s="9"/>
      <c r="D165" s="39" t="s">
        <v>212</v>
      </c>
      <c r="E165" s="41"/>
      <c r="F165" s="50"/>
      <c r="G165" s="50"/>
      <c r="H165" s="50"/>
      <c r="I165" s="32"/>
      <c r="J165" s="32"/>
      <c r="K165" s="32"/>
      <c r="L165" s="32"/>
      <c r="M165" s="51"/>
      <c r="N165" s="51"/>
      <c r="O165" s="51"/>
      <c r="P165" s="51"/>
      <c r="Q165" s="51"/>
    </row>
    <row r="166" spans="1:17" ht="12.75" customHeight="1">
      <c r="A166" s="9" t="s">
        <v>391</v>
      </c>
      <c r="B166" s="9">
        <v>1</v>
      </c>
      <c r="C166" s="9">
        <v>1</v>
      </c>
      <c r="D166" s="39" t="s">
        <v>504</v>
      </c>
      <c r="E166" s="45" t="s">
        <v>1016</v>
      </c>
      <c r="F166" s="32">
        <f t="shared" ref="F166:H167" si="78">J166+N166</f>
        <v>0</v>
      </c>
      <c r="G166" s="32">
        <f t="shared" si="78"/>
        <v>10592</v>
      </c>
      <c r="H166" s="32">
        <f t="shared" si="78"/>
        <v>10592</v>
      </c>
      <c r="I166" s="32">
        <f t="shared" si="63"/>
        <v>23152</v>
      </c>
      <c r="J166" s="32"/>
      <c r="K166" s="32"/>
      <c r="L166" s="32"/>
      <c r="M166" s="32">
        <f>gortcarn!H165</f>
        <v>0</v>
      </c>
      <c r="N166" s="32"/>
      <c r="O166" s="32">
        <v>10592</v>
      </c>
      <c r="P166" s="32">
        <v>10592</v>
      </c>
      <c r="Q166" s="32">
        <f>gortcarn!I165</f>
        <v>23152</v>
      </c>
    </row>
    <row r="167" spans="1:17" ht="15" hidden="1" customHeight="1">
      <c r="A167" s="9" t="s">
        <v>391</v>
      </c>
      <c r="B167" s="9">
        <v>2</v>
      </c>
      <c r="C167" s="9">
        <v>0</v>
      </c>
      <c r="D167" s="41" t="s">
        <v>1017</v>
      </c>
      <c r="E167" s="41" t="s">
        <v>380</v>
      </c>
      <c r="F167" s="32">
        <f t="shared" si="78"/>
        <v>0</v>
      </c>
      <c r="G167" s="32">
        <f t="shared" si="78"/>
        <v>0</v>
      </c>
      <c r="H167" s="32">
        <f t="shared" si="78"/>
        <v>0</v>
      </c>
      <c r="I167" s="32">
        <f t="shared" si="63"/>
        <v>0</v>
      </c>
      <c r="J167" s="32">
        <f t="shared" ref="J167:Q167" si="79">J169</f>
        <v>0</v>
      </c>
      <c r="K167" s="32">
        <f t="shared" si="79"/>
        <v>0</v>
      </c>
      <c r="L167" s="32">
        <f t="shared" si="79"/>
        <v>0</v>
      </c>
      <c r="M167" s="32">
        <f t="shared" si="79"/>
        <v>0</v>
      </c>
      <c r="N167" s="32">
        <f t="shared" si="79"/>
        <v>0</v>
      </c>
      <c r="O167" s="32">
        <f t="shared" si="79"/>
        <v>0</v>
      </c>
      <c r="P167" s="32">
        <f t="shared" si="79"/>
        <v>0</v>
      </c>
      <c r="Q167" s="32">
        <f t="shared" si="79"/>
        <v>0</v>
      </c>
    </row>
    <row r="168" spans="1:17" ht="13.5" hidden="1" customHeight="1">
      <c r="A168" s="9"/>
      <c r="B168" s="9"/>
      <c r="C168" s="9"/>
      <c r="D168" s="39" t="s">
        <v>212</v>
      </c>
      <c r="E168" s="41"/>
      <c r="F168" s="50"/>
      <c r="G168" s="50"/>
      <c r="H168" s="50"/>
      <c r="I168" s="32"/>
      <c r="J168" s="32"/>
      <c r="K168" s="32"/>
      <c r="L168" s="32"/>
      <c r="M168" s="51"/>
      <c r="N168" s="51"/>
      <c r="O168" s="51"/>
      <c r="P168" s="51"/>
      <c r="Q168" s="51"/>
    </row>
    <row r="169" spans="1:17" ht="13.5" hidden="1" customHeight="1">
      <c r="A169" s="9" t="s">
        <v>391</v>
      </c>
      <c r="B169" s="9">
        <v>2</v>
      </c>
      <c r="C169" s="9">
        <v>1</v>
      </c>
      <c r="D169" s="39" t="s">
        <v>1017</v>
      </c>
      <c r="E169" s="45" t="s">
        <v>381</v>
      </c>
      <c r="F169" s="32">
        <f t="shared" ref="F169:H170" si="80">J169+N169</f>
        <v>0</v>
      </c>
      <c r="G169" s="32">
        <f t="shared" si="80"/>
        <v>0</v>
      </c>
      <c r="H169" s="32">
        <f t="shared" si="80"/>
        <v>0</v>
      </c>
      <c r="I169" s="32">
        <f t="shared" si="63"/>
        <v>0</v>
      </c>
      <c r="J169" s="32"/>
      <c r="K169" s="32"/>
      <c r="L169" s="32"/>
      <c r="M169" s="32"/>
      <c r="N169" s="32"/>
      <c r="O169" s="32"/>
      <c r="P169" s="32"/>
      <c r="Q169" s="32"/>
    </row>
    <row r="170" spans="1:17" ht="13.5" hidden="1" customHeight="1">
      <c r="A170" s="9" t="s">
        <v>391</v>
      </c>
      <c r="B170" s="9">
        <v>3</v>
      </c>
      <c r="C170" s="9">
        <v>0</v>
      </c>
      <c r="D170" s="41" t="s">
        <v>382</v>
      </c>
      <c r="E170" s="41" t="s">
        <v>383</v>
      </c>
      <c r="F170" s="32">
        <f t="shared" si="80"/>
        <v>0</v>
      </c>
      <c r="G170" s="32">
        <f t="shared" si="80"/>
        <v>0</v>
      </c>
      <c r="H170" s="32">
        <f t="shared" si="80"/>
        <v>0</v>
      </c>
      <c r="I170" s="32">
        <f t="shared" si="63"/>
        <v>0</v>
      </c>
      <c r="J170" s="32">
        <f t="shared" ref="J170:Q170" si="81">J172</f>
        <v>0</v>
      </c>
      <c r="K170" s="32">
        <f t="shared" si="81"/>
        <v>0</v>
      </c>
      <c r="L170" s="32">
        <f t="shared" si="81"/>
        <v>0</v>
      </c>
      <c r="M170" s="32">
        <f t="shared" si="81"/>
        <v>0</v>
      </c>
      <c r="N170" s="32">
        <f t="shared" si="81"/>
        <v>0</v>
      </c>
      <c r="O170" s="32">
        <f t="shared" si="81"/>
        <v>0</v>
      </c>
      <c r="P170" s="32">
        <f t="shared" si="81"/>
        <v>0</v>
      </c>
      <c r="Q170" s="32">
        <f t="shared" si="81"/>
        <v>0</v>
      </c>
    </row>
    <row r="171" spans="1:17" ht="12.75" hidden="1" customHeight="1">
      <c r="A171" s="9"/>
      <c r="B171" s="9"/>
      <c r="C171" s="9"/>
      <c r="D171" s="39" t="s">
        <v>212</v>
      </c>
      <c r="E171" s="41"/>
      <c r="F171" s="50"/>
      <c r="G171" s="50"/>
      <c r="H171" s="50"/>
      <c r="I171" s="32"/>
      <c r="J171" s="32"/>
      <c r="K171" s="32"/>
      <c r="L171" s="32"/>
      <c r="M171" s="51"/>
      <c r="N171" s="51"/>
      <c r="O171" s="51"/>
      <c r="P171" s="51"/>
      <c r="Q171" s="51"/>
    </row>
    <row r="172" spans="1:17" ht="13.5" hidden="1" customHeight="1">
      <c r="A172" s="9" t="s">
        <v>391</v>
      </c>
      <c r="B172" s="9">
        <v>3</v>
      </c>
      <c r="C172" s="9">
        <v>1</v>
      </c>
      <c r="D172" s="39" t="s">
        <v>384</v>
      </c>
      <c r="E172" s="41" t="s">
        <v>385</v>
      </c>
      <c r="F172" s="32">
        <f t="shared" ref="F172:H173" si="82">J172+N172</f>
        <v>0</v>
      </c>
      <c r="G172" s="32">
        <f t="shared" si="82"/>
        <v>0</v>
      </c>
      <c r="H172" s="32">
        <f t="shared" si="82"/>
        <v>0</v>
      </c>
      <c r="I172" s="32">
        <f t="shared" si="63"/>
        <v>0</v>
      </c>
      <c r="J172" s="32"/>
      <c r="K172" s="32"/>
      <c r="L172" s="32"/>
      <c r="M172" s="32"/>
      <c r="N172" s="32"/>
      <c r="O172" s="32"/>
      <c r="P172" s="32"/>
      <c r="Q172" s="32"/>
    </row>
    <row r="173" spans="1:17" ht="13.5" customHeight="1">
      <c r="A173" s="9" t="s">
        <v>391</v>
      </c>
      <c r="B173" s="9">
        <v>4</v>
      </c>
      <c r="C173" s="9">
        <v>0</v>
      </c>
      <c r="D173" s="41" t="s">
        <v>110</v>
      </c>
      <c r="E173" s="41" t="s">
        <v>111</v>
      </c>
      <c r="F173" s="32">
        <f t="shared" si="82"/>
        <v>19168.3</v>
      </c>
      <c r="G173" s="32">
        <f t="shared" si="82"/>
        <v>32943.300000000003</v>
      </c>
      <c r="H173" s="32">
        <f t="shared" si="82"/>
        <v>43036.3</v>
      </c>
      <c r="I173" s="32">
        <f t="shared" si="63"/>
        <v>66166.2</v>
      </c>
      <c r="J173" s="32">
        <f t="shared" ref="J173:Q173" si="83">J175</f>
        <v>3825</v>
      </c>
      <c r="K173" s="32">
        <f t="shared" si="83"/>
        <v>6100</v>
      </c>
      <c r="L173" s="32">
        <f t="shared" si="83"/>
        <v>8375</v>
      </c>
      <c r="M173" s="32">
        <f t="shared" si="83"/>
        <v>16166.2</v>
      </c>
      <c r="N173" s="32">
        <f t="shared" si="83"/>
        <v>15343.3</v>
      </c>
      <c r="O173" s="32">
        <f t="shared" si="83"/>
        <v>26843.3</v>
      </c>
      <c r="P173" s="32">
        <f t="shared" si="83"/>
        <v>34661.300000000003</v>
      </c>
      <c r="Q173" s="32">
        <f t="shared" si="83"/>
        <v>50000</v>
      </c>
    </row>
    <row r="174" spans="1:17" ht="13.5" customHeight="1">
      <c r="A174" s="9"/>
      <c r="B174" s="9"/>
      <c r="C174" s="9"/>
      <c r="D174" s="39" t="s">
        <v>212</v>
      </c>
      <c r="E174" s="41"/>
      <c r="F174" s="50"/>
      <c r="G174" s="50"/>
      <c r="H174" s="50"/>
      <c r="I174" s="32"/>
      <c r="J174" s="32"/>
      <c r="K174" s="32"/>
      <c r="L174" s="32"/>
      <c r="M174" s="51"/>
      <c r="N174" s="51"/>
      <c r="O174" s="51"/>
      <c r="P174" s="51"/>
      <c r="Q174" s="51"/>
    </row>
    <row r="175" spans="1:17" ht="12" customHeight="1">
      <c r="A175" s="9" t="s">
        <v>391</v>
      </c>
      <c r="B175" s="9">
        <v>4</v>
      </c>
      <c r="C175" s="9">
        <v>1</v>
      </c>
      <c r="D175" s="39" t="s">
        <v>112</v>
      </c>
      <c r="E175" s="45" t="s">
        <v>113</v>
      </c>
      <c r="F175" s="32">
        <f t="shared" ref="F175:H176" si="84">J175+N175</f>
        <v>19168.3</v>
      </c>
      <c r="G175" s="32">
        <f t="shared" si="84"/>
        <v>32943.300000000003</v>
      </c>
      <c r="H175" s="32">
        <f t="shared" si="84"/>
        <v>43036.3</v>
      </c>
      <c r="I175" s="32">
        <f t="shared" si="63"/>
        <v>66166.2</v>
      </c>
      <c r="J175" s="32">
        <v>3825</v>
      </c>
      <c r="K175" s="32">
        <v>6100</v>
      </c>
      <c r="L175" s="32">
        <v>8375</v>
      </c>
      <c r="M175" s="32">
        <f>gortcarn!H174</f>
        <v>16166.2</v>
      </c>
      <c r="N175" s="32">
        <v>15343.3</v>
      </c>
      <c r="O175" s="32">
        <v>26843.3</v>
      </c>
      <c r="P175" s="32">
        <v>34661.300000000003</v>
      </c>
      <c r="Q175" s="32">
        <f>gortcarn!I174</f>
        <v>50000</v>
      </c>
    </row>
    <row r="176" spans="1:17" ht="23.25" hidden="1" customHeight="1">
      <c r="A176" s="9" t="s">
        <v>391</v>
      </c>
      <c r="B176" s="9">
        <v>5</v>
      </c>
      <c r="C176" s="9">
        <v>0</v>
      </c>
      <c r="D176" s="41" t="s">
        <v>65</v>
      </c>
      <c r="E176" s="41" t="s">
        <v>66</v>
      </c>
      <c r="F176" s="32">
        <f t="shared" si="84"/>
        <v>0</v>
      </c>
      <c r="G176" s="32">
        <f t="shared" si="84"/>
        <v>0</v>
      </c>
      <c r="H176" s="32">
        <f t="shared" si="84"/>
        <v>0</v>
      </c>
      <c r="I176" s="32">
        <f t="shared" si="63"/>
        <v>0</v>
      </c>
      <c r="J176" s="32">
        <f t="shared" ref="J176:Q176" si="85">J178</f>
        <v>0</v>
      </c>
      <c r="K176" s="32">
        <f t="shared" si="85"/>
        <v>0</v>
      </c>
      <c r="L176" s="32">
        <f t="shared" si="85"/>
        <v>0</v>
      </c>
      <c r="M176" s="32">
        <f t="shared" si="85"/>
        <v>0</v>
      </c>
      <c r="N176" s="32">
        <f t="shared" si="85"/>
        <v>0</v>
      </c>
      <c r="O176" s="32">
        <f t="shared" si="85"/>
        <v>0</v>
      </c>
      <c r="P176" s="32">
        <f t="shared" si="85"/>
        <v>0</v>
      </c>
      <c r="Q176" s="32">
        <f t="shared" si="85"/>
        <v>0</v>
      </c>
    </row>
    <row r="177" spans="1:17" ht="12" hidden="1" customHeight="1">
      <c r="A177" s="9"/>
      <c r="B177" s="9"/>
      <c r="C177" s="9"/>
      <c r="D177" s="39" t="s">
        <v>212</v>
      </c>
      <c r="E177" s="41"/>
      <c r="F177" s="50"/>
      <c r="G177" s="50"/>
      <c r="H177" s="50"/>
      <c r="I177" s="32"/>
      <c r="J177" s="32"/>
      <c r="K177" s="32"/>
      <c r="L177" s="32"/>
      <c r="M177" s="51"/>
      <c r="N177" s="51"/>
      <c r="O177" s="51"/>
      <c r="P177" s="51"/>
      <c r="Q177" s="51"/>
    </row>
    <row r="178" spans="1:17" ht="31.5" hidden="1" customHeight="1">
      <c r="A178" s="9" t="s">
        <v>391</v>
      </c>
      <c r="B178" s="9">
        <v>5</v>
      </c>
      <c r="C178" s="9">
        <v>1</v>
      </c>
      <c r="D178" s="39" t="s">
        <v>65</v>
      </c>
      <c r="E178" s="45" t="s">
        <v>67</v>
      </c>
      <c r="F178" s="32">
        <f t="shared" ref="F178:H179" si="86">J178+N178</f>
        <v>0</v>
      </c>
      <c r="G178" s="32">
        <f t="shared" si="86"/>
        <v>0</v>
      </c>
      <c r="H178" s="32">
        <f t="shared" si="86"/>
        <v>0</v>
      </c>
      <c r="I178" s="32">
        <f t="shared" si="63"/>
        <v>0</v>
      </c>
      <c r="J178" s="32"/>
      <c r="K178" s="32"/>
      <c r="L178" s="32"/>
      <c r="M178" s="32"/>
      <c r="N178" s="32"/>
      <c r="O178" s="32"/>
      <c r="P178" s="32"/>
      <c r="Q178" s="32"/>
    </row>
    <row r="179" spans="1:17" ht="24" customHeight="1">
      <c r="A179" s="9" t="s">
        <v>391</v>
      </c>
      <c r="B179" s="9">
        <v>6</v>
      </c>
      <c r="C179" s="9">
        <v>0</v>
      </c>
      <c r="D179" s="41" t="s">
        <v>518</v>
      </c>
      <c r="E179" s="46" t="s">
        <v>519</v>
      </c>
      <c r="F179" s="32">
        <f t="shared" si="86"/>
        <v>10824.3</v>
      </c>
      <c r="G179" s="32">
        <f t="shared" si="86"/>
        <v>19510</v>
      </c>
      <c r="H179" s="32">
        <f t="shared" si="86"/>
        <v>25570</v>
      </c>
      <c r="I179" s="32">
        <f t="shared" si="63"/>
        <v>39462.1</v>
      </c>
      <c r="J179" s="32">
        <f t="shared" ref="J179:Q179" si="87">J181</f>
        <v>10824.3</v>
      </c>
      <c r="K179" s="32">
        <f t="shared" si="87"/>
        <v>19510</v>
      </c>
      <c r="L179" s="32">
        <f t="shared" si="87"/>
        <v>25570</v>
      </c>
      <c r="M179" s="32">
        <f t="shared" si="87"/>
        <v>39462.1</v>
      </c>
      <c r="N179" s="32">
        <f t="shared" si="87"/>
        <v>0</v>
      </c>
      <c r="O179" s="32">
        <f t="shared" si="87"/>
        <v>0</v>
      </c>
      <c r="P179" s="32">
        <f t="shared" si="87"/>
        <v>0</v>
      </c>
      <c r="Q179" s="32">
        <f t="shared" si="87"/>
        <v>0</v>
      </c>
    </row>
    <row r="180" spans="1:17" ht="12.75" customHeight="1">
      <c r="A180" s="9"/>
      <c r="B180" s="9"/>
      <c r="C180" s="9"/>
      <c r="D180" s="39" t="s">
        <v>212</v>
      </c>
      <c r="E180" s="41"/>
      <c r="F180" s="50"/>
      <c r="G180" s="50"/>
      <c r="H180" s="50"/>
      <c r="I180" s="32"/>
      <c r="J180" s="32"/>
      <c r="K180" s="32"/>
      <c r="L180" s="32"/>
      <c r="M180" s="51"/>
      <c r="N180" s="51"/>
      <c r="O180" s="51"/>
      <c r="P180" s="51"/>
      <c r="Q180" s="51"/>
    </row>
    <row r="181" spans="1:17" ht="21" customHeight="1">
      <c r="A181" s="9" t="s">
        <v>391</v>
      </c>
      <c r="B181" s="9">
        <v>6</v>
      </c>
      <c r="C181" s="9">
        <v>1</v>
      </c>
      <c r="D181" s="39" t="s">
        <v>518</v>
      </c>
      <c r="E181" s="45" t="s">
        <v>520</v>
      </c>
      <c r="F181" s="32">
        <f t="shared" ref="F181:H182" si="88">J181+N181</f>
        <v>10824.3</v>
      </c>
      <c r="G181" s="32">
        <f t="shared" si="88"/>
        <v>19510</v>
      </c>
      <c r="H181" s="32">
        <f t="shared" si="88"/>
        <v>25570</v>
      </c>
      <c r="I181" s="32">
        <f t="shared" si="63"/>
        <v>39462.1</v>
      </c>
      <c r="J181" s="32">
        <v>10824.3</v>
      </c>
      <c r="K181" s="32">
        <v>19510</v>
      </c>
      <c r="L181" s="32">
        <v>25570</v>
      </c>
      <c r="M181" s="32">
        <f>gortcarn!H180</f>
        <v>39462.1</v>
      </c>
      <c r="N181" s="32"/>
      <c r="O181" s="32"/>
      <c r="P181" s="32"/>
      <c r="Q181" s="32">
        <f>gortcarn!I180</f>
        <v>0</v>
      </c>
    </row>
    <row r="182" spans="1:17" ht="30" customHeight="1">
      <c r="A182" s="9" t="s">
        <v>392</v>
      </c>
      <c r="B182" s="9">
        <v>0</v>
      </c>
      <c r="C182" s="9">
        <v>0</v>
      </c>
      <c r="D182" s="36" t="s">
        <v>70</v>
      </c>
      <c r="E182" s="20" t="s">
        <v>521</v>
      </c>
      <c r="F182" s="32">
        <f t="shared" si="88"/>
        <v>0</v>
      </c>
      <c r="G182" s="32">
        <f t="shared" si="88"/>
        <v>0</v>
      </c>
      <c r="H182" s="32">
        <f t="shared" si="88"/>
        <v>0</v>
      </c>
      <c r="I182" s="32">
        <f t="shared" si="63"/>
        <v>0</v>
      </c>
      <c r="J182" s="32">
        <f t="shared" ref="J182:Q182" si="89">J184+J189+J195+J201+J204+J207</f>
        <v>0</v>
      </c>
      <c r="K182" s="32">
        <f t="shared" si="89"/>
        <v>0</v>
      </c>
      <c r="L182" s="32">
        <f t="shared" si="89"/>
        <v>0</v>
      </c>
      <c r="M182" s="32">
        <f t="shared" si="89"/>
        <v>0</v>
      </c>
      <c r="N182" s="32">
        <f t="shared" si="89"/>
        <v>0</v>
      </c>
      <c r="O182" s="32">
        <f t="shared" si="89"/>
        <v>0</v>
      </c>
      <c r="P182" s="32">
        <f t="shared" si="89"/>
        <v>0</v>
      </c>
      <c r="Q182" s="32">
        <f t="shared" si="89"/>
        <v>0</v>
      </c>
    </row>
    <row r="183" spans="1:17" ht="13.5" hidden="1" customHeight="1">
      <c r="A183" s="9"/>
      <c r="B183" s="9"/>
      <c r="C183" s="9"/>
      <c r="D183" s="39" t="s">
        <v>211</v>
      </c>
      <c r="E183" s="40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  <c r="Q183" s="32"/>
    </row>
    <row r="184" spans="1:17" ht="15.75" hidden="1" customHeight="1">
      <c r="A184" s="9" t="s">
        <v>392</v>
      </c>
      <c r="B184" s="9">
        <v>1</v>
      </c>
      <c r="C184" s="9">
        <v>0</v>
      </c>
      <c r="D184" s="41" t="s">
        <v>522</v>
      </c>
      <c r="E184" s="41" t="s">
        <v>523</v>
      </c>
      <c r="F184" s="32">
        <f>J184+N184</f>
        <v>0</v>
      </c>
      <c r="G184" s="32">
        <f>K184+O184</f>
        <v>0</v>
      </c>
      <c r="H184" s="32">
        <f>L184+P184</f>
        <v>0</v>
      </c>
      <c r="I184" s="32">
        <f t="shared" si="63"/>
        <v>0</v>
      </c>
      <c r="J184" s="32">
        <f t="shared" ref="J184:Q184" si="90">SUM(J186:J188)</f>
        <v>0</v>
      </c>
      <c r="K184" s="32">
        <f t="shared" si="90"/>
        <v>0</v>
      </c>
      <c r="L184" s="32">
        <f t="shared" si="90"/>
        <v>0</v>
      </c>
      <c r="M184" s="32">
        <f t="shared" si="90"/>
        <v>0</v>
      </c>
      <c r="N184" s="32">
        <f t="shared" si="90"/>
        <v>0</v>
      </c>
      <c r="O184" s="32">
        <f t="shared" si="90"/>
        <v>0</v>
      </c>
      <c r="P184" s="32">
        <f t="shared" si="90"/>
        <v>0</v>
      </c>
      <c r="Q184" s="32">
        <f t="shared" si="90"/>
        <v>0</v>
      </c>
    </row>
    <row r="185" spans="1:17" ht="13.5" hidden="1" customHeight="1">
      <c r="A185" s="9"/>
      <c r="B185" s="9"/>
      <c r="C185" s="9"/>
      <c r="D185" s="39" t="s">
        <v>212</v>
      </c>
      <c r="E185" s="41"/>
      <c r="F185" s="50"/>
      <c r="G185" s="50"/>
      <c r="H185" s="50"/>
      <c r="I185" s="32"/>
      <c r="J185" s="32"/>
      <c r="K185" s="32"/>
      <c r="L185" s="32"/>
      <c r="M185" s="51"/>
      <c r="N185" s="51"/>
      <c r="O185" s="51"/>
      <c r="P185" s="51"/>
      <c r="Q185" s="51"/>
    </row>
    <row r="186" spans="1:17" ht="13.5" hidden="1" customHeight="1">
      <c r="A186" s="9" t="s">
        <v>392</v>
      </c>
      <c r="B186" s="9">
        <v>1</v>
      </c>
      <c r="C186" s="9">
        <v>1</v>
      </c>
      <c r="D186" s="39" t="s">
        <v>524</v>
      </c>
      <c r="E186" s="45" t="s">
        <v>525</v>
      </c>
      <c r="F186" s="32">
        <f t="shared" ref="F186:H189" si="91">J186+N186</f>
        <v>0</v>
      </c>
      <c r="G186" s="32">
        <f t="shared" si="91"/>
        <v>0</v>
      </c>
      <c r="H186" s="32">
        <f t="shared" si="91"/>
        <v>0</v>
      </c>
      <c r="I186" s="32">
        <f t="shared" si="63"/>
        <v>0</v>
      </c>
      <c r="J186" s="32"/>
      <c r="K186" s="32"/>
      <c r="L186" s="32"/>
      <c r="M186" s="32"/>
      <c r="N186" s="32"/>
      <c r="O186" s="32"/>
      <c r="P186" s="32"/>
      <c r="Q186" s="32"/>
    </row>
    <row r="187" spans="1:17" ht="13.5" hidden="1" customHeight="1">
      <c r="A187" s="9" t="s">
        <v>392</v>
      </c>
      <c r="B187" s="9">
        <v>1</v>
      </c>
      <c r="C187" s="9">
        <v>2</v>
      </c>
      <c r="D187" s="39" t="s">
        <v>526</v>
      </c>
      <c r="E187" s="45" t="s">
        <v>527</v>
      </c>
      <c r="F187" s="32">
        <f t="shared" si="91"/>
        <v>0</v>
      </c>
      <c r="G187" s="32">
        <f t="shared" si="91"/>
        <v>0</v>
      </c>
      <c r="H187" s="32">
        <f t="shared" si="91"/>
        <v>0</v>
      </c>
      <c r="I187" s="32">
        <f t="shared" si="63"/>
        <v>0</v>
      </c>
      <c r="J187" s="32"/>
      <c r="K187" s="32"/>
      <c r="L187" s="32"/>
      <c r="M187" s="32"/>
      <c r="N187" s="32"/>
      <c r="O187" s="32"/>
      <c r="P187" s="32"/>
      <c r="Q187" s="32"/>
    </row>
    <row r="188" spans="1:17" ht="13.5" hidden="1" customHeight="1">
      <c r="A188" s="9" t="s">
        <v>392</v>
      </c>
      <c r="B188" s="9">
        <v>1</v>
      </c>
      <c r="C188" s="9">
        <v>3</v>
      </c>
      <c r="D188" s="39" t="s">
        <v>14</v>
      </c>
      <c r="E188" s="45" t="s">
        <v>528</v>
      </c>
      <c r="F188" s="32">
        <f t="shared" si="91"/>
        <v>0</v>
      </c>
      <c r="G188" s="32">
        <f t="shared" si="91"/>
        <v>0</v>
      </c>
      <c r="H188" s="32">
        <f t="shared" si="91"/>
        <v>0</v>
      </c>
      <c r="I188" s="32">
        <f t="shared" si="63"/>
        <v>0</v>
      </c>
      <c r="J188" s="32"/>
      <c r="K188" s="32"/>
      <c r="L188" s="32"/>
      <c r="M188" s="32"/>
      <c r="N188" s="32"/>
      <c r="O188" s="32"/>
      <c r="P188" s="32"/>
      <c r="Q188" s="32"/>
    </row>
    <row r="189" spans="1:17" ht="12" hidden="1" customHeight="1">
      <c r="A189" s="9" t="s">
        <v>392</v>
      </c>
      <c r="B189" s="9">
        <v>2</v>
      </c>
      <c r="C189" s="9">
        <v>0</v>
      </c>
      <c r="D189" s="41" t="s">
        <v>393</v>
      </c>
      <c r="E189" s="41" t="s">
        <v>529</v>
      </c>
      <c r="F189" s="32">
        <f t="shared" si="91"/>
        <v>0</v>
      </c>
      <c r="G189" s="32">
        <f t="shared" si="91"/>
        <v>0</v>
      </c>
      <c r="H189" s="32">
        <f t="shared" si="91"/>
        <v>0</v>
      </c>
      <c r="I189" s="32">
        <f t="shared" si="63"/>
        <v>0</v>
      </c>
      <c r="J189" s="32">
        <f t="shared" ref="J189:Q189" si="92">SUM(J191:J194)</f>
        <v>0</v>
      </c>
      <c r="K189" s="32">
        <f t="shared" si="92"/>
        <v>0</v>
      </c>
      <c r="L189" s="32">
        <f t="shared" si="92"/>
        <v>0</v>
      </c>
      <c r="M189" s="32">
        <f t="shared" si="92"/>
        <v>0</v>
      </c>
      <c r="N189" s="32">
        <f t="shared" si="92"/>
        <v>0</v>
      </c>
      <c r="O189" s="32">
        <f t="shared" si="92"/>
        <v>0</v>
      </c>
      <c r="P189" s="32">
        <f t="shared" si="92"/>
        <v>0</v>
      </c>
      <c r="Q189" s="32">
        <f t="shared" si="92"/>
        <v>0</v>
      </c>
    </row>
    <row r="190" spans="1:17" ht="13.5" hidden="1" customHeight="1">
      <c r="A190" s="9"/>
      <c r="B190" s="9"/>
      <c r="C190" s="9"/>
      <c r="D190" s="39" t="s">
        <v>212</v>
      </c>
      <c r="E190" s="41"/>
      <c r="F190" s="50"/>
      <c r="G190" s="50"/>
      <c r="H190" s="50"/>
      <c r="I190" s="32"/>
      <c r="J190" s="32"/>
      <c r="K190" s="32"/>
      <c r="L190" s="32"/>
      <c r="M190" s="51"/>
      <c r="N190" s="51"/>
      <c r="O190" s="51"/>
      <c r="P190" s="51"/>
      <c r="Q190" s="51"/>
    </row>
    <row r="191" spans="1:17" ht="13.5" hidden="1" customHeight="1">
      <c r="A191" s="9" t="s">
        <v>392</v>
      </c>
      <c r="B191" s="9">
        <v>2</v>
      </c>
      <c r="C191" s="9">
        <v>1</v>
      </c>
      <c r="D191" s="39" t="s">
        <v>530</v>
      </c>
      <c r="E191" s="45" t="s">
        <v>531</v>
      </c>
      <c r="F191" s="32">
        <f t="shared" ref="F191:H195" si="93">J191+N191</f>
        <v>0</v>
      </c>
      <c r="G191" s="32">
        <f t="shared" si="93"/>
        <v>0</v>
      </c>
      <c r="H191" s="32">
        <f t="shared" si="93"/>
        <v>0</v>
      </c>
      <c r="I191" s="32">
        <f t="shared" si="63"/>
        <v>0</v>
      </c>
      <c r="J191" s="32"/>
      <c r="K191" s="32"/>
      <c r="L191" s="32"/>
      <c r="M191" s="32"/>
      <c r="N191" s="32"/>
      <c r="O191" s="32"/>
      <c r="P191" s="32"/>
      <c r="Q191" s="32"/>
    </row>
    <row r="192" spans="1:17" ht="13.5" hidden="1" customHeight="1">
      <c r="A192" s="9" t="s">
        <v>392</v>
      </c>
      <c r="B192" s="9">
        <v>2</v>
      </c>
      <c r="C192" s="9">
        <v>2</v>
      </c>
      <c r="D192" s="39" t="s">
        <v>532</v>
      </c>
      <c r="E192" s="45" t="s">
        <v>116</v>
      </c>
      <c r="F192" s="32">
        <f t="shared" si="93"/>
        <v>0</v>
      </c>
      <c r="G192" s="32">
        <f t="shared" si="93"/>
        <v>0</v>
      </c>
      <c r="H192" s="32">
        <f t="shared" si="93"/>
        <v>0</v>
      </c>
      <c r="I192" s="32">
        <f t="shared" si="63"/>
        <v>0</v>
      </c>
      <c r="J192" s="32"/>
      <c r="K192" s="32"/>
      <c r="L192" s="32"/>
      <c r="M192" s="32"/>
      <c r="N192" s="32"/>
      <c r="O192" s="32"/>
      <c r="P192" s="32"/>
      <c r="Q192" s="32"/>
    </row>
    <row r="193" spans="1:17" ht="13.5" hidden="1" customHeight="1">
      <c r="A193" s="9" t="s">
        <v>392</v>
      </c>
      <c r="B193" s="9">
        <v>2</v>
      </c>
      <c r="C193" s="9">
        <v>3</v>
      </c>
      <c r="D193" s="39" t="s">
        <v>15</v>
      </c>
      <c r="E193" s="45" t="s">
        <v>117</v>
      </c>
      <c r="F193" s="32">
        <f t="shared" si="93"/>
        <v>0</v>
      </c>
      <c r="G193" s="32">
        <f t="shared" si="93"/>
        <v>0</v>
      </c>
      <c r="H193" s="32">
        <f t="shared" si="93"/>
        <v>0</v>
      </c>
      <c r="I193" s="32">
        <f t="shared" si="63"/>
        <v>0</v>
      </c>
      <c r="J193" s="32"/>
      <c r="K193" s="32"/>
      <c r="L193" s="32"/>
      <c r="M193" s="32"/>
      <c r="N193" s="32"/>
      <c r="O193" s="32"/>
      <c r="P193" s="32"/>
      <c r="Q193" s="32"/>
    </row>
    <row r="194" spans="1:17" ht="13.5" hidden="1" customHeight="1">
      <c r="A194" s="9" t="s">
        <v>392</v>
      </c>
      <c r="B194" s="9">
        <v>2</v>
      </c>
      <c r="C194" s="9">
        <v>4</v>
      </c>
      <c r="D194" s="39" t="s">
        <v>118</v>
      </c>
      <c r="E194" s="45" t="s">
        <v>119</v>
      </c>
      <c r="F194" s="32">
        <f t="shared" si="93"/>
        <v>0</v>
      </c>
      <c r="G194" s="32">
        <f t="shared" si="93"/>
        <v>0</v>
      </c>
      <c r="H194" s="32">
        <f t="shared" si="93"/>
        <v>0</v>
      </c>
      <c r="I194" s="32">
        <f t="shared" si="63"/>
        <v>0</v>
      </c>
      <c r="J194" s="32"/>
      <c r="K194" s="32"/>
      <c r="L194" s="32"/>
      <c r="M194" s="32"/>
      <c r="N194" s="32"/>
      <c r="O194" s="32"/>
      <c r="P194" s="32"/>
      <c r="Q194" s="32"/>
    </row>
    <row r="195" spans="1:17" ht="12.75" hidden="1" customHeight="1">
      <c r="A195" s="9" t="s">
        <v>392</v>
      </c>
      <c r="B195" s="9">
        <v>3</v>
      </c>
      <c r="C195" s="9">
        <v>0</v>
      </c>
      <c r="D195" s="41" t="s">
        <v>120</v>
      </c>
      <c r="E195" s="41" t="s">
        <v>121</v>
      </c>
      <c r="F195" s="32">
        <f t="shared" si="93"/>
        <v>0</v>
      </c>
      <c r="G195" s="32">
        <f t="shared" si="93"/>
        <v>0</v>
      </c>
      <c r="H195" s="32">
        <f t="shared" si="93"/>
        <v>0</v>
      </c>
      <c r="I195" s="32">
        <f t="shared" si="63"/>
        <v>0</v>
      </c>
      <c r="J195" s="32">
        <f t="shared" ref="J195:Q195" si="94">SUM(J197:J200)</f>
        <v>0</v>
      </c>
      <c r="K195" s="32">
        <f t="shared" si="94"/>
        <v>0</v>
      </c>
      <c r="L195" s="32">
        <f t="shared" si="94"/>
        <v>0</v>
      </c>
      <c r="M195" s="32">
        <f t="shared" si="94"/>
        <v>0</v>
      </c>
      <c r="N195" s="32">
        <f t="shared" si="94"/>
        <v>0</v>
      </c>
      <c r="O195" s="32">
        <f t="shared" si="94"/>
        <v>0</v>
      </c>
      <c r="P195" s="32">
        <f t="shared" si="94"/>
        <v>0</v>
      </c>
      <c r="Q195" s="32">
        <f t="shared" si="94"/>
        <v>0</v>
      </c>
    </row>
    <row r="196" spans="1:17" ht="13.5" hidden="1" customHeight="1">
      <c r="A196" s="9"/>
      <c r="B196" s="9"/>
      <c r="C196" s="9"/>
      <c r="D196" s="39" t="s">
        <v>212</v>
      </c>
      <c r="E196" s="41"/>
      <c r="F196" s="50"/>
      <c r="G196" s="50"/>
      <c r="H196" s="50"/>
      <c r="I196" s="32"/>
      <c r="J196" s="32"/>
      <c r="K196" s="32"/>
      <c r="L196" s="32"/>
      <c r="M196" s="51"/>
      <c r="N196" s="51"/>
      <c r="O196" s="51"/>
      <c r="P196" s="51"/>
      <c r="Q196" s="51"/>
    </row>
    <row r="197" spans="1:17" ht="0.75" hidden="1" customHeight="1">
      <c r="A197" s="9" t="s">
        <v>392</v>
      </c>
      <c r="B197" s="9">
        <v>3</v>
      </c>
      <c r="C197" s="9">
        <v>1</v>
      </c>
      <c r="D197" s="39" t="s">
        <v>556</v>
      </c>
      <c r="E197" s="40" t="s">
        <v>557</v>
      </c>
      <c r="F197" s="32">
        <f t="shared" ref="F197:H201" si="95">J197+N197</f>
        <v>0</v>
      </c>
      <c r="G197" s="32">
        <f t="shared" si="95"/>
        <v>0</v>
      </c>
      <c r="H197" s="32">
        <f t="shared" si="95"/>
        <v>0</v>
      </c>
      <c r="I197" s="32">
        <f t="shared" si="63"/>
        <v>0</v>
      </c>
      <c r="J197" s="32"/>
      <c r="K197" s="32"/>
      <c r="L197" s="32"/>
      <c r="M197" s="32"/>
      <c r="N197" s="32"/>
      <c r="O197" s="32"/>
      <c r="P197" s="32"/>
      <c r="Q197" s="32"/>
    </row>
    <row r="198" spans="1:17" ht="13.5" hidden="1" customHeight="1">
      <c r="A198" s="9" t="s">
        <v>392</v>
      </c>
      <c r="B198" s="9">
        <v>3</v>
      </c>
      <c r="C198" s="9">
        <v>2</v>
      </c>
      <c r="D198" s="39" t="s">
        <v>558</v>
      </c>
      <c r="E198" s="40" t="s">
        <v>559</v>
      </c>
      <c r="F198" s="32">
        <f t="shared" si="95"/>
        <v>0</v>
      </c>
      <c r="G198" s="32">
        <f t="shared" si="95"/>
        <v>0</v>
      </c>
      <c r="H198" s="32">
        <f t="shared" si="95"/>
        <v>0</v>
      </c>
      <c r="I198" s="32">
        <f t="shared" si="63"/>
        <v>0</v>
      </c>
      <c r="J198" s="32"/>
      <c r="K198" s="32"/>
      <c r="L198" s="32"/>
      <c r="M198" s="32"/>
      <c r="N198" s="32"/>
      <c r="O198" s="32"/>
      <c r="P198" s="32"/>
      <c r="Q198" s="32"/>
    </row>
    <row r="199" spans="1:17" ht="13.5" hidden="1" customHeight="1">
      <c r="A199" s="9" t="s">
        <v>392</v>
      </c>
      <c r="B199" s="9">
        <v>3</v>
      </c>
      <c r="C199" s="9">
        <v>3</v>
      </c>
      <c r="D199" s="39" t="s">
        <v>560</v>
      </c>
      <c r="E199" s="40" t="s">
        <v>958</v>
      </c>
      <c r="F199" s="32">
        <f t="shared" si="95"/>
        <v>0</v>
      </c>
      <c r="G199" s="32">
        <f t="shared" si="95"/>
        <v>0</v>
      </c>
      <c r="H199" s="32">
        <f t="shared" si="95"/>
        <v>0</v>
      </c>
      <c r="I199" s="32">
        <f t="shared" si="63"/>
        <v>0</v>
      </c>
      <c r="J199" s="32"/>
      <c r="K199" s="32"/>
      <c r="L199" s="32"/>
      <c r="M199" s="32"/>
      <c r="N199" s="32"/>
      <c r="O199" s="32"/>
      <c r="P199" s="32"/>
      <c r="Q199" s="32"/>
    </row>
    <row r="200" spans="1:17" ht="13.5" hidden="1" customHeight="1">
      <c r="A200" s="9" t="s">
        <v>392</v>
      </c>
      <c r="B200" s="9">
        <v>3</v>
      </c>
      <c r="C200" s="9">
        <v>4</v>
      </c>
      <c r="D200" s="39" t="s">
        <v>959</v>
      </c>
      <c r="E200" s="40" t="s">
        <v>960</v>
      </c>
      <c r="F200" s="32">
        <f t="shared" si="95"/>
        <v>0</v>
      </c>
      <c r="G200" s="32">
        <f t="shared" si="95"/>
        <v>0</v>
      </c>
      <c r="H200" s="32">
        <f t="shared" si="95"/>
        <v>0</v>
      </c>
      <c r="I200" s="32">
        <f t="shared" si="63"/>
        <v>0</v>
      </c>
      <c r="J200" s="32"/>
      <c r="K200" s="32"/>
      <c r="L200" s="32"/>
      <c r="M200" s="32"/>
      <c r="N200" s="32"/>
      <c r="O200" s="32"/>
      <c r="P200" s="32"/>
      <c r="Q200" s="32"/>
    </row>
    <row r="201" spans="1:17" ht="12" hidden="1" customHeight="1">
      <c r="A201" s="9" t="s">
        <v>392</v>
      </c>
      <c r="B201" s="9">
        <v>4</v>
      </c>
      <c r="C201" s="9">
        <v>0</v>
      </c>
      <c r="D201" s="41" t="s">
        <v>961</v>
      </c>
      <c r="E201" s="41" t="s">
        <v>962</v>
      </c>
      <c r="F201" s="32">
        <f t="shared" si="95"/>
        <v>0</v>
      </c>
      <c r="G201" s="32">
        <f t="shared" si="95"/>
        <v>0</v>
      </c>
      <c r="H201" s="32">
        <f t="shared" si="95"/>
        <v>0</v>
      </c>
      <c r="I201" s="32">
        <f t="shared" si="63"/>
        <v>0</v>
      </c>
      <c r="J201" s="32"/>
      <c r="K201" s="32"/>
      <c r="L201" s="32"/>
      <c r="M201" s="32"/>
      <c r="N201" s="32">
        <f>N203</f>
        <v>0</v>
      </c>
      <c r="O201" s="32">
        <f>O203</f>
        <v>0</v>
      </c>
      <c r="P201" s="32">
        <f>P203</f>
        <v>0</v>
      </c>
      <c r="Q201" s="32">
        <f>Q203</f>
        <v>0</v>
      </c>
    </row>
    <row r="202" spans="1:17" ht="13.5" hidden="1" customHeight="1">
      <c r="A202" s="9"/>
      <c r="B202" s="9"/>
      <c r="C202" s="9"/>
      <c r="D202" s="39" t="s">
        <v>212</v>
      </c>
      <c r="E202" s="41"/>
      <c r="F202" s="50"/>
      <c r="G202" s="50"/>
      <c r="H202" s="50"/>
      <c r="I202" s="32"/>
      <c r="J202" s="32"/>
      <c r="K202" s="32"/>
      <c r="L202" s="32"/>
      <c r="M202" s="51"/>
      <c r="N202" s="51"/>
      <c r="O202" s="51"/>
      <c r="P202" s="51"/>
      <c r="Q202" s="51"/>
    </row>
    <row r="203" spans="1:17" ht="13.5" hidden="1" customHeight="1">
      <c r="A203" s="9" t="s">
        <v>392</v>
      </c>
      <c r="B203" s="9">
        <v>4</v>
      </c>
      <c r="C203" s="9">
        <v>1</v>
      </c>
      <c r="D203" s="39" t="s">
        <v>961</v>
      </c>
      <c r="E203" s="45" t="s">
        <v>963</v>
      </c>
      <c r="F203" s="32">
        <f t="shared" ref="F203:H204" si="96">J203+N203</f>
        <v>0</v>
      </c>
      <c r="G203" s="32">
        <f t="shared" si="96"/>
        <v>0</v>
      </c>
      <c r="H203" s="32">
        <f t="shared" si="96"/>
        <v>0</v>
      </c>
      <c r="I203" s="32">
        <f t="shared" si="63"/>
        <v>0</v>
      </c>
      <c r="J203" s="32"/>
      <c r="K203" s="32"/>
      <c r="L203" s="32"/>
      <c r="M203" s="32"/>
      <c r="N203" s="32"/>
      <c r="O203" s="32"/>
      <c r="P203" s="32"/>
      <c r="Q203" s="32"/>
    </row>
    <row r="204" spans="1:17" ht="12.75" hidden="1" customHeight="1">
      <c r="A204" s="9" t="s">
        <v>392</v>
      </c>
      <c r="B204" s="9">
        <v>5</v>
      </c>
      <c r="C204" s="9">
        <v>0</v>
      </c>
      <c r="D204" s="41" t="s">
        <v>964</v>
      </c>
      <c r="E204" s="41" t="s">
        <v>965</v>
      </c>
      <c r="F204" s="32">
        <f t="shared" si="96"/>
        <v>0</v>
      </c>
      <c r="G204" s="32">
        <f t="shared" si="96"/>
        <v>0</v>
      </c>
      <c r="H204" s="32">
        <f t="shared" si="96"/>
        <v>0</v>
      </c>
      <c r="I204" s="32">
        <f t="shared" si="63"/>
        <v>0</v>
      </c>
      <c r="J204" s="32">
        <f t="shared" ref="J204:Q204" si="97">J206</f>
        <v>0</v>
      </c>
      <c r="K204" s="32">
        <f t="shared" si="97"/>
        <v>0</v>
      </c>
      <c r="L204" s="32">
        <f t="shared" si="97"/>
        <v>0</v>
      </c>
      <c r="M204" s="32">
        <f t="shared" si="97"/>
        <v>0</v>
      </c>
      <c r="N204" s="32">
        <f t="shared" si="97"/>
        <v>0</v>
      </c>
      <c r="O204" s="32">
        <f t="shared" si="97"/>
        <v>0</v>
      </c>
      <c r="P204" s="32">
        <f t="shared" si="97"/>
        <v>0</v>
      </c>
      <c r="Q204" s="32">
        <f t="shared" si="97"/>
        <v>0</v>
      </c>
    </row>
    <row r="205" spans="1:17" ht="13.5" hidden="1" customHeight="1">
      <c r="A205" s="9"/>
      <c r="B205" s="9"/>
      <c r="C205" s="9"/>
      <c r="D205" s="39" t="s">
        <v>212</v>
      </c>
      <c r="E205" s="41"/>
      <c r="F205" s="50"/>
      <c r="G205" s="50"/>
      <c r="H205" s="50"/>
      <c r="I205" s="32"/>
      <c r="J205" s="32"/>
      <c r="K205" s="32"/>
      <c r="L205" s="32"/>
      <c r="M205" s="51"/>
      <c r="N205" s="51"/>
      <c r="O205" s="51"/>
      <c r="P205" s="51"/>
      <c r="Q205" s="51"/>
    </row>
    <row r="206" spans="1:17" ht="13.5" hidden="1" customHeight="1">
      <c r="A206" s="9" t="s">
        <v>392</v>
      </c>
      <c r="B206" s="9">
        <v>5</v>
      </c>
      <c r="C206" s="9">
        <v>1</v>
      </c>
      <c r="D206" s="39" t="s">
        <v>964</v>
      </c>
      <c r="E206" s="45" t="s">
        <v>965</v>
      </c>
      <c r="F206" s="32">
        <f t="shared" ref="F206:I207" si="98">J206+N206</f>
        <v>0</v>
      </c>
      <c r="G206" s="32">
        <f t="shared" si="98"/>
        <v>0</v>
      </c>
      <c r="H206" s="32">
        <f t="shared" si="98"/>
        <v>0</v>
      </c>
      <c r="I206" s="32">
        <f t="shared" si="98"/>
        <v>0</v>
      </c>
      <c r="J206" s="32"/>
      <c r="K206" s="32"/>
      <c r="L206" s="32"/>
      <c r="M206" s="32"/>
      <c r="N206" s="32"/>
      <c r="O206" s="32"/>
      <c r="P206" s="32"/>
      <c r="Q206" s="32"/>
    </row>
    <row r="207" spans="1:17" ht="12" hidden="1" customHeight="1">
      <c r="A207" s="9" t="s">
        <v>392</v>
      </c>
      <c r="B207" s="9">
        <v>6</v>
      </c>
      <c r="C207" s="9">
        <v>0</v>
      </c>
      <c r="D207" s="41" t="s">
        <v>966</v>
      </c>
      <c r="E207" s="41" t="s">
        <v>967</v>
      </c>
      <c r="F207" s="32">
        <f t="shared" si="98"/>
        <v>0</v>
      </c>
      <c r="G207" s="32">
        <f t="shared" si="98"/>
        <v>0</v>
      </c>
      <c r="H207" s="32">
        <f t="shared" si="98"/>
        <v>0</v>
      </c>
      <c r="I207" s="32">
        <f t="shared" si="98"/>
        <v>0</v>
      </c>
      <c r="J207" s="32">
        <f t="shared" ref="J207:Q207" si="99">SUM(J209:J210)</f>
        <v>0</v>
      </c>
      <c r="K207" s="32">
        <f t="shared" si="99"/>
        <v>0</v>
      </c>
      <c r="L207" s="32">
        <f t="shared" si="99"/>
        <v>0</v>
      </c>
      <c r="M207" s="32">
        <f t="shared" si="99"/>
        <v>0</v>
      </c>
      <c r="N207" s="32">
        <f t="shared" si="99"/>
        <v>0</v>
      </c>
      <c r="O207" s="32">
        <f t="shared" si="99"/>
        <v>0</v>
      </c>
      <c r="P207" s="32">
        <f t="shared" si="99"/>
        <v>0</v>
      </c>
      <c r="Q207" s="32">
        <f t="shared" si="99"/>
        <v>0</v>
      </c>
    </row>
    <row r="208" spans="1:17" ht="13.5" hidden="1" customHeight="1">
      <c r="A208" s="9"/>
      <c r="B208" s="9"/>
      <c r="C208" s="9"/>
      <c r="D208" s="39" t="s">
        <v>212</v>
      </c>
      <c r="E208" s="41"/>
      <c r="F208" s="50"/>
      <c r="G208" s="50"/>
      <c r="H208" s="50"/>
      <c r="I208" s="32"/>
      <c r="J208" s="32"/>
      <c r="K208" s="32"/>
      <c r="L208" s="32"/>
      <c r="M208" s="51"/>
      <c r="N208" s="51"/>
      <c r="O208" s="51"/>
      <c r="P208" s="51"/>
      <c r="Q208" s="51"/>
    </row>
    <row r="209" spans="1:17" ht="13.5" hidden="1" customHeight="1">
      <c r="A209" s="9" t="s">
        <v>392</v>
      </c>
      <c r="B209" s="9">
        <v>6</v>
      </c>
      <c r="C209" s="9">
        <v>1</v>
      </c>
      <c r="D209" s="39" t="s">
        <v>394</v>
      </c>
      <c r="E209" s="41"/>
      <c r="F209" s="32">
        <f t="shared" ref="F209:H211" si="100">J209+N209</f>
        <v>0</v>
      </c>
      <c r="G209" s="32">
        <f t="shared" si="100"/>
        <v>0</v>
      </c>
      <c r="H209" s="32">
        <f t="shared" si="100"/>
        <v>0</v>
      </c>
      <c r="I209" s="32">
        <f>M209+Q209</f>
        <v>0</v>
      </c>
      <c r="J209" s="32"/>
      <c r="K209" s="32"/>
      <c r="L209" s="32"/>
      <c r="M209" s="32"/>
      <c r="N209" s="32"/>
      <c r="O209" s="32"/>
      <c r="P209" s="32"/>
      <c r="Q209" s="32"/>
    </row>
    <row r="210" spans="1:17" ht="13.5" hidden="1" customHeight="1">
      <c r="A210" s="9" t="s">
        <v>392</v>
      </c>
      <c r="B210" s="9">
        <v>6</v>
      </c>
      <c r="C210" s="9">
        <v>2</v>
      </c>
      <c r="D210" s="39" t="s">
        <v>966</v>
      </c>
      <c r="E210" s="45" t="s">
        <v>968</v>
      </c>
      <c r="F210" s="32">
        <f t="shared" si="100"/>
        <v>0</v>
      </c>
      <c r="G210" s="32">
        <f t="shared" si="100"/>
        <v>0</v>
      </c>
      <c r="H210" s="32">
        <f t="shared" si="100"/>
        <v>0</v>
      </c>
      <c r="I210" s="32">
        <f>M210+Q210</f>
        <v>0</v>
      </c>
      <c r="J210" s="32"/>
      <c r="K210" s="32"/>
      <c r="L210" s="32"/>
      <c r="M210" s="32"/>
      <c r="N210" s="32"/>
      <c r="O210" s="32"/>
      <c r="P210" s="32"/>
      <c r="Q210" s="32"/>
    </row>
    <row r="211" spans="1:17" ht="31.5" customHeight="1">
      <c r="A211" s="9" t="s">
        <v>395</v>
      </c>
      <c r="B211" s="9">
        <v>0</v>
      </c>
      <c r="C211" s="9">
        <v>0</v>
      </c>
      <c r="D211" s="36" t="s">
        <v>71</v>
      </c>
      <c r="E211" s="20" t="s">
        <v>969</v>
      </c>
      <c r="F211" s="32">
        <f t="shared" si="100"/>
        <v>44663.6</v>
      </c>
      <c r="G211" s="32">
        <f t="shared" si="100"/>
        <v>63954</v>
      </c>
      <c r="H211" s="32">
        <f t="shared" si="100"/>
        <v>79422.600000000006</v>
      </c>
      <c r="I211" s="32">
        <f>M211+Q211</f>
        <v>94663.4</v>
      </c>
      <c r="J211" s="32">
        <f t="shared" ref="J211:Q211" si="101">J213+J216+J225+J230+J235+J238</f>
        <v>15849.5</v>
      </c>
      <c r="K211" s="32">
        <f t="shared" si="101"/>
        <v>28139.9</v>
      </c>
      <c r="L211" s="32">
        <f t="shared" si="101"/>
        <v>43608.5</v>
      </c>
      <c r="M211" s="32">
        <f t="shared" si="101"/>
        <v>56596.800000000003</v>
      </c>
      <c r="N211" s="32">
        <f t="shared" si="101"/>
        <v>28814.1</v>
      </c>
      <c r="O211" s="32">
        <f t="shared" si="101"/>
        <v>35814.1</v>
      </c>
      <c r="P211" s="32">
        <f t="shared" si="101"/>
        <v>35814.1</v>
      </c>
      <c r="Q211" s="32">
        <f t="shared" si="101"/>
        <v>38066.6</v>
      </c>
    </row>
    <row r="212" spans="1:17" ht="13.5" customHeight="1">
      <c r="A212" s="9"/>
      <c r="B212" s="9"/>
      <c r="C212" s="9"/>
      <c r="D212" s="39" t="s">
        <v>211</v>
      </c>
      <c r="E212" s="40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  <c r="Q212" s="32"/>
    </row>
    <row r="213" spans="1:17" ht="13.5" customHeight="1">
      <c r="A213" s="9" t="s">
        <v>395</v>
      </c>
      <c r="B213" s="9">
        <v>1</v>
      </c>
      <c r="C213" s="9">
        <v>0</v>
      </c>
      <c r="D213" s="41" t="s">
        <v>970</v>
      </c>
      <c r="E213" s="41" t="s">
        <v>971</v>
      </c>
      <c r="F213" s="32">
        <f>J213+N213</f>
        <v>0</v>
      </c>
      <c r="G213" s="32">
        <f>K213+O213</f>
        <v>0</v>
      </c>
      <c r="H213" s="32">
        <f>L213+P213</f>
        <v>1300</v>
      </c>
      <c r="I213" s="32">
        <f>M213+Q213</f>
        <v>1300</v>
      </c>
      <c r="J213" s="32">
        <f t="shared" ref="J213:Q213" si="102">J215</f>
        <v>0</v>
      </c>
      <c r="K213" s="32">
        <f t="shared" si="102"/>
        <v>0</v>
      </c>
      <c r="L213" s="32">
        <f t="shared" si="102"/>
        <v>1300</v>
      </c>
      <c r="M213" s="32">
        <f t="shared" si="102"/>
        <v>1300</v>
      </c>
      <c r="N213" s="32">
        <f t="shared" si="102"/>
        <v>0</v>
      </c>
      <c r="O213" s="32">
        <f t="shared" si="102"/>
        <v>0</v>
      </c>
      <c r="P213" s="32">
        <f t="shared" si="102"/>
        <v>0</v>
      </c>
      <c r="Q213" s="32">
        <f t="shared" si="102"/>
        <v>0</v>
      </c>
    </row>
    <row r="214" spans="1:17" ht="10.5" customHeight="1">
      <c r="A214" s="9"/>
      <c r="B214" s="9"/>
      <c r="C214" s="9"/>
      <c r="D214" s="39" t="s">
        <v>212</v>
      </c>
      <c r="E214" s="41"/>
      <c r="F214" s="50"/>
      <c r="G214" s="50"/>
      <c r="H214" s="50"/>
      <c r="I214" s="32"/>
      <c r="J214" s="32"/>
      <c r="K214" s="32"/>
      <c r="L214" s="32"/>
      <c r="M214" s="51"/>
      <c r="N214" s="51"/>
      <c r="O214" s="51"/>
      <c r="P214" s="51"/>
      <c r="Q214" s="51"/>
    </row>
    <row r="215" spans="1:17" ht="13.5" customHeight="1">
      <c r="A215" s="9" t="s">
        <v>395</v>
      </c>
      <c r="B215" s="9">
        <v>1</v>
      </c>
      <c r="C215" s="9">
        <v>1</v>
      </c>
      <c r="D215" s="39" t="s">
        <v>970</v>
      </c>
      <c r="E215" s="45" t="s">
        <v>250</v>
      </c>
      <c r="F215" s="32">
        <f t="shared" ref="F215:H216" si="103">J215+N215</f>
        <v>0</v>
      </c>
      <c r="G215" s="32">
        <f t="shared" si="103"/>
        <v>0</v>
      </c>
      <c r="H215" s="32">
        <f t="shared" si="103"/>
        <v>1300</v>
      </c>
      <c r="I215" s="32">
        <f>M215+Q215</f>
        <v>1300</v>
      </c>
      <c r="J215" s="32"/>
      <c r="K215" s="32"/>
      <c r="L215" s="32">
        <v>1300</v>
      </c>
      <c r="M215" s="32">
        <f>gortcarn!H214</f>
        <v>1300</v>
      </c>
      <c r="N215" s="32"/>
      <c r="O215" s="32"/>
      <c r="P215" s="32"/>
      <c r="Q215" s="32"/>
    </row>
    <row r="216" spans="1:17" ht="13.5" customHeight="1">
      <c r="A216" s="9" t="s">
        <v>395</v>
      </c>
      <c r="B216" s="9">
        <v>2</v>
      </c>
      <c r="C216" s="9">
        <v>0</v>
      </c>
      <c r="D216" s="41" t="s">
        <v>251</v>
      </c>
      <c r="E216" s="41" t="s">
        <v>252</v>
      </c>
      <c r="F216" s="32">
        <f t="shared" si="103"/>
        <v>44663.6</v>
      </c>
      <c r="G216" s="32">
        <f t="shared" si="103"/>
        <v>63954</v>
      </c>
      <c r="H216" s="32">
        <f t="shared" si="103"/>
        <v>78122.600000000006</v>
      </c>
      <c r="I216" s="32">
        <f>M216+Q216</f>
        <v>93363.4</v>
      </c>
      <c r="J216" s="32">
        <f t="shared" ref="J216:Q216" si="104">SUM(J218:J224)</f>
        <v>15849.5</v>
      </c>
      <c r="K216" s="32">
        <f t="shared" si="104"/>
        <v>28139.9</v>
      </c>
      <c r="L216" s="32">
        <f t="shared" si="104"/>
        <v>42308.5</v>
      </c>
      <c r="M216" s="32">
        <f t="shared" si="104"/>
        <v>55296.800000000003</v>
      </c>
      <c r="N216" s="32">
        <f t="shared" si="104"/>
        <v>28814.1</v>
      </c>
      <c r="O216" s="32">
        <f t="shared" si="104"/>
        <v>35814.1</v>
      </c>
      <c r="P216" s="32">
        <f t="shared" si="104"/>
        <v>35814.1</v>
      </c>
      <c r="Q216" s="32">
        <f t="shared" si="104"/>
        <v>38066.6</v>
      </c>
    </row>
    <row r="217" spans="1:17" ht="11.25" customHeight="1">
      <c r="A217" s="9"/>
      <c r="B217" s="9"/>
      <c r="C217" s="9"/>
      <c r="D217" s="39" t="s">
        <v>212</v>
      </c>
      <c r="E217" s="41"/>
      <c r="F217" s="50"/>
      <c r="G217" s="50"/>
      <c r="H217" s="50"/>
      <c r="I217" s="32"/>
      <c r="J217" s="32"/>
      <c r="K217" s="32"/>
      <c r="L217" s="32"/>
      <c r="M217" s="51"/>
      <c r="N217" s="51"/>
      <c r="O217" s="51"/>
      <c r="P217" s="51"/>
      <c r="Q217" s="51"/>
    </row>
    <row r="218" spans="1:17" ht="13.5" customHeight="1">
      <c r="A218" s="9" t="s">
        <v>395</v>
      </c>
      <c r="B218" s="9">
        <v>2</v>
      </c>
      <c r="C218" s="9">
        <v>1</v>
      </c>
      <c r="D218" s="39" t="s">
        <v>396</v>
      </c>
      <c r="E218" s="41"/>
      <c r="F218" s="32">
        <f t="shared" ref="F218:I233" si="105">J218+N218</f>
        <v>4505.1000000000004</v>
      </c>
      <c r="G218" s="32">
        <f t="shared" si="105"/>
        <v>9198.1</v>
      </c>
      <c r="H218" s="32">
        <f t="shared" si="105"/>
        <v>13871.8</v>
      </c>
      <c r="I218" s="32">
        <f>M218+Q218</f>
        <v>18345.2</v>
      </c>
      <c r="J218" s="32">
        <v>4505.1000000000004</v>
      </c>
      <c r="K218" s="32">
        <v>9198.1</v>
      </c>
      <c r="L218" s="32">
        <v>13871.8</v>
      </c>
      <c r="M218" s="32">
        <f>gortcarn!H217</f>
        <v>18345.2</v>
      </c>
      <c r="N218" s="32"/>
      <c r="O218" s="32"/>
      <c r="P218" s="32"/>
      <c r="Q218" s="32"/>
    </row>
    <row r="219" spans="1:17" ht="12.75" customHeight="1">
      <c r="A219" s="9" t="s">
        <v>395</v>
      </c>
      <c r="B219" s="9">
        <v>2</v>
      </c>
      <c r="C219" s="9">
        <v>2</v>
      </c>
      <c r="D219" s="39" t="s">
        <v>397</v>
      </c>
      <c r="E219" s="41"/>
      <c r="F219" s="32">
        <f t="shared" si="105"/>
        <v>0</v>
      </c>
      <c r="G219" s="32">
        <f t="shared" si="105"/>
        <v>0</v>
      </c>
      <c r="H219" s="32">
        <f t="shared" si="105"/>
        <v>0</v>
      </c>
      <c r="I219" s="32">
        <f>M219+Q219</f>
        <v>0</v>
      </c>
      <c r="J219" s="32"/>
      <c r="K219" s="32"/>
      <c r="L219" s="32"/>
      <c r="M219" s="32"/>
      <c r="N219" s="32"/>
      <c r="O219" s="32"/>
      <c r="P219" s="32"/>
      <c r="Q219" s="32"/>
    </row>
    <row r="220" spans="1:17" ht="13.5" customHeight="1">
      <c r="A220" s="9" t="s">
        <v>395</v>
      </c>
      <c r="B220" s="9">
        <v>2</v>
      </c>
      <c r="C220" s="9">
        <v>3</v>
      </c>
      <c r="D220" s="39" t="s">
        <v>263</v>
      </c>
      <c r="E220" s="45" t="s">
        <v>253</v>
      </c>
      <c r="F220" s="32">
        <f t="shared" si="105"/>
        <v>37308.5</v>
      </c>
      <c r="G220" s="32">
        <f t="shared" si="105"/>
        <v>47255.899999999994</v>
      </c>
      <c r="H220" s="32">
        <f t="shared" si="105"/>
        <v>52750.8</v>
      </c>
      <c r="I220" s="32">
        <f>M220+Q220</f>
        <v>60018.2</v>
      </c>
      <c r="J220" s="32">
        <v>8494.4</v>
      </c>
      <c r="K220" s="32">
        <v>14441.8</v>
      </c>
      <c r="L220" s="32">
        <v>19936.7</v>
      </c>
      <c r="M220" s="32">
        <f>gortcarn!H219</f>
        <v>25951.599999999999</v>
      </c>
      <c r="N220" s="32">
        <v>28814.1</v>
      </c>
      <c r="O220" s="32">
        <v>32814.1</v>
      </c>
      <c r="P220" s="32">
        <v>32814.1</v>
      </c>
      <c r="Q220" s="32">
        <f>gortcarn!I219</f>
        <v>34066.6</v>
      </c>
    </row>
    <row r="221" spans="1:17" ht="11.45" customHeight="1">
      <c r="A221" s="9" t="s">
        <v>395</v>
      </c>
      <c r="B221" s="9">
        <v>2</v>
      </c>
      <c r="C221" s="9">
        <v>4</v>
      </c>
      <c r="D221" s="39" t="s">
        <v>398</v>
      </c>
      <c r="E221" s="45"/>
      <c r="F221" s="32">
        <f t="shared" si="105"/>
        <v>2850</v>
      </c>
      <c r="G221" s="32">
        <f t="shared" si="105"/>
        <v>7500</v>
      </c>
      <c r="H221" s="32">
        <f t="shared" si="105"/>
        <v>11500</v>
      </c>
      <c r="I221" s="32">
        <f>M221+Q221</f>
        <v>15000</v>
      </c>
      <c r="J221" s="32">
        <v>2850</v>
      </c>
      <c r="K221" s="32">
        <v>4500</v>
      </c>
      <c r="L221" s="32">
        <v>8500</v>
      </c>
      <c r="M221" s="32">
        <f>gortcarn!H220</f>
        <v>11000</v>
      </c>
      <c r="N221" s="32"/>
      <c r="O221" s="32">
        <v>3000</v>
      </c>
      <c r="P221" s="32">
        <v>3000</v>
      </c>
      <c r="Q221" s="32">
        <f>gortcarn!I220</f>
        <v>4000</v>
      </c>
    </row>
    <row r="222" spans="1:17" ht="12" hidden="1" customHeight="1">
      <c r="A222" s="9" t="s">
        <v>395</v>
      </c>
      <c r="B222" s="9">
        <v>2</v>
      </c>
      <c r="C222" s="9">
        <v>5</v>
      </c>
      <c r="D222" s="39" t="s">
        <v>152</v>
      </c>
      <c r="E222" s="45"/>
      <c r="F222" s="32">
        <f t="shared" si="105"/>
        <v>0</v>
      </c>
      <c r="G222" s="32">
        <f t="shared" si="105"/>
        <v>0</v>
      </c>
      <c r="H222" s="32">
        <f t="shared" si="105"/>
        <v>0</v>
      </c>
      <c r="I222" s="32">
        <f t="shared" si="105"/>
        <v>0</v>
      </c>
      <c r="J222" s="32"/>
      <c r="K222" s="32"/>
      <c r="L222" s="32"/>
      <c r="M222" s="32">
        <f>gortcarn!H221</f>
        <v>0</v>
      </c>
      <c r="N222" s="32"/>
      <c r="O222" s="32"/>
      <c r="P222" s="32"/>
      <c r="Q222" s="32"/>
    </row>
    <row r="223" spans="1:17" ht="12.75" hidden="1" customHeight="1">
      <c r="A223" s="9" t="s">
        <v>395</v>
      </c>
      <c r="B223" s="9">
        <v>2</v>
      </c>
      <c r="C223" s="9">
        <v>6</v>
      </c>
      <c r="D223" s="39" t="s">
        <v>153</v>
      </c>
      <c r="E223" s="45"/>
      <c r="F223" s="32">
        <f t="shared" si="105"/>
        <v>0</v>
      </c>
      <c r="G223" s="32">
        <f t="shared" si="105"/>
        <v>0</v>
      </c>
      <c r="H223" s="32">
        <f t="shared" si="105"/>
        <v>0</v>
      </c>
      <c r="I223" s="32">
        <f t="shared" si="105"/>
        <v>0</v>
      </c>
      <c r="J223" s="32"/>
      <c r="K223" s="32"/>
      <c r="L223" s="32"/>
      <c r="M223" s="32"/>
      <c r="N223" s="32"/>
      <c r="O223" s="32"/>
      <c r="P223" s="32"/>
      <c r="Q223" s="32"/>
    </row>
    <row r="224" spans="1:17" ht="21" hidden="1" customHeight="1">
      <c r="A224" s="9" t="s">
        <v>395</v>
      </c>
      <c r="B224" s="9">
        <v>2</v>
      </c>
      <c r="C224" s="9">
        <v>7</v>
      </c>
      <c r="D224" s="39" t="s">
        <v>154</v>
      </c>
      <c r="E224" s="45"/>
      <c r="F224" s="32">
        <f t="shared" si="105"/>
        <v>0</v>
      </c>
      <c r="G224" s="32">
        <f t="shared" si="105"/>
        <v>0</v>
      </c>
      <c r="H224" s="32">
        <f t="shared" si="105"/>
        <v>0</v>
      </c>
      <c r="I224" s="32">
        <f t="shared" si="105"/>
        <v>0</v>
      </c>
      <c r="J224" s="32"/>
      <c r="K224" s="32"/>
      <c r="L224" s="32"/>
      <c r="M224" s="32"/>
      <c r="N224" s="32"/>
      <c r="O224" s="32"/>
      <c r="P224" s="32"/>
      <c r="Q224" s="32"/>
    </row>
    <row r="225" spans="1:17" ht="32.25" hidden="1" customHeight="1">
      <c r="A225" s="9" t="s">
        <v>395</v>
      </c>
      <c r="B225" s="9">
        <v>3</v>
      </c>
      <c r="C225" s="9">
        <v>0</v>
      </c>
      <c r="D225" s="41" t="s">
        <v>254</v>
      </c>
      <c r="E225" s="46" t="s">
        <v>491</v>
      </c>
      <c r="F225" s="32">
        <f t="shared" si="105"/>
        <v>0</v>
      </c>
      <c r="G225" s="32">
        <f t="shared" si="105"/>
        <v>0</v>
      </c>
      <c r="H225" s="32">
        <f t="shared" si="105"/>
        <v>0</v>
      </c>
      <c r="I225" s="32">
        <f t="shared" si="105"/>
        <v>0</v>
      </c>
      <c r="J225" s="32">
        <f t="shared" ref="J225:Q225" si="106">SUM(J227:J229)</f>
        <v>0</v>
      </c>
      <c r="K225" s="32">
        <f t="shared" si="106"/>
        <v>0</v>
      </c>
      <c r="L225" s="32">
        <f t="shared" si="106"/>
        <v>0</v>
      </c>
      <c r="M225" s="32">
        <f t="shared" si="106"/>
        <v>0</v>
      </c>
      <c r="N225" s="32">
        <f t="shared" si="106"/>
        <v>0</v>
      </c>
      <c r="O225" s="32">
        <f t="shared" si="106"/>
        <v>0</v>
      </c>
      <c r="P225" s="32">
        <f t="shared" si="106"/>
        <v>0</v>
      </c>
      <c r="Q225" s="32">
        <f t="shared" si="106"/>
        <v>0</v>
      </c>
    </row>
    <row r="226" spans="1:17" ht="13.5" hidden="1" customHeight="1">
      <c r="A226" s="9"/>
      <c r="B226" s="9"/>
      <c r="C226" s="9"/>
      <c r="D226" s="39" t="s">
        <v>212</v>
      </c>
      <c r="E226" s="41"/>
      <c r="F226" s="50"/>
      <c r="G226" s="50"/>
      <c r="H226" s="50"/>
      <c r="I226" s="32"/>
      <c r="J226" s="32"/>
      <c r="K226" s="32"/>
      <c r="L226" s="32"/>
      <c r="M226" s="51"/>
      <c r="N226" s="51"/>
      <c r="O226" s="51"/>
      <c r="P226" s="51"/>
      <c r="Q226" s="51"/>
    </row>
    <row r="227" spans="1:17" ht="12" hidden="1" customHeight="1">
      <c r="A227" s="9" t="s">
        <v>395</v>
      </c>
      <c r="B227" s="9">
        <v>3</v>
      </c>
      <c r="C227" s="9">
        <v>1</v>
      </c>
      <c r="D227" s="39" t="s">
        <v>264</v>
      </c>
      <c r="E227" s="46"/>
      <c r="F227" s="32">
        <f t="shared" ref="F227:H230" si="107">J227+N227</f>
        <v>0</v>
      </c>
      <c r="G227" s="32">
        <f t="shared" si="107"/>
        <v>0</v>
      </c>
      <c r="H227" s="32">
        <f t="shared" si="107"/>
        <v>0</v>
      </c>
      <c r="I227" s="32">
        <f t="shared" si="105"/>
        <v>0</v>
      </c>
      <c r="J227" s="32"/>
      <c r="K227" s="32"/>
      <c r="L227" s="32"/>
      <c r="M227" s="32"/>
      <c r="N227" s="32"/>
      <c r="O227" s="32"/>
      <c r="P227" s="32"/>
      <c r="Q227" s="32"/>
    </row>
    <row r="228" spans="1:17" ht="12.75" hidden="1" customHeight="1">
      <c r="A228" s="9" t="s">
        <v>395</v>
      </c>
      <c r="B228" s="9">
        <v>3</v>
      </c>
      <c r="C228" s="9">
        <v>2</v>
      </c>
      <c r="D228" s="39" t="s">
        <v>268</v>
      </c>
      <c r="E228" s="46"/>
      <c r="F228" s="32">
        <f t="shared" si="107"/>
        <v>0</v>
      </c>
      <c r="G228" s="32">
        <f t="shared" si="107"/>
        <v>0</v>
      </c>
      <c r="H228" s="32">
        <f t="shared" si="107"/>
        <v>0</v>
      </c>
      <c r="I228" s="32">
        <f t="shared" si="105"/>
        <v>0</v>
      </c>
      <c r="J228" s="32"/>
      <c r="K228" s="32"/>
      <c r="L228" s="32"/>
      <c r="M228" s="32"/>
      <c r="N228" s="32"/>
      <c r="O228" s="32"/>
      <c r="P228" s="32"/>
      <c r="Q228" s="32"/>
    </row>
    <row r="229" spans="1:17" ht="12.75" hidden="1" customHeight="1">
      <c r="A229" s="9" t="s">
        <v>395</v>
      </c>
      <c r="B229" s="9">
        <v>3</v>
      </c>
      <c r="C229" s="9">
        <v>3</v>
      </c>
      <c r="D229" s="39" t="s">
        <v>269</v>
      </c>
      <c r="E229" s="45" t="s">
        <v>30</v>
      </c>
      <c r="F229" s="32">
        <f t="shared" si="107"/>
        <v>0</v>
      </c>
      <c r="G229" s="32">
        <f t="shared" si="107"/>
        <v>0</v>
      </c>
      <c r="H229" s="32">
        <f t="shared" si="107"/>
        <v>0</v>
      </c>
      <c r="I229" s="32">
        <f t="shared" si="105"/>
        <v>0</v>
      </c>
      <c r="J229" s="32"/>
      <c r="K229" s="32"/>
      <c r="L229" s="32"/>
      <c r="M229" s="32"/>
      <c r="N229" s="32"/>
      <c r="O229" s="32"/>
      <c r="P229" s="32"/>
      <c r="Q229" s="32"/>
    </row>
    <row r="230" spans="1:17" ht="12.75" hidden="1" customHeight="1">
      <c r="A230" s="9" t="s">
        <v>395</v>
      </c>
      <c r="B230" s="9">
        <v>4</v>
      </c>
      <c r="C230" s="9">
        <v>0</v>
      </c>
      <c r="D230" s="41" t="s">
        <v>270</v>
      </c>
      <c r="E230" s="46" t="s">
        <v>31</v>
      </c>
      <c r="F230" s="32">
        <f t="shared" si="107"/>
        <v>0</v>
      </c>
      <c r="G230" s="32">
        <f t="shared" si="107"/>
        <v>0</v>
      </c>
      <c r="H230" s="32">
        <f t="shared" si="107"/>
        <v>0</v>
      </c>
      <c r="I230" s="32">
        <f t="shared" si="105"/>
        <v>0</v>
      </c>
      <c r="J230" s="32">
        <f t="shared" ref="J230:Q230" si="108">SUM(J232:J234)</f>
        <v>0</v>
      </c>
      <c r="K230" s="32">
        <f t="shared" si="108"/>
        <v>0</v>
      </c>
      <c r="L230" s="32">
        <f t="shared" si="108"/>
        <v>0</v>
      </c>
      <c r="M230" s="32">
        <f t="shared" si="108"/>
        <v>0</v>
      </c>
      <c r="N230" s="32">
        <f t="shared" si="108"/>
        <v>0</v>
      </c>
      <c r="O230" s="32">
        <f t="shared" si="108"/>
        <v>0</v>
      </c>
      <c r="P230" s="32">
        <f t="shared" si="108"/>
        <v>0</v>
      </c>
      <c r="Q230" s="32">
        <f t="shared" si="108"/>
        <v>0</v>
      </c>
    </row>
    <row r="231" spans="1:17" ht="13.5" hidden="1" customHeight="1">
      <c r="A231" s="9"/>
      <c r="B231" s="9"/>
      <c r="C231" s="9"/>
      <c r="D231" s="39" t="s">
        <v>212</v>
      </c>
      <c r="E231" s="41"/>
      <c r="F231" s="50"/>
      <c r="G231" s="50"/>
      <c r="H231" s="50"/>
      <c r="I231" s="32"/>
      <c r="J231" s="32"/>
      <c r="K231" s="32"/>
      <c r="L231" s="32"/>
      <c r="M231" s="51"/>
      <c r="N231" s="51"/>
      <c r="O231" s="51"/>
      <c r="P231" s="51"/>
      <c r="Q231" s="51"/>
    </row>
    <row r="232" spans="1:17" ht="12.75" hidden="1" customHeight="1">
      <c r="A232" s="9" t="s">
        <v>395</v>
      </c>
      <c r="B232" s="9">
        <v>4</v>
      </c>
      <c r="C232" s="9">
        <v>1</v>
      </c>
      <c r="D232" s="39" t="s">
        <v>271</v>
      </c>
      <c r="E232" s="46"/>
      <c r="F232" s="32">
        <f t="shared" ref="F232:H235" si="109">J232+N232</f>
        <v>0</v>
      </c>
      <c r="G232" s="32">
        <f t="shared" si="109"/>
        <v>0</v>
      </c>
      <c r="H232" s="32">
        <f t="shared" si="109"/>
        <v>0</v>
      </c>
      <c r="I232" s="32">
        <f t="shared" si="105"/>
        <v>0</v>
      </c>
      <c r="J232" s="32"/>
      <c r="K232" s="32"/>
      <c r="L232" s="32"/>
      <c r="M232" s="32"/>
      <c r="N232" s="32"/>
      <c r="O232" s="32"/>
      <c r="P232" s="32"/>
      <c r="Q232" s="32"/>
    </row>
    <row r="233" spans="1:17" ht="13.5" hidden="1" customHeight="1">
      <c r="A233" s="9" t="s">
        <v>395</v>
      </c>
      <c r="B233" s="9">
        <v>4</v>
      </c>
      <c r="C233" s="9">
        <v>2</v>
      </c>
      <c r="D233" s="39" t="s">
        <v>272</v>
      </c>
      <c r="E233" s="46"/>
      <c r="F233" s="32">
        <f t="shared" si="109"/>
        <v>0</v>
      </c>
      <c r="G233" s="32">
        <f t="shared" si="109"/>
        <v>0</v>
      </c>
      <c r="H233" s="32">
        <f t="shared" si="109"/>
        <v>0</v>
      </c>
      <c r="I233" s="32">
        <f t="shared" si="105"/>
        <v>0</v>
      </c>
      <c r="J233" s="32"/>
      <c r="K233" s="32"/>
      <c r="L233" s="32"/>
      <c r="M233" s="32"/>
      <c r="N233" s="32"/>
      <c r="O233" s="32"/>
      <c r="P233" s="32"/>
      <c r="Q233" s="32"/>
    </row>
    <row r="234" spans="1:17" ht="13.5" hidden="1" customHeight="1">
      <c r="A234" s="9" t="s">
        <v>395</v>
      </c>
      <c r="B234" s="9">
        <v>4</v>
      </c>
      <c r="C234" s="9">
        <v>3</v>
      </c>
      <c r="D234" s="39" t="s">
        <v>270</v>
      </c>
      <c r="E234" s="45" t="s">
        <v>32</v>
      </c>
      <c r="F234" s="32">
        <f t="shared" si="109"/>
        <v>0</v>
      </c>
      <c r="G234" s="32">
        <f t="shared" si="109"/>
        <v>0</v>
      </c>
      <c r="H234" s="32">
        <f t="shared" si="109"/>
        <v>0</v>
      </c>
      <c r="I234" s="32">
        <f>M234+Q234</f>
        <v>0</v>
      </c>
      <c r="J234" s="32"/>
      <c r="K234" s="32"/>
      <c r="L234" s="32"/>
      <c r="M234" s="32"/>
      <c r="N234" s="32"/>
      <c r="O234" s="32"/>
      <c r="P234" s="32"/>
      <c r="Q234" s="32"/>
    </row>
    <row r="235" spans="1:17" ht="22.5" hidden="1" customHeight="1">
      <c r="A235" s="9" t="s">
        <v>395</v>
      </c>
      <c r="B235" s="9">
        <v>5</v>
      </c>
      <c r="C235" s="9">
        <v>0</v>
      </c>
      <c r="D235" s="48" t="s">
        <v>33</v>
      </c>
      <c r="E235" s="46" t="s">
        <v>34</v>
      </c>
      <c r="F235" s="32">
        <f t="shared" si="109"/>
        <v>0</v>
      </c>
      <c r="G235" s="32">
        <f t="shared" si="109"/>
        <v>0</v>
      </c>
      <c r="H235" s="32">
        <f t="shared" si="109"/>
        <v>0</v>
      </c>
      <c r="I235" s="32">
        <f>M235+Q235</f>
        <v>0</v>
      </c>
      <c r="J235" s="32">
        <f t="shared" ref="J235:Q235" si="110">J237</f>
        <v>0</v>
      </c>
      <c r="K235" s="32">
        <f t="shared" si="110"/>
        <v>0</v>
      </c>
      <c r="L235" s="32">
        <f t="shared" si="110"/>
        <v>0</v>
      </c>
      <c r="M235" s="32">
        <f t="shared" si="110"/>
        <v>0</v>
      </c>
      <c r="N235" s="32">
        <f t="shared" si="110"/>
        <v>0</v>
      </c>
      <c r="O235" s="32">
        <f t="shared" si="110"/>
        <v>0</v>
      </c>
      <c r="P235" s="32">
        <f t="shared" si="110"/>
        <v>0</v>
      </c>
      <c r="Q235" s="32">
        <f t="shared" si="110"/>
        <v>0</v>
      </c>
    </row>
    <row r="236" spans="1:17" ht="13.5" hidden="1" customHeight="1">
      <c r="A236" s="9"/>
      <c r="B236" s="9"/>
      <c r="C236" s="9"/>
      <c r="D236" s="39" t="s">
        <v>212</v>
      </c>
      <c r="E236" s="41"/>
      <c r="F236" s="50"/>
      <c r="G236" s="50"/>
      <c r="H236" s="50"/>
      <c r="I236" s="32"/>
      <c r="J236" s="32"/>
      <c r="K236" s="32"/>
      <c r="L236" s="32"/>
      <c r="M236" s="51"/>
      <c r="N236" s="51"/>
      <c r="O236" s="51"/>
      <c r="P236" s="51"/>
      <c r="Q236" s="51"/>
    </row>
    <row r="237" spans="1:17" ht="17.25" hidden="1" customHeight="1">
      <c r="A237" s="9" t="s">
        <v>395</v>
      </c>
      <c r="B237" s="9">
        <v>5</v>
      </c>
      <c r="C237" s="9">
        <v>1</v>
      </c>
      <c r="D237" s="49" t="s">
        <v>33</v>
      </c>
      <c r="E237" s="45" t="s">
        <v>35</v>
      </c>
      <c r="F237" s="32">
        <f t="shared" ref="F237:H238" si="111">J237+N237</f>
        <v>0</v>
      </c>
      <c r="G237" s="32">
        <f t="shared" si="111"/>
        <v>0</v>
      </c>
      <c r="H237" s="32">
        <f t="shared" si="111"/>
        <v>0</v>
      </c>
      <c r="I237" s="32">
        <f>M237+Q237</f>
        <v>0</v>
      </c>
      <c r="J237" s="32"/>
      <c r="K237" s="32"/>
      <c r="L237" s="32"/>
      <c r="M237" s="32"/>
      <c r="N237" s="32"/>
      <c r="O237" s="32"/>
      <c r="P237" s="32"/>
      <c r="Q237" s="32"/>
    </row>
    <row r="238" spans="1:17" ht="21" hidden="1" customHeight="1">
      <c r="A238" s="9" t="s">
        <v>395</v>
      </c>
      <c r="B238" s="9">
        <v>6</v>
      </c>
      <c r="C238" s="9">
        <v>0</v>
      </c>
      <c r="D238" s="48" t="s">
        <v>36</v>
      </c>
      <c r="E238" s="46" t="s">
        <v>505</v>
      </c>
      <c r="F238" s="32">
        <f t="shared" si="111"/>
        <v>0</v>
      </c>
      <c r="G238" s="32">
        <f t="shared" si="111"/>
        <v>0</v>
      </c>
      <c r="H238" s="32">
        <f t="shared" si="111"/>
        <v>0</v>
      </c>
      <c r="I238" s="32">
        <f>M238+Q238</f>
        <v>0</v>
      </c>
      <c r="J238" s="32">
        <f t="shared" ref="J238:Q238" si="112">J240</f>
        <v>0</v>
      </c>
      <c r="K238" s="32">
        <f t="shared" si="112"/>
        <v>0</v>
      </c>
      <c r="L238" s="32">
        <f t="shared" si="112"/>
        <v>0</v>
      </c>
      <c r="M238" s="32">
        <f t="shared" si="112"/>
        <v>0</v>
      </c>
      <c r="N238" s="32">
        <f t="shared" si="112"/>
        <v>0</v>
      </c>
      <c r="O238" s="32">
        <f t="shared" si="112"/>
        <v>0</v>
      </c>
      <c r="P238" s="32">
        <f t="shared" si="112"/>
        <v>0</v>
      </c>
      <c r="Q238" s="32">
        <f t="shared" si="112"/>
        <v>0</v>
      </c>
    </row>
    <row r="239" spans="1:17" ht="10.5" hidden="1" customHeight="1">
      <c r="A239" s="9"/>
      <c r="B239" s="9"/>
      <c r="C239" s="9"/>
      <c r="D239" s="39" t="s">
        <v>212</v>
      </c>
      <c r="E239" s="41"/>
      <c r="F239" s="50"/>
      <c r="G239" s="50"/>
      <c r="H239" s="50"/>
      <c r="I239" s="32"/>
      <c r="J239" s="32"/>
      <c r="K239" s="32"/>
      <c r="L239" s="32"/>
      <c r="M239" s="51"/>
      <c r="N239" s="51"/>
      <c r="O239" s="51"/>
      <c r="P239" s="51"/>
      <c r="Q239" s="51"/>
    </row>
    <row r="240" spans="1:17" ht="21.75" hidden="1" customHeight="1">
      <c r="A240" s="9" t="s">
        <v>395</v>
      </c>
      <c r="B240" s="9">
        <v>6</v>
      </c>
      <c r="C240" s="9">
        <v>1</v>
      </c>
      <c r="D240" s="49" t="s">
        <v>36</v>
      </c>
      <c r="E240" s="45" t="s">
        <v>506</v>
      </c>
      <c r="F240" s="32">
        <f t="shared" ref="F240:H241" si="113">J240+N240</f>
        <v>0</v>
      </c>
      <c r="G240" s="32">
        <f t="shared" si="113"/>
        <v>0</v>
      </c>
      <c r="H240" s="32">
        <f t="shared" si="113"/>
        <v>0</v>
      </c>
      <c r="I240" s="32">
        <f>M240+Q240</f>
        <v>0</v>
      </c>
      <c r="J240" s="32"/>
      <c r="K240" s="32"/>
      <c r="L240" s="32"/>
      <c r="M240" s="32"/>
      <c r="N240" s="32"/>
      <c r="O240" s="32"/>
      <c r="P240" s="32"/>
      <c r="Q240" s="32"/>
    </row>
    <row r="241" spans="1:17" ht="30.75" customHeight="1">
      <c r="A241" s="9" t="s">
        <v>155</v>
      </c>
      <c r="B241" s="9">
        <v>0</v>
      </c>
      <c r="C241" s="9">
        <v>0</v>
      </c>
      <c r="D241" s="36" t="s">
        <v>72</v>
      </c>
      <c r="E241" s="20" t="s">
        <v>507</v>
      </c>
      <c r="F241" s="32">
        <f t="shared" si="113"/>
        <v>35275</v>
      </c>
      <c r="G241" s="32">
        <f t="shared" si="113"/>
        <v>67083.3</v>
      </c>
      <c r="H241" s="32">
        <f t="shared" si="113"/>
        <v>98827</v>
      </c>
      <c r="I241" s="32">
        <f>M241+Q241</f>
        <v>126607.9</v>
      </c>
      <c r="J241" s="32">
        <f t="shared" ref="J241:Q241" si="114">J243+J247+J251+J255+J259+J263+J266+J269</f>
        <v>33275</v>
      </c>
      <c r="K241" s="32">
        <f t="shared" si="114"/>
        <v>65083.3</v>
      </c>
      <c r="L241" s="32">
        <f t="shared" si="114"/>
        <v>96827</v>
      </c>
      <c r="M241" s="32">
        <f t="shared" si="114"/>
        <v>124607.9</v>
      </c>
      <c r="N241" s="32">
        <f t="shared" si="114"/>
        <v>2000</v>
      </c>
      <c r="O241" s="32">
        <f t="shared" si="114"/>
        <v>2000</v>
      </c>
      <c r="P241" s="32">
        <f t="shared" si="114"/>
        <v>2000</v>
      </c>
      <c r="Q241" s="32">
        <f t="shared" si="114"/>
        <v>2000</v>
      </c>
    </row>
    <row r="242" spans="1:17" ht="13.5" customHeight="1">
      <c r="A242" s="9"/>
      <c r="B242" s="9"/>
      <c r="C242" s="9"/>
      <c r="D242" s="39" t="s">
        <v>211</v>
      </c>
      <c r="E242" s="40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  <c r="Q242" s="32"/>
    </row>
    <row r="243" spans="1:17" ht="12.75" customHeight="1">
      <c r="A243" s="9" t="s">
        <v>155</v>
      </c>
      <c r="B243" s="9">
        <v>1</v>
      </c>
      <c r="C243" s="9">
        <v>0</v>
      </c>
      <c r="D243" s="41" t="s">
        <v>265</v>
      </c>
      <c r="E243" s="41" t="s">
        <v>508</v>
      </c>
      <c r="F243" s="32">
        <f>J243+N243</f>
        <v>18943.900000000001</v>
      </c>
      <c r="G243" s="32">
        <f>K243+O243</f>
        <v>37740.800000000003</v>
      </c>
      <c r="H243" s="32">
        <f>L243+P243</f>
        <v>58270.7</v>
      </c>
      <c r="I243" s="32">
        <f>M243+Q243</f>
        <v>73267.8</v>
      </c>
      <c r="J243" s="32">
        <f t="shared" ref="J243:Q243" si="115">SUM(J245:J246)</f>
        <v>18943.900000000001</v>
      </c>
      <c r="K243" s="32">
        <f t="shared" si="115"/>
        <v>37740.800000000003</v>
      </c>
      <c r="L243" s="32">
        <f t="shared" si="115"/>
        <v>58270.7</v>
      </c>
      <c r="M243" s="32">
        <f t="shared" si="115"/>
        <v>73267.8</v>
      </c>
      <c r="N243" s="32">
        <f t="shared" si="115"/>
        <v>0</v>
      </c>
      <c r="O243" s="32">
        <f t="shared" si="115"/>
        <v>0</v>
      </c>
      <c r="P243" s="32">
        <f t="shared" si="115"/>
        <v>0</v>
      </c>
      <c r="Q243" s="32">
        <f t="shared" si="115"/>
        <v>0</v>
      </c>
    </row>
    <row r="244" spans="1:17" ht="11.25" customHeight="1">
      <c r="A244" s="9"/>
      <c r="B244" s="9"/>
      <c r="C244" s="9"/>
      <c r="D244" s="39" t="s">
        <v>212</v>
      </c>
      <c r="E244" s="41"/>
      <c r="F244" s="50"/>
      <c r="G244" s="50"/>
      <c r="H244" s="50"/>
      <c r="I244" s="32"/>
      <c r="J244" s="32"/>
      <c r="K244" s="32"/>
      <c r="L244" s="32"/>
      <c r="M244" s="51"/>
      <c r="N244" s="51"/>
      <c r="O244" s="51"/>
      <c r="P244" s="51"/>
      <c r="Q244" s="51"/>
    </row>
    <row r="245" spans="1:17" ht="12" customHeight="1">
      <c r="A245" s="9" t="s">
        <v>155</v>
      </c>
      <c r="B245" s="9">
        <v>1</v>
      </c>
      <c r="C245" s="9">
        <v>1</v>
      </c>
      <c r="D245" s="39" t="s">
        <v>509</v>
      </c>
      <c r="E245" s="45" t="s">
        <v>510</v>
      </c>
      <c r="F245" s="32">
        <f t="shared" ref="F245:H247" si="116">J245+N245</f>
        <v>18943.900000000001</v>
      </c>
      <c r="G245" s="32">
        <f t="shared" si="116"/>
        <v>37740.800000000003</v>
      </c>
      <c r="H245" s="32">
        <f t="shared" si="116"/>
        <v>58270.7</v>
      </c>
      <c r="I245" s="32">
        <f>M245+Q245</f>
        <v>73267.8</v>
      </c>
      <c r="J245" s="32">
        <v>18943.900000000001</v>
      </c>
      <c r="K245" s="32">
        <v>37740.800000000003</v>
      </c>
      <c r="L245" s="32">
        <v>58270.7</v>
      </c>
      <c r="M245" s="32">
        <f>gortcarn!H244</f>
        <v>73267.8</v>
      </c>
      <c r="N245" s="32">
        <v>0</v>
      </c>
      <c r="O245" s="32"/>
      <c r="P245" s="32"/>
      <c r="Q245" s="32">
        <f>gortcarn!I244</f>
        <v>0</v>
      </c>
    </row>
    <row r="246" spans="1:17" ht="12.75" customHeight="1">
      <c r="A246" s="9" t="s">
        <v>155</v>
      </c>
      <c r="B246" s="9">
        <v>1</v>
      </c>
      <c r="C246" s="9">
        <v>2</v>
      </c>
      <c r="D246" s="39" t="s">
        <v>156</v>
      </c>
      <c r="E246" s="45" t="s">
        <v>511</v>
      </c>
      <c r="F246" s="32">
        <f t="shared" si="116"/>
        <v>0</v>
      </c>
      <c r="G246" s="32">
        <f t="shared" si="116"/>
        <v>0</v>
      </c>
      <c r="H246" s="32">
        <f t="shared" si="116"/>
        <v>0</v>
      </c>
      <c r="I246" s="32">
        <f>M246+Q246</f>
        <v>0</v>
      </c>
      <c r="J246" s="32"/>
      <c r="K246" s="32"/>
      <c r="L246" s="32"/>
      <c r="M246" s="32"/>
      <c r="N246" s="32"/>
      <c r="O246" s="32"/>
      <c r="P246" s="32"/>
      <c r="Q246" s="32"/>
    </row>
    <row r="247" spans="1:17" ht="13.5" customHeight="1">
      <c r="A247" s="9" t="s">
        <v>155</v>
      </c>
      <c r="B247" s="9">
        <v>2</v>
      </c>
      <c r="C247" s="9">
        <v>0</v>
      </c>
      <c r="D247" s="41" t="s">
        <v>157</v>
      </c>
      <c r="E247" s="41" t="s">
        <v>512</v>
      </c>
      <c r="F247" s="32">
        <f t="shared" si="116"/>
        <v>0</v>
      </c>
      <c r="G247" s="32">
        <f t="shared" si="116"/>
        <v>0</v>
      </c>
      <c r="H247" s="32">
        <f t="shared" si="116"/>
        <v>0</v>
      </c>
      <c r="I247" s="32">
        <f>M247+Q247</f>
        <v>0</v>
      </c>
      <c r="J247" s="32">
        <f t="shared" ref="J247:Q247" si="117">SUM(J249:J250)</f>
        <v>0</v>
      </c>
      <c r="K247" s="32">
        <f t="shared" si="117"/>
        <v>0</v>
      </c>
      <c r="L247" s="32">
        <f t="shared" si="117"/>
        <v>0</v>
      </c>
      <c r="M247" s="32">
        <f t="shared" si="117"/>
        <v>0</v>
      </c>
      <c r="N247" s="32">
        <f t="shared" si="117"/>
        <v>0</v>
      </c>
      <c r="O247" s="32">
        <f t="shared" si="117"/>
        <v>0</v>
      </c>
      <c r="P247" s="32">
        <f t="shared" si="117"/>
        <v>0</v>
      </c>
      <c r="Q247" s="32">
        <f t="shared" si="117"/>
        <v>0</v>
      </c>
    </row>
    <row r="248" spans="1:17" ht="10.5" customHeight="1">
      <c r="A248" s="9"/>
      <c r="B248" s="9"/>
      <c r="C248" s="9"/>
      <c r="D248" s="39" t="s">
        <v>212</v>
      </c>
      <c r="E248" s="41"/>
      <c r="F248" s="50"/>
      <c r="G248" s="50"/>
      <c r="H248" s="50"/>
      <c r="I248" s="32"/>
      <c r="J248" s="32"/>
      <c r="K248" s="32"/>
      <c r="L248" s="32"/>
      <c r="M248" s="51"/>
      <c r="N248" s="51"/>
      <c r="O248" s="51"/>
      <c r="P248" s="51"/>
      <c r="Q248" s="51"/>
    </row>
    <row r="249" spans="1:17" ht="13.5" hidden="1" customHeight="1">
      <c r="A249" s="9" t="s">
        <v>155</v>
      </c>
      <c r="B249" s="9">
        <v>2</v>
      </c>
      <c r="C249" s="9">
        <v>1</v>
      </c>
      <c r="D249" s="39" t="s">
        <v>158</v>
      </c>
      <c r="E249" s="45" t="s">
        <v>513</v>
      </c>
      <c r="F249" s="32">
        <f t="shared" ref="F249:I251" si="118">J249+N249</f>
        <v>0</v>
      </c>
      <c r="G249" s="32">
        <f t="shared" si="118"/>
        <v>0</v>
      </c>
      <c r="H249" s="32">
        <f t="shared" si="118"/>
        <v>0</v>
      </c>
      <c r="I249" s="32">
        <f t="shared" si="118"/>
        <v>0</v>
      </c>
      <c r="J249" s="32"/>
      <c r="K249" s="32"/>
      <c r="L249" s="32"/>
      <c r="M249" s="32"/>
      <c r="N249" s="32"/>
      <c r="O249" s="32"/>
      <c r="P249" s="32"/>
      <c r="Q249" s="32"/>
    </row>
    <row r="250" spans="1:17" ht="12.75" customHeight="1">
      <c r="A250" s="9" t="s">
        <v>155</v>
      </c>
      <c r="B250" s="9">
        <v>2</v>
      </c>
      <c r="C250" s="9">
        <v>2</v>
      </c>
      <c r="D250" s="39" t="s">
        <v>159</v>
      </c>
      <c r="E250" s="45" t="s">
        <v>514</v>
      </c>
      <c r="F250" s="32">
        <f t="shared" si="118"/>
        <v>0</v>
      </c>
      <c r="G250" s="32">
        <f t="shared" si="118"/>
        <v>0</v>
      </c>
      <c r="H250" s="32">
        <f t="shared" si="118"/>
        <v>0</v>
      </c>
      <c r="I250" s="32">
        <f t="shared" si="118"/>
        <v>0</v>
      </c>
      <c r="J250" s="32"/>
      <c r="K250" s="32"/>
      <c r="L250" s="32"/>
      <c r="M250" s="32">
        <f>gortcarn!H249</f>
        <v>0</v>
      </c>
      <c r="N250" s="32"/>
      <c r="O250" s="32"/>
      <c r="P250" s="32"/>
      <c r="Q250" s="32"/>
    </row>
    <row r="251" spans="1:17" ht="33" hidden="1" customHeight="1">
      <c r="A251" s="9" t="s">
        <v>155</v>
      </c>
      <c r="B251" s="9">
        <v>3</v>
      </c>
      <c r="C251" s="9">
        <v>0</v>
      </c>
      <c r="D251" s="41" t="s">
        <v>290</v>
      </c>
      <c r="E251" s="41" t="s">
        <v>515</v>
      </c>
      <c r="F251" s="32">
        <f t="shared" si="118"/>
        <v>0</v>
      </c>
      <c r="G251" s="32">
        <f t="shared" si="118"/>
        <v>0</v>
      </c>
      <c r="H251" s="32">
        <f t="shared" si="118"/>
        <v>0</v>
      </c>
      <c r="I251" s="32">
        <f t="shared" si="118"/>
        <v>0</v>
      </c>
      <c r="J251" s="32">
        <f t="shared" ref="J251:Q251" si="119">SUM(J253:J254)</f>
        <v>0</v>
      </c>
      <c r="K251" s="32">
        <f t="shared" si="119"/>
        <v>0</v>
      </c>
      <c r="L251" s="32">
        <f t="shared" si="119"/>
        <v>0</v>
      </c>
      <c r="M251" s="32">
        <f t="shared" si="119"/>
        <v>0</v>
      </c>
      <c r="N251" s="32">
        <f t="shared" si="119"/>
        <v>0</v>
      </c>
      <c r="O251" s="32">
        <f t="shared" si="119"/>
        <v>0</v>
      </c>
      <c r="P251" s="32">
        <f t="shared" si="119"/>
        <v>0</v>
      </c>
      <c r="Q251" s="32">
        <f t="shared" si="119"/>
        <v>0</v>
      </c>
    </row>
    <row r="252" spans="1:17" ht="11.25" hidden="1" customHeight="1">
      <c r="A252" s="9"/>
      <c r="B252" s="9"/>
      <c r="C252" s="9"/>
      <c r="D252" s="39" t="s">
        <v>212</v>
      </c>
      <c r="E252" s="41"/>
      <c r="F252" s="50"/>
      <c r="G252" s="50"/>
      <c r="H252" s="50"/>
      <c r="I252" s="32"/>
      <c r="J252" s="32"/>
      <c r="K252" s="32"/>
      <c r="L252" s="32"/>
      <c r="M252" s="51"/>
      <c r="N252" s="51"/>
      <c r="O252" s="51"/>
      <c r="P252" s="51"/>
      <c r="Q252" s="51"/>
    </row>
    <row r="253" spans="1:17" ht="13.5" hidden="1" customHeight="1">
      <c r="A253" s="9" t="s">
        <v>155</v>
      </c>
      <c r="B253" s="9">
        <v>3</v>
      </c>
      <c r="C253" s="9">
        <v>1</v>
      </c>
      <c r="D253" s="39" t="s">
        <v>291</v>
      </c>
      <c r="E253" s="45" t="s">
        <v>516</v>
      </c>
      <c r="F253" s="32">
        <f t="shared" ref="F253:H255" si="120">J253+N253</f>
        <v>0</v>
      </c>
      <c r="G253" s="32">
        <f t="shared" si="120"/>
        <v>0</v>
      </c>
      <c r="H253" s="32">
        <f t="shared" si="120"/>
        <v>0</v>
      </c>
      <c r="I253" s="32">
        <f>M253+Q253</f>
        <v>0</v>
      </c>
      <c r="J253" s="32"/>
      <c r="K253" s="32"/>
      <c r="L253" s="32"/>
      <c r="M253" s="32"/>
      <c r="N253" s="32"/>
      <c r="O253" s="32"/>
      <c r="P253" s="32"/>
      <c r="Q253" s="32"/>
    </row>
    <row r="254" spans="1:17" ht="12" hidden="1" customHeight="1">
      <c r="A254" s="9" t="s">
        <v>155</v>
      </c>
      <c r="B254" s="9">
        <v>3</v>
      </c>
      <c r="C254" s="9">
        <v>2</v>
      </c>
      <c r="D254" s="39" t="s">
        <v>292</v>
      </c>
      <c r="E254" s="45"/>
      <c r="F254" s="32">
        <f t="shared" si="120"/>
        <v>0</v>
      </c>
      <c r="G254" s="32">
        <f t="shared" si="120"/>
        <v>0</v>
      </c>
      <c r="H254" s="32">
        <f t="shared" si="120"/>
        <v>0</v>
      </c>
      <c r="I254" s="32">
        <f>M254+Q254</f>
        <v>0</v>
      </c>
      <c r="J254" s="32"/>
      <c r="K254" s="32"/>
      <c r="L254" s="32"/>
      <c r="M254" s="32"/>
      <c r="N254" s="32"/>
      <c r="O254" s="32"/>
      <c r="P254" s="32"/>
      <c r="Q254" s="32"/>
    </row>
    <row r="255" spans="1:17" ht="12" customHeight="1">
      <c r="A255" s="9" t="s">
        <v>155</v>
      </c>
      <c r="B255" s="9">
        <v>4</v>
      </c>
      <c r="C255" s="9">
        <v>0</v>
      </c>
      <c r="D255" s="41" t="s">
        <v>517</v>
      </c>
      <c r="E255" s="41" t="s">
        <v>186</v>
      </c>
      <c r="F255" s="32">
        <f t="shared" si="120"/>
        <v>0</v>
      </c>
      <c r="G255" s="32">
        <f t="shared" si="120"/>
        <v>0</v>
      </c>
      <c r="H255" s="32">
        <f t="shared" si="120"/>
        <v>0</v>
      </c>
      <c r="I255" s="32">
        <f>M255+Q255</f>
        <v>0</v>
      </c>
      <c r="J255" s="32">
        <f t="shared" ref="J255:Q255" si="121">SUM(J257:J258)</f>
        <v>0</v>
      </c>
      <c r="K255" s="32">
        <f t="shared" si="121"/>
        <v>0</v>
      </c>
      <c r="L255" s="32">
        <f t="shared" si="121"/>
        <v>0</v>
      </c>
      <c r="M255" s="32">
        <f t="shared" si="121"/>
        <v>0</v>
      </c>
      <c r="N255" s="32">
        <f t="shared" si="121"/>
        <v>0</v>
      </c>
      <c r="O255" s="32">
        <f t="shared" si="121"/>
        <v>0</v>
      </c>
      <c r="P255" s="32">
        <f t="shared" si="121"/>
        <v>0</v>
      </c>
      <c r="Q255" s="32">
        <f t="shared" si="121"/>
        <v>0</v>
      </c>
    </row>
    <row r="256" spans="1:17" ht="11.25" customHeight="1">
      <c r="A256" s="9"/>
      <c r="B256" s="9"/>
      <c r="C256" s="9"/>
      <c r="D256" s="39" t="s">
        <v>212</v>
      </c>
      <c r="E256" s="41"/>
      <c r="F256" s="50"/>
      <c r="G256" s="50"/>
      <c r="H256" s="50"/>
      <c r="I256" s="32"/>
      <c r="J256" s="32"/>
      <c r="K256" s="32"/>
      <c r="L256" s="32"/>
      <c r="M256" s="51"/>
      <c r="N256" s="51"/>
      <c r="O256" s="51"/>
      <c r="P256" s="51"/>
      <c r="Q256" s="51"/>
    </row>
    <row r="257" spans="1:17" ht="11.25" customHeight="1">
      <c r="A257" s="9" t="s">
        <v>155</v>
      </c>
      <c r="B257" s="9">
        <v>4</v>
      </c>
      <c r="C257" s="9">
        <v>1</v>
      </c>
      <c r="D257" s="39" t="s">
        <v>293</v>
      </c>
      <c r="E257" s="45" t="s">
        <v>187</v>
      </c>
      <c r="F257" s="32">
        <f t="shared" ref="F257:H259" si="122">J257+N257</f>
        <v>0</v>
      </c>
      <c r="G257" s="32">
        <f t="shared" si="122"/>
        <v>0</v>
      </c>
      <c r="H257" s="32">
        <f t="shared" si="122"/>
        <v>0</v>
      </c>
      <c r="I257" s="32">
        <f>M257+Q257</f>
        <v>0</v>
      </c>
      <c r="J257" s="32"/>
      <c r="K257" s="32"/>
      <c r="L257" s="32"/>
      <c r="M257" s="32"/>
      <c r="N257" s="32"/>
      <c r="O257" s="32"/>
      <c r="P257" s="32"/>
      <c r="Q257" s="32"/>
    </row>
    <row r="258" spans="1:17" ht="0.75" hidden="1" customHeight="1">
      <c r="A258" s="9" t="s">
        <v>155</v>
      </c>
      <c r="B258" s="9">
        <v>4</v>
      </c>
      <c r="C258" s="9">
        <v>2</v>
      </c>
      <c r="D258" s="39" t="s">
        <v>294</v>
      </c>
      <c r="E258" s="45" t="s">
        <v>188</v>
      </c>
      <c r="F258" s="32">
        <f t="shared" si="122"/>
        <v>0</v>
      </c>
      <c r="G258" s="32">
        <f t="shared" si="122"/>
        <v>0</v>
      </c>
      <c r="H258" s="32">
        <f t="shared" si="122"/>
        <v>0</v>
      </c>
      <c r="I258" s="32">
        <f>M258+Q258</f>
        <v>0</v>
      </c>
      <c r="J258" s="32"/>
      <c r="K258" s="32"/>
      <c r="L258" s="32"/>
      <c r="M258" s="32"/>
      <c r="N258" s="32"/>
      <c r="O258" s="32"/>
      <c r="P258" s="32"/>
      <c r="Q258" s="32"/>
    </row>
    <row r="259" spans="1:17" ht="12" customHeight="1">
      <c r="A259" s="9" t="s">
        <v>155</v>
      </c>
      <c r="B259" s="9">
        <v>5</v>
      </c>
      <c r="C259" s="9">
        <v>0</v>
      </c>
      <c r="D259" s="41" t="s">
        <v>189</v>
      </c>
      <c r="E259" s="41" t="s">
        <v>190</v>
      </c>
      <c r="F259" s="32">
        <f t="shared" si="122"/>
        <v>16331.1</v>
      </c>
      <c r="G259" s="32">
        <f t="shared" si="122"/>
        <v>29342.5</v>
      </c>
      <c r="H259" s="32">
        <f t="shared" si="122"/>
        <v>40556.300000000003</v>
      </c>
      <c r="I259" s="32">
        <f>M259+Q259</f>
        <v>53340.1</v>
      </c>
      <c r="J259" s="32">
        <f t="shared" ref="J259:Q259" si="123">SUM(J261:J262)</f>
        <v>14331.1</v>
      </c>
      <c r="K259" s="32">
        <f t="shared" si="123"/>
        <v>27342.5</v>
      </c>
      <c r="L259" s="32">
        <f t="shared" si="123"/>
        <v>38556.300000000003</v>
      </c>
      <c r="M259" s="32">
        <f t="shared" si="123"/>
        <v>51340.1</v>
      </c>
      <c r="N259" s="32">
        <f t="shared" si="123"/>
        <v>2000</v>
      </c>
      <c r="O259" s="32">
        <f t="shared" si="123"/>
        <v>2000</v>
      </c>
      <c r="P259" s="32">
        <f t="shared" si="123"/>
        <v>2000</v>
      </c>
      <c r="Q259" s="32">
        <f t="shared" si="123"/>
        <v>2000</v>
      </c>
    </row>
    <row r="260" spans="1:17" ht="11.25" customHeight="1">
      <c r="A260" s="9"/>
      <c r="B260" s="9"/>
      <c r="C260" s="9"/>
      <c r="D260" s="39" t="s">
        <v>212</v>
      </c>
      <c r="E260" s="41"/>
      <c r="F260" s="50"/>
      <c r="G260" s="50"/>
      <c r="H260" s="50"/>
      <c r="I260" s="32"/>
      <c r="J260" s="32"/>
      <c r="K260" s="32"/>
      <c r="L260" s="32"/>
      <c r="M260" s="51"/>
      <c r="N260" s="51"/>
      <c r="O260" s="51"/>
      <c r="P260" s="51"/>
      <c r="Q260" s="51"/>
    </row>
    <row r="261" spans="1:17" ht="12" customHeight="1">
      <c r="A261" s="9" t="s">
        <v>155</v>
      </c>
      <c r="B261" s="9">
        <v>5</v>
      </c>
      <c r="C261" s="9">
        <v>1</v>
      </c>
      <c r="D261" s="39" t="s">
        <v>295</v>
      </c>
      <c r="E261" s="41"/>
      <c r="F261" s="32">
        <f t="shared" ref="F261:H263" si="124">J261+N261</f>
        <v>16331.1</v>
      </c>
      <c r="G261" s="32">
        <f t="shared" si="124"/>
        <v>29342.5</v>
      </c>
      <c r="H261" s="32">
        <f t="shared" si="124"/>
        <v>40556.300000000003</v>
      </c>
      <c r="I261" s="32">
        <f>M261+Q261</f>
        <v>53340.1</v>
      </c>
      <c r="J261" s="32">
        <v>14331.1</v>
      </c>
      <c r="K261" s="32">
        <v>27342.5</v>
      </c>
      <c r="L261" s="32">
        <v>38556.300000000003</v>
      </c>
      <c r="M261" s="32">
        <f>gortcarn!H260</f>
        <v>51340.1</v>
      </c>
      <c r="N261" s="32">
        <v>2000</v>
      </c>
      <c r="O261" s="32">
        <v>2000</v>
      </c>
      <c r="P261" s="32">
        <v>2000</v>
      </c>
      <c r="Q261" s="32">
        <f>gortcarn!I260</f>
        <v>2000</v>
      </c>
    </row>
    <row r="262" spans="1:17" ht="15.75" hidden="1" customHeight="1">
      <c r="A262" s="9" t="s">
        <v>155</v>
      </c>
      <c r="B262" s="9">
        <v>5</v>
      </c>
      <c r="C262" s="9">
        <v>2</v>
      </c>
      <c r="D262" s="39" t="s">
        <v>296</v>
      </c>
      <c r="E262" s="45" t="s">
        <v>191</v>
      </c>
      <c r="F262" s="32">
        <f t="shared" si="124"/>
        <v>0</v>
      </c>
      <c r="G262" s="32">
        <f t="shared" si="124"/>
        <v>0</v>
      </c>
      <c r="H262" s="32">
        <f t="shared" si="124"/>
        <v>0</v>
      </c>
      <c r="I262" s="32">
        <f>M262+Q262</f>
        <v>0</v>
      </c>
      <c r="J262" s="32"/>
      <c r="K262" s="32"/>
      <c r="L262" s="32"/>
      <c r="M262" s="32"/>
      <c r="N262" s="32"/>
      <c r="O262" s="32"/>
      <c r="P262" s="32"/>
      <c r="Q262" s="32"/>
    </row>
    <row r="263" spans="1:17" ht="15.75" hidden="1" customHeight="1">
      <c r="A263" s="9" t="s">
        <v>155</v>
      </c>
      <c r="B263" s="9">
        <v>6</v>
      </c>
      <c r="C263" s="9">
        <v>0</v>
      </c>
      <c r="D263" s="41" t="s">
        <v>192</v>
      </c>
      <c r="E263" s="41" t="s">
        <v>193</v>
      </c>
      <c r="F263" s="32">
        <f t="shared" si="124"/>
        <v>0</v>
      </c>
      <c r="G263" s="32">
        <f t="shared" si="124"/>
        <v>0</v>
      </c>
      <c r="H263" s="32">
        <f t="shared" si="124"/>
        <v>0</v>
      </c>
      <c r="I263" s="32">
        <f>M263+Q263</f>
        <v>0</v>
      </c>
      <c r="J263" s="32">
        <f t="shared" ref="J263:Q263" si="125">J265</f>
        <v>0</v>
      </c>
      <c r="K263" s="32">
        <f t="shared" si="125"/>
        <v>0</v>
      </c>
      <c r="L263" s="32">
        <f t="shared" si="125"/>
        <v>0</v>
      </c>
      <c r="M263" s="32">
        <f t="shared" si="125"/>
        <v>0</v>
      </c>
      <c r="N263" s="32">
        <f t="shared" si="125"/>
        <v>0</v>
      </c>
      <c r="O263" s="32">
        <f t="shared" si="125"/>
        <v>0</v>
      </c>
      <c r="P263" s="32">
        <f t="shared" si="125"/>
        <v>0</v>
      </c>
      <c r="Q263" s="32">
        <f t="shared" si="125"/>
        <v>0</v>
      </c>
    </row>
    <row r="264" spans="1:17" ht="13.5" hidden="1" customHeight="1">
      <c r="A264" s="9"/>
      <c r="B264" s="9"/>
      <c r="C264" s="9"/>
      <c r="D264" s="39" t="s">
        <v>212</v>
      </c>
      <c r="E264" s="41"/>
      <c r="F264" s="50"/>
      <c r="G264" s="50"/>
      <c r="H264" s="50"/>
      <c r="I264" s="32"/>
      <c r="J264" s="32"/>
      <c r="K264" s="32"/>
      <c r="L264" s="32"/>
      <c r="M264" s="51"/>
      <c r="N264" s="51"/>
      <c r="O264" s="51"/>
      <c r="P264" s="51"/>
      <c r="Q264" s="51"/>
    </row>
    <row r="265" spans="1:17" ht="13.5" hidden="1" customHeight="1">
      <c r="A265" s="9" t="s">
        <v>155</v>
      </c>
      <c r="B265" s="9">
        <v>6</v>
      </c>
      <c r="C265" s="9">
        <v>1</v>
      </c>
      <c r="D265" s="39" t="s">
        <v>192</v>
      </c>
      <c r="E265" s="45" t="s">
        <v>194</v>
      </c>
      <c r="F265" s="32">
        <f t="shared" ref="F265:I269" si="126">J265+N265</f>
        <v>0</v>
      </c>
      <c r="G265" s="32">
        <f t="shared" si="126"/>
        <v>0</v>
      </c>
      <c r="H265" s="32">
        <f t="shared" si="126"/>
        <v>0</v>
      </c>
      <c r="I265" s="32">
        <f t="shared" si="126"/>
        <v>0</v>
      </c>
      <c r="J265" s="32"/>
      <c r="K265" s="32"/>
      <c r="L265" s="32"/>
      <c r="M265" s="32"/>
      <c r="N265" s="32"/>
      <c r="O265" s="32"/>
      <c r="P265" s="32"/>
      <c r="Q265" s="32"/>
    </row>
    <row r="266" spans="1:17" ht="12.75" hidden="1" customHeight="1">
      <c r="A266" s="9" t="s">
        <v>155</v>
      </c>
      <c r="B266" s="9">
        <v>7</v>
      </c>
      <c r="C266" s="9">
        <v>0</v>
      </c>
      <c r="D266" s="41" t="s">
        <v>195</v>
      </c>
      <c r="E266" s="41" t="s">
        <v>196</v>
      </c>
      <c r="F266" s="32">
        <f t="shared" si="126"/>
        <v>0</v>
      </c>
      <c r="G266" s="32">
        <f t="shared" si="126"/>
        <v>0</v>
      </c>
      <c r="H266" s="32">
        <f t="shared" si="126"/>
        <v>0</v>
      </c>
      <c r="I266" s="32">
        <f t="shared" si="126"/>
        <v>0</v>
      </c>
      <c r="J266" s="32">
        <f t="shared" ref="J266:Q266" si="127">J268</f>
        <v>0</v>
      </c>
      <c r="K266" s="32">
        <f t="shared" si="127"/>
        <v>0</v>
      </c>
      <c r="L266" s="32">
        <f t="shared" si="127"/>
        <v>0</v>
      </c>
      <c r="M266" s="32">
        <f t="shared" si="127"/>
        <v>0</v>
      </c>
      <c r="N266" s="32">
        <f t="shared" si="127"/>
        <v>0</v>
      </c>
      <c r="O266" s="32">
        <f t="shared" si="127"/>
        <v>0</v>
      </c>
      <c r="P266" s="32">
        <f t="shared" si="127"/>
        <v>0</v>
      </c>
      <c r="Q266" s="32">
        <f t="shared" si="127"/>
        <v>0</v>
      </c>
    </row>
    <row r="267" spans="1:17" ht="0.75" hidden="1" customHeight="1">
      <c r="A267" s="9"/>
      <c r="B267" s="9"/>
      <c r="C267" s="9"/>
      <c r="D267" s="39" t="s">
        <v>212</v>
      </c>
      <c r="E267" s="41"/>
      <c r="F267" s="50"/>
      <c r="G267" s="50"/>
      <c r="H267" s="50"/>
      <c r="I267" s="32"/>
      <c r="J267" s="32"/>
      <c r="K267" s="32"/>
      <c r="L267" s="32"/>
      <c r="M267" s="51"/>
      <c r="N267" s="51"/>
      <c r="O267" s="51"/>
      <c r="P267" s="51"/>
      <c r="Q267" s="51"/>
    </row>
    <row r="268" spans="1:17" ht="13.5" hidden="1" customHeight="1">
      <c r="A268" s="9" t="s">
        <v>155</v>
      </c>
      <c r="B268" s="9">
        <v>7</v>
      </c>
      <c r="C268" s="9">
        <v>1</v>
      </c>
      <c r="D268" s="39" t="s">
        <v>195</v>
      </c>
      <c r="E268" s="45" t="s">
        <v>196</v>
      </c>
      <c r="F268" s="32">
        <f t="shared" ref="F268:H269" si="128">J268+N268</f>
        <v>0</v>
      </c>
      <c r="G268" s="32">
        <f t="shared" si="128"/>
        <v>0</v>
      </c>
      <c r="H268" s="32">
        <f t="shared" si="128"/>
        <v>0</v>
      </c>
      <c r="I268" s="32">
        <f t="shared" si="126"/>
        <v>0</v>
      </c>
      <c r="J268" s="32"/>
      <c r="K268" s="32"/>
      <c r="L268" s="32"/>
      <c r="M268" s="32"/>
      <c r="N268" s="32"/>
      <c r="O268" s="32"/>
      <c r="P268" s="32"/>
      <c r="Q268" s="32"/>
    </row>
    <row r="269" spans="1:17" ht="12" hidden="1" customHeight="1">
      <c r="A269" s="9" t="s">
        <v>155</v>
      </c>
      <c r="B269" s="9">
        <v>8</v>
      </c>
      <c r="C269" s="9">
        <v>0</v>
      </c>
      <c r="D269" s="41" t="s">
        <v>197</v>
      </c>
      <c r="E269" s="41" t="s">
        <v>198</v>
      </c>
      <c r="F269" s="32">
        <f t="shared" si="128"/>
        <v>0</v>
      </c>
      <c r="G269" s="32">
        <f t="shared" si="128"/>
        <v>0</v>
      </c>
      <c r="H269" s="32">
        <f t="shared" si="128"/>
        <v>0</v>
      </c>
      <c r="I269" s="32">
        <f t="shared" si="126"/>
        <v>0</v>
      </c>
      <c r="J269" s="32">
        <f t="shared" ref="J269:Q269" si="129">J271</f>
        <v>0</v>
      </c>
      <c r="K269" s="32">
        <f t="shared" si="129"/>
        <v>0</v>
      </c>
      <c r="L269" s="32">
        <f t="shared" si="129"/>
        <v>0</v>
      </c>
      <c r="M269" s="32">
        <f t="shared" si="129"/>
        <v>0</v>
      </c>
      <c r="N269" s="32">
        <f t="shared" si="129"/>
        <v>0</v>
      </c>
      <c r="O269" s="32">
        <f t="shared" si="129"/>
        <v>0</v>
      </c>
      <c r="P269" s="32">
        <f t="shared" si="129"/>
        <v>0</v>
      </c>
      <c r="Q269" s="32">
        <f t="shared" si="129"/>
        <v>0</v>
      </c>
    </row>
    <row r="270" spans="1:17" ht="13.5" hidden="1" customHeight="1">
      <c r="A270" s="9"/>
      <c r="B270" s="9"/>
      <c r="C270" s="9"/>
      <c r="D270" s="39" t="s">
        <v>212</v>
      </c>
      <c r="E270" s="41"/>
      <c r="F270" s="50"/>
      <c r="G270" s="50"/>
      <c r="H270" s="50"/>
      <c r="I270" s="32"/>
      <c r="J270" s="32"/>
      <c r="K270" s="32"/>
      <c r="L270" s="32"/>
      <c r="M270" s="51"/>
      <c r="N270" s="51"/>
      <c r="O270" s="51"/>
      <c r="P270" s="51"/>
      <c r="Q270" s="51"/>
    </row>
    <row r="271" spans="1:17" ht="13.5" hidden="1" customHeight="1">
      <c r="A271" s="9" t="s">
        <v>155</v>
      </c>
      <c r="B271" s="9">
        <v>8</v>
      </c>
      <c r="C271" s="9">
        <v>1</v>
      </c>
      <c r="D271" s="39" t="s">
        <v>197</v>
      </c>
      <c r="E271" s="45" t="s">
        <v>199</v>
      </c>
      <c r="F271" s="32">
        <f t="shared" ref="F271:I272" si="130">J271+N271</f>
        <v>0</v>
      </c>
      <c r="G271" s="32">
        <f t="shared" si="130"/>
        <v>0</v>
      </c>
      <c r="H271" s="32">
        <f t="shared" si="130"/>
        <v>0</v>
      </c>
      <c r="I271" s="32">
        <f t="shared" si="130"/>
        <v>0</v>
      </c>
      <c r="J271" s="32"/>
      <c r="K271" s="32"/>
      <c r="L271" s="32"/>
      <c r="M271" s="32"/>
      <c r="N271" s="32"/>
      <c r="O271" s="32"/>
      <c r="P271" s="32"/>
      <c r="Q271" s="32"/>
    </row>
    <row r="272" spans="1:17" ht="31.15" customHeight="1">
      <c r="A272" s="9" t="s">
        <v>298</v>
      </c>
      <c r="B272" s="9">
        <v>0</v>
      </c>
      <c r="C272" s="9">
        <v>0</v>
      </c>
      <c r="D272" s="36" t="s">
        <v>73</v>
      </c>
      <c r="E272" s="20" t="s">
        <v>200</v>
      </c>
      <c r="F272" s="32">
        <f t="shared" si="130"/>
        <v>1300</v>
      </c>
      <c r="G272" s="32">
        <f t="shared" si="130"/>
        <v>2200</v>
      </c>
      <c r="H272" s="32">
        <f t="shared" si="130"/>
        <v>3600</v>
      </c>
      <c r="I272" s="32">
        <f t="shared" si="130"/>
        <v>5800</v>
      </c>
      <c r="J272" s="32">
        <f t="shared" ref="J272:Q272" si="131">J274+J278+J281+J284+J287+J290+J293+J296++J300</f>
        <v>1300</v>
      </c>
      <c r="K272" s="32">
        <f t="shared" si="131"/>
        <v>2200</v>
      </c>
      <c r="L272" s="32">
        <f t="shared" si="131"/>
        <v>3600</v>
      </c>
      <c r="M272" s="32">
        <f t="shared" si="131"/>
        <v>5800</v>
      </c>
      <c r="N272" s="32">
        <f t="shared" si="131"/>
        <v>0</v>
      </c>
      <c r="O272" s="32">
        <f t="shared" si="131"/>
        <v>0</v>
      </c>
      <c r="P272" s="32">
        <f t="shared" si="131"/>
        <v>0</v>
      </c>
      <c r="Q272" s="32">
        <f t="shared" si="131"/>
        <v>0</v>
      </c>
    </row>
    <row r="273" spans="1:17" ht="0.75" hidden="1" customHeight="1">
      <c r="A273" s="9"/>
      <c r="B273" s="9"/>
      <c r="C273" s="9"/>
      <c r="D273" s="39" t="s">
        <v>211</v>
      </c>
      <c r="E273" s="40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  <c r="Q273" s="32"/>
    </row>
    <row r="274" spans="1:17" ht="11.25" customHeight="1">
      <c r="A274" s="9" t="s">
        <v>298</v>
      </c>
      <c r="B274" s="9">
        <v>1</v>
      </c>
      <c r="C274" s="9">
        <v>0</v>
      </c>
      <c r="D274" s="41" t="s">
        <v>297</v>
      </c>
      <c r="E274" s="41" t="s">
        <v>201</v>
      </c>
      <c r="F274" s="32">
        <f>J274+N274</f>
        <v>0</v>
      </c>
      <c r="G274" s="32">
        <f>K274+O274</f>
        <v>0</v>
      </c>
      <c r="H274" s="32">
        <f>L274+P274</f>
        <v>0</v>
      </c>
      <c r="I274" s="32">
        <f>M274+Q274</f>
        <v>0</v>
      </c>
      <c r="J274" s="32">
        <f t="shared" ref="J274:Q274" si="132">J276+J277</f>
        <v>0</v>
      </c>
      <c r="K274" s="32">
        <f t="shared" si="132"/>
        <v>0</v>
      </c>
      <c r="L274" s="32">
        <f t="shared" si="132"/>
        <v>0</v>
      </c>
      <c r="M274" s="32">
        <f t="shared" si="132"/>
        <v>0</v>
      </c>
      <c r="N274" s="32">
        <f t="shared" si="132"/>
        <v>0</v>
      </c>
      <c r="O274" s="32">
        <f t="shared" si="132"/>
        <v>0</v>
      </c>
      <c r="P274" s="32">
        <f t="shared" si="132"/>
        <v>0</v>
      </c>
      <c r="Q274" s="32">
        <f t="shared" si="132"/>
        <v>0</v>
      </c>
    </row>
    <row r="275" spans="1:17" ht="13.5" customHeight="1">
      <c r="A275" s="9"/>
      <c r="B275" s="9"/>
      <c r="C275" s="9"/>
      <c r="D275" s="39" t="s">
        <v>212</v>
      </c>
      <c r="E275" s="41"/>
      <c r="F275" s="50"/>
      <c r="G275" s="50"/>
      <c r="H275" s="50"/>
      <c r="I275" s="32"/>
      <c r="J275" s="32"/>
      <c r="K275" s="32"/>
      <c r="L275" s="32"/>
      <c r="M275" s="51"/>
      <c r="N275" s="51"/>
      <c r="O275" s="51"/>
      <c r="P275" s="51"/>
      <c r="Q275" s="51"/>
    </row>
    <row r="276" spans="1:17" ht="10.15" customHeight="1">
      <c r="A276" s="9" t="s">
        <v>298</v>
      </c>
      <c r="B276" s="9">
        <v>1</v>
      </c>
      <c r="C276" s="9">
        <v>1</v>
      </c>
      <c r="D276" s="39" t="s">
        <v>202</v>
      </c>
      <c r="E276" s="45" t="s">
        <v>203</v>
      </c>
      <c r="F276" s="32">
        <f t="shared" ref="F276:H278" si="133">J276+N276</f>
        <v>0</v>
      </c>
      <c r="G276" s="32">
        <f t="shared" si="133"/>
        <v>0</v>
      </c>
      <c r="H276" s="32">
        <f t="shared" si="133"/>
        <v>0</v>
      </c>
      <c r="I276" s="32">
        <f>M276+Q276</f>
        <v>0</v>
      </c>
      <c r="J276" s="32"/>
      <c r="K276" s="32"/>
      <c r="L276" s="32"/>
      <c r="M276" s="32">
        <f>gortcarn!H275</f>
        <v>0</v>
      </c>
      <c r="N276" s="32"/>
      <c r="O276" s="32"/>
      <c r="P276" s="32"/>
      <c r="Q276" s="32"/>
    </row>
    <row r="277" spans="1:17" ht="13.15" hidden="1" customHeight="1">
      <c r="A277" s="9" t="s">
        <v>298</v>
      </c>
      <c r="B277" s="9">
        <v>1</v>
      </c>
      <c r="C277" s="9">
        <v>2</v>
      </c>
      <c r="D277" s="39" t="s">
        <v>204</v>
      </c>
      <c r="E277" s="45" t="s">
        <v>205</v>
      </c>
      <c r="F277" s="32">
        <f t="shared" si="133"/>
        <v>0</v>
      </c>
      <c r="G277" s="32">
        <f t="shared" si="133"/>
        <v>0</v>
      </c>
      <c r="H277" s="32">
        <f t="shared" si="133"/>
        <v>0</v>
      </c>
      <c r="I277" s="32">
        <f>M277+Q277</f>
        <v>0</v>
      </c>
      <c r="J277" s="32"/>
      <c r="K277" s="32"/>
      <c r="L277" s="32"/>
      <c r="M277" s="32"/>
      <c r="N277" s="32"/>
      <c r="O277" s="32"/>
      <c r="P277" s="32"/>
      <c r="Q277" s="32"/>
    </row>
    <row r="278" spans="1:17" ht="12.75" customHeight="1">
      <c r="A278" s="9" t="s">
        <v>298</v>
      </c>
      <c r="B278" s="9">
        <v>2</v>
      </c>
      <c r="C278" s="9">
        <v>0</v>
      </c>
      <c r="D278" s="41" t="s">
        <v>206</v>
      </c>
      <c r="E278" s="41" t="s">
        <v>207</v>
      </c>
      <c r="F278" s="32">
        <f t="shared" si="133"/>
        <v>700</v>
      </c>
      <c r="G278" s="32">
        <f t="shared" si="133"/>
        <v>1400</v>
      </c>
      <c r="H278" s="32">
        <f t="shared" si="133"/>
        <v>2100</v>
      </c>
      <c r="I278" s="32">
        <f>M278+Q278</f>
        <v>2800</v>
      </c>
      <c r="J278" s="32">
        <f t="shared" ref="J278:Q278" si="134">J280</f>
        <v>700</v>
      </c>
      <c r="K278" s="32">
        <f t="shared" si="134"/>
        <v>1400</v>
      </c>
      <c r="L278" s="32">
        <f t="shared" si="134"/>
        <v>2100</v>
      </c>
      <c r="M278" s="32">
        <f t="shared" si="134"/>
        <v>2800</v>
      </c>
      <c r="N278" s="32">
        <f t="shared" si="134"/>
        <v>0</v>
      </c>
      <c r="O278" s="32">
        <f t="shared" si="134"/>
        <v>0</v>
      </c>
      <c r="P278" s="32">
        <f t="shared" si="134"/>
        <v>0</v>
      </c>
      <c r="Q278" s="32">
        <f t="shared" si="134"/>
        <v>0</v>
      </c>
    </row>
    <row r="279" spans="1:17" ht="12" customHeight="1">
      <c r="A279" s="9"/>
      <c r="B279" s="9"/>
      <c r="C279" s="9"/>
      <c r="D279" s="39" t="s">
        <v>212</v>
      </c>
      <c r="E279" s="41"/>
      <c r="F279" s="50"/>
      <c r="G279" s="50"/>
      <c r="H279" s="50"/>
      <c r="I279" s="32"/>
      <c r="J279" s="32"/>
      <c r="K279" s="32"/>
      <c r="L279" s="32"/>
      <c r="M279" s="51"/>
      <c r="N279" s="51"/>
      <c r="O279" s="51"/>
      <c r="P279" s="51"/>
      <c r="Q279" s="51"/>
    </row>
    <row r="280" spans="1:17" ht="12" customHeight="1">
      <c r="A280" s="9" t="s">
        <v>298</v>
      </c>
      <c r="B280" s="9">
        <v>2</v>
      </c>
      <c r="C280" s="9">
        <v>1</v>
      </c>
      <c r="D280" s="39" t="s">
        <v>206</v>
      </c>
      <c r="E280" s="45" t="s">
        <v>208</v>
      </c>
      <c r="F280" s="32">
        <f t="shared" ref="F280:H281" si="135">J280+N280</f>
        <v>700</v>
      </c>
      <c r="G280" s="32">
        <f t="shared" si="135"/>
        <v>1400</v>
      </c>
      <c r="H280" s="32">
        <f t="shared" si="135"/>
        <v>2100</v>
      </c>
      <c r="I280" s="32">
        <f>M280+Q280</f>
        <v>2800</v>
      </c>
      <c r="J280" s="32">
        <v>700</v>
      </c>
      <c r="K280" s="32">
        <v>1400</v>
      </c>
      <c r="L280" s="32">
        <v>2100</v>
      </c>
      <c r="M280" s="32">
        <f>gortcarn!H279</f>
        <v>2800</v>
      </c>
      <c r="N280" s="32"/>
      <c r="O280" s="32"/>
      <c r="P280" s="32"/>
      <c r="Q280" s="32"/>
    </row>
    <row r="281" spans="1:17" ht="12.75" hidden="1" customHeight="1">
      <c r="A281" s="9" t="s">
        <v>298</v>
      </c>
      <c r="B281" s="9">
        <v>3</v>
      </c>
      <c r="C281" s="9">
        <v>0</v>
      </c>
      <c r="D281" s="41" t="s">
        <v>281</v>
      </c>
      <c r="E281" s="41" t="s">
        <v>282</v>
      </c>
      <c r="F281" s="32">
        <f t="shared" si="135"/>
        <v>0</v>
      </c>
      <c r="G281" s="32">
        <f t="shared" si="135"/>
        <v>0</v>
      </c>
      <c r="H281" s="32">
        <f t="shared" si="135"/>
        <v>0</v>
      </c>
      <c r="I281" s="32">
        <f>M281+Q281</f>
        <v>0</v>
      </c>
      <c r="J281" s="32">
        <f t="shared" ref="J281:Q281" si="136">J283</f>
        <v>0</v>
      </c>
      <c r="K281" s="32">
        <f t="shared" si="136"/>
        <v>0</v>
      </c>
      <c r="L281" s="32">
        <f t="shared" si="136"/>
        <v>0</v>
      </c>
      <c r="M281" s="32">
        <f t="shared" si="136"/>
        <v>0</v>
      </c>
      <c r="N281" s="32">
        <f t="shared" si="136"/>
        <v>0</v>
      </c>
      <c r="O281" s="32">
        <f t="shared" si="136"/>
        <v>0</v>
      </c>
      <c r="P281" s="32">
        <f t="shared" si="136"/>
        <v>0</v>
      </c>
      <c r="Q281" s="32">
        <f t="shared" si="136"/>
        <v>0</v>
      </c>
    </row>
    <row r="282" spans="1:17" ht="11.25" hidden="1" customHeight="1">
      <c r="A282" s="9"/>
      <c r="B282" s="9"/>
      <c r="C282" s="9"/>
      <c r="D282" s="39" t="s">
        <v>212</v>
      </c>
      <c r="E282" s="41"/>
      <c r="F282" s="50"/>
      <c r="G282" s="50"/>
      <c r="H282" s="50"/>
      <c r="I282" s="32"/>
      <c r="J282" s="32"/>
      <c r="K282" s="32"/>
      <c r="L282" s="32"/>
      <c r="M282" s="51"/>
      <c r="N282" s="51"/>
      <c r="O282" s="51"/>
      <c r="P282" s="51"/>
      <c r="Q282" s="51"/>
    </row>
    <row r="283" spans="1:17" ht="13.5" hidden="1" customHeight="1">
      <c r="A283" s="9" t="s">
        <v>298</v>
      </c>
      <c r="B283" s="9">
        <v>3</v>
      </c>
      <c r="C283" s="9" t="s">
        <v>123</v>
      </c>
      <c r="D283" s="39" t="s">
        <v>281</v>
      </c>
      <c r="E283" s="41"/>
      <c r="F283" s="32">
        <f t="shared" ref="F283:H284" si="137">J283+N283</f>
        <v>0</v>
      </c>
      <c r="G283" s="32">
        <f t="shared" si="137"/>
        <v>0</v>
      </c>
      <c r="H283" s="32">
        <f t="shared" si="137"/>
        <v>0</v>
      </c>
      <c r="I283" s="32">
        <f>M283+Q283</f>
        <v>0</v>
      </c>
      <c r="J283" s="32"/>
      <c r="K283" s="32"/>
      <c r="L283" s="32"/>
      <c r="M283" s="32"/>
      <c r="N283" s="51"/>
      <c r="O283" s="51"/>
      <c r="P283" s="51"/>
      <c r="Q283" s="51"/>
    </row>
    <row r="284" spans="1:17" ht="13.5" hidden="1" customHeight="1">
      <c r="A284" s="9" t="s">
        <v>298</v>
      </c>
      <c r="B284" s="9">
        <v>4</v>
      </c>
      <c r="C284" s="9">
        <v>0</v>
      </c>
      <c r="D284" s="41" t="s">
        <v>283</v>
      </c>
      <c r="E284" s="41" t="s">
        <v>284</v>
      </c>
      <c r="F284" s="32">
        <f t="shared" si="137"/>
        <v>0</v>
      </c>
      <c r="G284" s="32">
        <f t="shared" si="137"/>
        <v>0</v>
      </c>
      <c r="H284" s="32">
        <f t="shared" si="137"/>
        <v>0</v>
      </c>
      <c r="I284" s="32">
        <f>M284+Q284</f>
        <v>0</v>
      </c>
      <c r="J284" s="32">
        <f t="shared" ref="J284:Q284" si="138">J286</f>
        <v>0</v>
      </c>
      <c r="K284" s="32">
        <f t="shared" si="138"/>
        <v>0</v>
      </c>
      <c r="L284" s="32">
        <f t="shared" si="138"/>
        <v>0</v>
      </c>
      <c r="M284" s="32">
        <f t="shared" si="138"/>
        <v>0</v>
      </c>
      <c r="N284" s="32">
        <f t="shared" si="138"/>
        <v>0</v>
      </c>
      <c r="O284" s="32">
        <f t="shared" si="138"/>
        <v>0</v>
      </c>
      <c r="P284" s="32">
        <f t="shared" si="138"/>
        <v>0</v>
      </c>
      <c r="Q284" s="32">
        <f t="shared" si="138"/>
        <v>0</v>
      </c>
    </row>
    <row r="285" spans="1:17" ht="10.5" hidden="1" customHeight="1">
      <c r="A285" s="9"/>
      <c r="B285" s="9"/>
      <c r="C285" s="9"/>
      <c r="D285" s="39" t="s">
        <v>212</v>
      </c>
      <c r="E285" s="41"/>
      <c r="F285" s="50"/>
      <c r="G285" s="50"/>
      <c r="H285" s="50"/>
      <c r="I285" s="32"/>
      <c r="J285" s="32"/>
      <c r="K285" s="32"/>
      <c r="L285" s="32"/>
      <c r="M285" s="51"/>
      <c r="N285" s="51"/>
      <c r="O285" s="51"/>
      <c r="P285" s="51"/>
      <c r="Q285" s="51"/>
    </row>
    <row r="286" spans="1:17" ht="13.5" hidden="1" customHeight="1">
      <c r="A286" s="9" t="s">
        <v>298</v>
      </c>
      <c r="B286" s="9">
        <v>4</v>
      </c>
      <c r="C286" s="9">
        <v>1</v>
      </c>
      <c r="D286" s="39" t="s">
        <v>283</v>
      </c>
      <c r="E286" s="45" t="s">
        <v>285</v>
      </c>
      <c r="F286" s="32">
        <f t="shared" ref="F286:I287" si="139">J286+N286</f>
        <v>0</v>
      </c>
      <c r="G286" s="32">
        <f t="shared" si="139"/>
        <v>0</v>
      </c>
      <c r="H286" s="32">
        <f t="shared" si="139"/>
        <v>0</v>
      </c>
      <c r="I286" s="32">
        <f t="shared" si="139"/>
        <v>0</v>
      </c>
      <c r="J286" s="32"/>
      <c r="K286" s="32"/>
      <c r="L286" s="32"/>
      <c r="M286" s="32"/>
      <c r="N286" s="32"/>
      <c r="O286" s="32"/>
      <c r="P286" s="32"/>
      <c r="Q286" s="32"/>
    </row>
    <row r="287" spans="1:17" ht="12" hidden="1" customHeight="1">
      <c r="A287" s="9" t="s">
        <v>298</v>
      </c>
      <c r="B287" s="9">
        <v>5</v>
      </c>
      <c r="C287" s="9">
        <v>0</v>
      </c>
      <c r="D287" s="41" t="s">
        <v>286</v>
      </c>
      <c r="E287" s="41" t="s">
        <v>287</v>
      </c>
      <c r="F287" s="32">
        <f t="shared" si="139"/>
        <v>0</v>
      </c>
      <c r="G287" s="32">
        <f t="shared" si="139"/>
        <v>0</v>
      </c>
      <c r="H287" s="32">
        <f t="shared" si="139"/>
        <v>0</v>
      </c>
      <c r="I287" s="32">
        <f t="shared" si="139"/>
        <v>0</v>
      </c>
      <c r="J287" s="32">
        <f t="shared" ref="J287:Q287" si="140">J289</f>
        <v>0</v>
      </c>
      <c r="K287" s="32">
        <f t="shared" si="140"/>
        <v>0</v>
      </c>
      <c r="L287" s="32">
        <f t="shared" si="140"/>
        <v>0</v>
      </c>
      <c r="M287" s="32">
        <f t="shared" si="140"/>
        <v>0</v>
      </c>
      <c r="N287" s="32">
        <f t="shared" si="140"/>
        <v>0</v>
      </c>
      <c r="O287" s="32">
        <f t="shared" si="140"/>
        <v>0</v>
      </c>
      <c r="P287" s="32">
        <f t="shared" si="140"/>
        <v>0</v>
      </c>
      <c r="Q287" s="32">
        <f t="shared" si="140"/>
        <v>0</v>
      </c>
    </row>
    <row r="288" spans="1:17" ht="0.75" hidden="1" customHeight="1">
      <c r="A288" s="9"/>
      <c r="B288" s="9"/>
      <c r="C288" s="9"/>
      <c r="D288" s="39" t="s">
        <v>212</v>
      </c>
      <c r="E288" s="41"/>
      <c r="F288" s="50"/>
      <c r="G288" s="50"/>
      <c r="H288" s="50"/>
      <c r="I288" s="32"/>
      <c r="J288" s="32"/>
      <c r="K288" s="32"/>
      <c r="L288" s="32"/>
      <c r="M288" s="51"/>
      <c r="N288" s="51"/>
      <c r="O288" s="51"/>
      <c r="P288" s="51"/>
      <c r="Q288" s="51"/>
    </row>
    <row r="289" spans="1:17" ht="13.5" hidden="1" customHeight="1">
      <c r="A289" s="9" t="s">
        <v>298</v>
      </c>
      <c r="B289" s="9">
        <v>5</v>
      </c>
      <c r="C289" s="9">
        <v>1</v>
      </c>
      <c r="D289" s="39" t="s">
        <v>286</v>
      </c>
      <c r="E289" s="45" t="s">
        <v>287</v>
      </c>
      <c r="F289" s="32">
        <f t="shared" ref="F289:H290" si="141">J289+N289</f>
        <v>0</v>
      </c>
      <c r="G289" s="32">
        <f t="shared" si="141"/>
        <v>0</v>
      </c>
      <c r="H289" s="32">
        <f t="shared" si="141"/>
        <v>0</v>
      </c>
      <c r="I289" s="32">
        <f>M289+Q289</f>
        <v>0</v>
      </c>
      <c r="J289" s="32"/>
      <c r="K289" s="32"/>
      <c r="L289" s="32"/>
      <c r="M289" s="32"/>
      <c r="N289" s="32"/>
      <c r="O289" s="32"/>
      <c r="P289" s="32"/>
      <c r="Q289" s="32"/>
    </row>
    <row r="290" spans="1:17" ht="12" customHeight="1">
      <c r="A290" s="9" t="s">
        <v>298</v>
      </c>
      <c r="B290" s="9">
        <v>6</v>
      </c>
      <c r="C290" s="9">
        <v>0</v>
      </c>
      <c r="D290" s="41" t="s">
        <v>288</v>
      </c>
      <c r="E290" s="41" t="s">
        <v>289</v>
      </c>
      <c r="F290" s="32">
        <f t="shared" si="141"/>
        <v>0</v>
      </c>
      <c r="G290" s="32">
        <f t="shared" si="141"/>
        <v>0</v>
      </c>
      <c r="H290" s="32">
        <f t="shared" si="141"/>
        <v>0</v>
      </c>
      <c r="I290" s="32">
        <f>M290+Q290</f>
        <v>0</v>
      </c>
      <c r="J290" s="32">
        <f t="shared" ref="J290:Q290" si="142">J292</f>
        <v>0</v>
      </c>
      <c r="K290" s="32">
        <f t="shared" si="142"/>
        <v>0</v>
      </c>
      <c r="L290" s="32">
        <f t="shared" si="142"/>
        <v>0</v>
      </c>
      <c r="M290" s="32">
        <f t="shared" si="142"/>
        <v>0</v>
      </c>
      <c r="N290" s="32">
        <f t="shared" si="142"/>
        <v>0</v>
      </c>
      <c r="O290" s="32">
        <f t="shared" si="142"/>
        <v>0</v>
      </c>
      <c r="P290" s="32">
        <f t="shared" si="142"/>
        <v>0</v>
      </c>
      <c r="Q290" s="32">
        <f t="shared" si="142"/>
        <v>0</v>
      </c>
    </row>
    <row r="291" spans="1:17" ht="10.5" customHeight="1">
      <c r="A291" s="9"/>
      <c r="B291" s="9"/>
      <c r="C291" s="9"/>
      <c r="D291" s="39" t="s">
        <v>212</v>
      </c>
      <c r="E291" s="41"/>
      <c r="F291" s="50"/>
      <c r="G291" s="50"/>
      <c r="H291" s="50"/>
      <c r="I291" s="32"/>
      <c r="J291" s="32"/>
      <c r="K291" s="32"/>
      <c r="L291" s="32"/>
      <c r="M291" s="51"/>
      <c r="N291" s="51"/>
      <c r="O291" s="51"/>
      <c r="P291" s="51"/>
      <c r="Q291" s="51"/>
    </row>
    <row r="292" spans="1:17" ht="13.5" customHeight="1">
      <c r="A292" s="9" t="s">
        <v>298</v>
      </c>
      <c r="B292" s="9">
        <v>6</v>
      </c>
      <c r="C292" s="9">
        <v>1</v>
      </c>
      <c r="D292" s="39" t="s">
        <v>288</v>
      </c>
      <c r="E292" s="45" t="s">
        <v>289</v>
      </c>
      <c r="F292" s="32">
        <f t="shared" ref="F292:H293" si="143">J292+N292</f>
        <v>0</v>
      </c>
      <c r="G292" s="32">
        <f t="shared" si="143"/>
        <v>0</v>
      </c>
      <c r="H292" s="32">
        <f t="shared" si="143"/>
        <v>0</v>
      </c>
      <c r="I292" s="32">
        <f>M292+Q292</f>
        <v>0</v>
      </c>
      <c r="J292" s="32"/>
      <c r="K292" s="32"/>
      <c r="L292" s="32"/>
      <c r="M292" s="32"/>
      <c r="N292" s="32"/>
      <c r="O292" s="32"/>
      <c r="P292" s="32"/>
      <c r="Q292" s="32"/>
    </row>
    <row r="293" spans="1:17" ht="23.25" customHeight="1">
      <c r="A293" s="9" t="s">
        <v>298</v>
      </c>
      <c r="B293" s="9">
        <v>7</v>
      </c>
      <c r="C293" s="9">
        <v>0</v>
      </c>
      <c r="D293" s="41" t="s">
        <v>316</v>
      </c>
      <c r="E293" s="41" t="s">
        <v>317</v>
      </c>
      <c r="F293" s="32">
        <f t="shared" si="143"/>
        <v>600</v>
      </c>
      <c r="G293" s="32">
        <f t="shared" si="143"/>
        <v>800</v>
      </c>
      <c r="H293" s="32">
        <f t="shared" si="143"/>
        <v>1500</v>
      </c>
      <c r="I293" s="32">
        <f>M293+Q293</f>
        <v>3000</v>
      </c>
      <c r="J293" s="32">
        <f t="shared" ref="J293:Q293" si="144">J295</f>
        <v>600</v>
      </c>
      <c r="K293" s="32">
        <f t="shared" si="144"/>
        <v>800</v>
      </c>
      <c r="L293" s="32">
        <f t="shared" si="144"/>
        <v>1500</v>
      </c>
      <c r="M293" s="32">
        <f t="shared" si="144"/>
        <v>3000</v>
      </c>
      <c r="N293" s="32">
        <f t="shared" si="144"/>
        <v>0</v>
      </c>
      <c r="O293" s="32">
        <f t="shared" si="144"/>
        <v>0</v>
      </c>
      <c r="P293" s="32">
        <f t="shared" si="144"/>
        <v>0</v>
      </c>
      <c r="Q293" s="32">
        <f t="shared" si="144"/>
        <v>0</v>
      </c>
    </row>
    <row r="294" spans="1:17" ht="12" customHeight="1">
      <c r="A294" s="9"/>
      <c r="B294" s="9"/>
      <c r="C294" s="9"/>
      <c r="D294" s="39" t="s">
        <v>212</v>
      </c>
      <c r="E294" s="41"/>
      <c r="F294" s="50"/>
      <c r="G294" s="50"/>
      <c r="H294" s="50"/>
      <c r="I294" s="32"/>
      <c r="J294" s="32"/>
      <c r="K294" s="32"/>
      <c r="L294" s="32"/>
      <c r="M294" s="51"/>
      <c r="N294" s="51"/>
      <c r="O294" s="51"/>
      <c r="P294" s="51"/>
      <c r="Q294" s="51"/>
    </row>
    <row r="295" spans="1:17" ht="22.5" customHeight="1">
      <c r="A295" s="9" t="s">
        <v>298</v>
      </c>
      <c r="B295" s="9">
        <v>7</v>
      </c>
      <c r="C295" s="9">
        <v>1</v>
      </c>
      <c r="D295" s="39" t="s">
        <v>316</v>
      </c>
      <c r="E295" s="45" t="s">
        <v>318</v>
      </c>
      <c r="F295" s="32">
        <f t="shared" ref="F295:H296" si="145">J295+N295</f>
        <v>600</v>
      </c>
      <c r="G295" s="32">
        <f t="shared" si="145"/>
        <v>800</v>
      </c>
      <c r="H295" s="32">
        <f t="shared" si="145"/>
        <v>1500</v>
      </c>
      <c r="I295" s="32">
        <f>M295+Q295</f>
        <v>3000</v>
      </c>
      <c r="J295" s="32">
        <v>600</v>
      </c>
      <c r="K295" s="32">
        <v>800</v>
      </c>
      <c r="L295" s="32">
        <v>1500</v>
      </c>
      <c r="M295" s="32">
        <f>gortcarn!H294</f>
        <v>3000</v>
      </c>
      <c r="N295" s="32"/>
      <c r="O295" s="32"/>
      <c r="P295" s="32"/>
      <c r="Q295" s="32"/>
    </row>
    <row r="296" spans="1:17" ht="0.75" hidden="1" customHeight="1">
      <c r="A296" s="9" t="s">
        <v>298</v>
      </c>
      <c r="B296" s="9">
        <v>8</v>
      </c>
      <c r="C296" s="9">
        <v>0</v>
      </c>
      <c r="D296" s="41" t="s">
        <v>319</v>
      </c>
      <c r="E296" s="41" t="s">
        <v>320</v>
      </c>
      <c r="F296" s="32">
        <f t="shared" si="145"/>
        <v>0</v>
      </c>
      <c r="G296" s="32">
        <f t="shared" si="145"/>
        <v>0</v>
      </c>
      <c r="H296" s="32">
        <f t="shared" si="145"/>
        <v>0</v>
      </c>
      <c r="I296" s="32">
        <f>M296+Q296</f>
        <v>0</v>
      </c>
      <c r="J296" s="32">
        <f t="shared" ref="J296:Q296" si="146">J298</f>
        <v>0</v>
      </c>
      <c r="K296" s="32">
        <f t="shared" si="146"/>
        <v>0</v>
      </c>
      <c r="L296" s="32">
        <f t="shared" si="146"/>
        <v>0</v>
      </c>
      <c r="M296" s="32">
        <f t="shared" si="146"/>
        <v>0</v>
      </c>
      <c r="N296" s="32">
        <f t="shared" si="146"/>
        <v>0</v>
      </c>
      <c r="O296" s="32">
        <f t="shared" si="146"/>
        <v>0</v>
      </c>
      <c r="P296" s="32">
        <f t="shared" si="146"/>
        <v>0</v>
      </c>
      <c r="Q296" s="32">
        <f t="shared" si="146"/>
        <v>0</v>
      </c>
    </row>
    <row r="297" spans="1:17" ht="0.75" hidden="1" customHeight="1">
      <c r="A297" s="9"/>
      <c r="B297" s="9"/>
      <c r="C297" s="9"/>
      <c r="D297" s="39" t="s">
        <v>212</v>
      </c>
      <c r="E297" s="41"/>
      <c r="F297" s="50"/>
      <c r="G297" s="50"/>
      <c r="H297" s="50"/>
      <c r="I297" s="32"/>
      <c r="J297" s="32"/>
      <c r="K297" s="32"/>
      <c r="L297" s="32"/>
      <c r="M297" s="51"/>
      <c r="N297" s="51"/>
      <c r="O297" s="51"/>
      <c r="P297" s="51"/>
      <c r="Q297" s="51"/>
    </row>
    <row r="298" spans="1:17" ht="12.75" hidden="1" customHeight="1">
      <c r="A298" s="9" t="s">
        <v>298</v>
      </c>
      <c r="B298" s="9">
        <v>8</v>
      </c>
      <c r="C298" s="9">
        <v>1</v>
      </c>
      <c r="D298" s="39" t="s">
        <v>319</v>
      </c>
      <c r="E298" s="45" t="s">
        <v>321</v>
      </c>
      <c r="F298" s="32">
        <f>J298+N298</f>
        <v>0</v>
      </c>
      <c r="G298" s="32">
        <f>K298+O298</f>
        <v>0</v>
      </c>
      <c r="H298" s="32">
        <f>L298+P298</f>
        <v>0</v>
      </c>
      <c r="I298" s="32">
        <f>M298+Q298</f>
        <v>0</v>
      </c>
      <c r="J298" s="32"/>
      <c r="K298" s="32"/>
      <c r="L298" s="32"/>
      <c r="M298" s="32"/>
      <c r="N298" s="32"/>
      <c r="O298" s="32"/>
      <c r="P298" s="32"/>
      <c r="Q298" s="32"/>
    </row>
    <row r="299" spans="1:17" ht="13.5" hidden="1" customHeight="1">
      <c r="A299" s="9"/>
      <c r="B299" s="9"/>
      <c r="C299" s="9"/>
      <c r="D299" s="39" t="s">
        <v>212</v>
      </c>
      <c r="E299" s="41"/>
      <c r="F299" s="50"/>
      <c r="G299" s="50"/>
      <c r="H299" s="50"/>
      <c r="I299" s="32"/>
      <c r="J299" s="32"/>
      <c r="K299" s="32"/>
      <c r="L299" s="32"/>
      <c r="M299" s="51"/>
      <c r="N299" s="51"/>
      <c r="O299" s="51"/>
      <c r="P299" s="51"/>
      <c r="Q299" s="51"/>
    </row>
    <row r="300" spans="1:17" ht="13.5" hidden="1" customHeight="1">
      <c r="A300" s="9" t="s">
        <v>298</v>
      </c>
      <c r="B300" s="9">
        <v>9</v>
      </c>
      <c r="C300" s="9">
        <v>0</v>
      </c>
      <c r="D300" s="41" t="s">
        <v>322</v>
      </c>
      <c r="E300" s="41" t="s">
        <v>323</v>
      </c>
      <c r="F300" s="32">
        <f>J300+N300</f>
        <v>0</v>
      </c>
      <c r="G300" s="32">
        <f>K300+O300</f>
        <v>0</v>
      </c>
      <c r="H300" s="32">
        <f>L300+P300</f>
        <v>0</v>
      </c>
      <c r="I300" s="32">
        <f>M300+Q300</f>
        <v>0</v>
      </c>
      <c r="J300" s="32">
        <f t="shared" ref="J300:Q300" si="147">J302+J303</f>
        <v>0</v>
      </c>
      <c r="K300" s="32">
        <f t="shared" si="147"/>
        <v>0</v>
      </c>
      <c r="L300" s="32">
        <f t="shared" si="147"/>
        <v>0</v>
      </c>
      <c r="M300" s="32">
        <f t="shared" si="147"/>
        <v>0</v>
      </c>
      <c r="N300" s="32">
        <f t="shared" si="147"/>
        <v>0</v>
      </c>
      <c r="O300" s="32">
        <f t="shared" si="147"/>
        <v>0</v>
      </c>
      <c r="P300" s="32">
        <f t="shared" si="147"/>
        <v>0</v>
      </c>
      <c r="Q300" s="32">
        <f t="shared" si="147"/>
        <v>0</v>
      </c>
    </row>
    <row r="301" spans="1:17" ht="13.5" hidden="1" customHeight="1">
      <c r="A301" s="9"/>
      <c r="B301" s="9"/>
      <c r="C301" s="9"/>
      <c r="D301" s="39" t="s">
        <v>212</v>
      </c>
      <c r="E301" s="41"/>
      <c r="F301" s="50"/>
      <c r="G301" s="50"/>
      <c r="H301" s="50"/>
      <c r="I301" s="32"/>
      <c r="J301" s="32"/>
      <c r="K301" s="32"/>
      <c r="L301" s="32"/>
      <c r="M301" s="51"/>
      <c r="N301" s="51"/>
      <c r="O301" s="51"/>
      <c r="P301" s="51"/>
      <c r="Q301" s="51"/>
    </row>
    <row r="302" spans="1:17" ht="13.5" hidden="1" customHeight="1">
      <c r="A302" s="9" t="s">
        <v>298</v>
      </c>
      <c r="B302" s="9">
        <v>9</v>
      </c>
      <c r="C302" s="9">
        <v>1</v>
      </c>
      <c r="D302" s="39" t="s">
        <v>322</v>
      </c>
      <c r="E302" s="45" t="s">
        <v>324</v>
      </c>
      <c r="F302" s="32">
        <f t="shared" ref="F302:I303" si="148">J302+N302</f>
        <v>0</v>
      </c>
      <c r="G302" s="32">
        <f t="shared" si="148"/>
        <v>0</v>
      </c>
      <c r="H302" s="32">
        <f t="shared" si="148"/>
        <v>0</v>
      </c>
      <c r="I302" s="32">
        <f t="shared" si="148"/>
        <v>0</v>
      </c>
      <c r="J302" s="32"/>
      <c r="K302" s="32"/>
      <c r="L302" s="32"/>
      <c r="M302" s="32"/>
      <c r="N302" s="32"/>
      <c r="O302" s="32"/>
      <c r="P302" s="32"/>
      <c r="Q302" s="32"/>
    </row>
    <row r="303" spans="1:17" ht="13.5" hidden="1" customHeight="1">
      <c r="A303" s="9" t="s">
        <v>298</v>
      </c>
      <c r="B303" s="9">
        <v>9</v>
      </c>
      <c r="C303" s="9">
        <v>2</v>
      </c>
      <c r="D303" s="39" t="s">
        <v>266</v>
      </c>
      <c r="E303" s="45"/>
      <c r="F303" s="32">
        <f t="shared" si="148"/>
        <v>0</v>
      </c>
      <c r="G303" s="32">
        <f t="shared" si="148"/>
        <v>0</v>
      </c>
      <c r="H303" s="32">
        <f t="shared" si="148"/>
        <v>0</v>
      </c>
      <c r="I303" s="32">
        <f t="shared" si="148"/>
        <v>0</v>
      </c>
      <c r="J303" s="32"/>
      <c r="K303" s="32"/>
      <c r="L303" s="32"/>
      <c r="M303" s="32"/>
      <c r="N303" s="32"/>
      <c r="O303" s="32"/>
      <c r="P303" s="32"/>
      <c r="Q303" s="32"/>
    </row>
    <row r="304" spans="1:17" ht="21" customHeight="1">
      <c r="A304" s="9" t="s">
        <v>299</v>
      </c>
      <c r="B304" s="9">
        <v>0</v>
      </c>
      <c r="C304" s="9">
        <v>0</v>
      </c>
      <c r="D304" s="20" t="s">
        <v>74</v>
      </c>
      <c r="E304" s="20"/>
      <c r="F304" s="32">
        <f>J304+N304-'ekamut eramsjak'!L137</f>
        <v>12717.3</v>
      </c>
      <c r="G304" s="32">
        <f>K304+O304-'ekamut eramsjak'!M137</f>
        <v>26821.200000000001</v>
      </c>
      <c r="H304" s="32">
        <f>L304+P304-'ekamut eramsjak'!N137</f>
        <v>47295.3</v>
      </c>
      <c r="I304" s="32">
        <f>M304+Q304-'ekamut eramsjak'!O137</f>
        <v>86104.8</v>
      </c>
      <c r="J304" s="32">
        <f t="shared" ref="J304:Q304" si="149">J306</f>
        <v>12717.3</v>
      </c>
      <c r="K304" s="32">
        <f t="shared" si="149"/>
        <v>26821.200000000001</v>
      </c>
      <c r="L304" s="32">
        <f t="shared" si="149"/>
        <v>47295.3</v>
      </c>
      <c r="M304" s="32">
        <f t="shared" si="149"/>
        <v>86104.8</v>
      </c>
      <c r="N304" s="32">
        <f t="shared" si="149"/>
        <v>0</v>
      </c>
      <c r="O304" s="32">
        <f t="shared" si="149"/>
        <v>0</v>
      </c>
      <c r="P304" s="32">
        <f t="shared" si="149"/>
        <v>0</v>
      </c>
      <c r="Q304" s="32">
        <f t="shared" si="149"/>
        <v>0</v>
      </c>
    </row>
    <row r="305" spans="1:17" ht="0.75" hidden="1" customHeight="1">
      <c r="A305" s="9"/>
      <c r="B305" s="9"/>
      <c r="C305" s="9"/>
      <c r="D305" s="39" t="s">
        <v>211</v>
      </c>
      <c r="E305" s="40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  <c r="Q305" s="32"/>
    </row>
    <row r="306" spans="1:17" ht="13.5" customHeight="1">
      <c r="A306" s="3" t="s">
        <v>299</v>
      </c>
      <c r="B306" s="3">
        <v>1</v>
      </c>
      <c r="C306" s="3">
        <v>0</v>
      </c>
      <c r="D306" s="48" t="s">
        <v>500</v>
      </c>
      <c r="E306" s="45"/>
      <c r="F306" s="32">
        <f>J306+N306-'ekamut eramsjak'!L137</f>
        <v>12717.3</v>
      </c>
      <c r="G306" s="32">
        <f>K306+O306-'ekamut eramsjak'!M137</f>
        <v>26821.200000000001</v>
      </c>
      <c r="H306" s="32">
        <f>L306+P306-'ekamut eramsjak'!N137</f>
        <v>47295.3</v>
      </c>
      <c r="I306" s="32">
        <f>M306+Q306-'ekamut eramsjak'!O137</f>
        <v>86104.8</v>
      </c>
      <c r="J306" s="32">
        <f t="shared" ref="J306:Q306" si="150">J308</f>
        <v>12717.3</v>
      </c>
      <c r="K306" s="32">
        <f t="shared" si="150"/>
        <v>26821.200000000001</v>
      </c>
      <c r="L306" s="32">
        <f t="shared" si="150"/>
        <v>47295.3</v>
      </c>
      <c r="M306" s="32">
        <f t="shared" si="150"/>
        <v>86104.8</v>
      </c>
      <c r="N306" s="32">
        <f t="shared" si="150"/>
        <v>0</v>
      </c>
      <c r="O306" s="32">
        <f t="shared" si="150"/>
        <v>0</v>
      </c>
      <c r="P306" s="32">
        <f t="shared" si="150"/>
        <v>0</v>
      </c>
      <c r="Q306" s="32">
        <f t="shared" si="150"/>
        <v>0</v>
      </c>
    </row>
    <row r="307" spans="1:17" ht="11.25" customHeight="1">
      <c r="A307" s="9"/>
      <c r="B307" s="9"/>
      <c r="C307" s="9"/>
      <c r="D307" s="39" t="s">
        <v>212</v>
      </c>
      <c r="E307" s="41"/>
      <c r="F307" s="50"/>
      <c r="G307" s="50"/>
      <c r="H307" s="50"/>
      <c r="I307" s="32"/>
      <c r="J307" s="32"/>
      <c r="K307" s="32"/>
      <c r="L307" s="32"/>
      <c r="M307" s="51"/>
      <c r="N307" s="51"/>
      <c r="O307" s="51"/>
      <c r="P307" s="51"/>
      <c r="Q307" s="51"/>
    </row>
    <row r="308" spans="1:17" ht="13.5" customHeight="1">
      <c r="A308" s="3" t="s">
        <v>299</v>
      </c>
      <c r="B308" s="3">
        <v>1</v>
      </c>
      <c r="C308" s="3">
        <v>2</v>
      </c>
      <c r="D308" s="49" t="s">
        <v>501</v>
      </c>
      <c r="E308" s="45"/>
      <c r="F308" s="32">
        <f>J308+N308-'ekamut eramsjak'!L137</f>
        <v>12717.3</v>
      </c>
      <c r="G308" s="32">
        <f>K308+O308-'ekamut eramsjak'!M137</f>
        <v>26821.200000000001</v>
      </c>
      <c r="H308" s="32">
        <f>L308+P308-'ekamut eramsjak'!N137</f>
        <v>47295.3</v>
      </c>
      <c r="I308" s="32">
        <f>M308+Q308-'ekamut eramsjak'!O137</f>
        <v>86104.8</v>
      </c>
      <c r="J308" s="156">
        <v>12717.3</v>
      </c>
      <c r="K308" s="32">
        <v>26821.200000000001</v>
      </c>
      <c r="L308" s="156">
        <v>47295.3</v>
      </c>
      <c r="M308" s="32">
        <f>gortcarn!H307</f>
        <v>86104.8</v>
      </c>
      <c r="N308" s="32"/>
      <c r="O308" s="32"/>
      <c r="P308" s="32"/>
      <c r="Q308" s="32">
        <f>gortcarn!I307</f>
        <v>0</v>
      </c>
    </row>
    <row r="309" spans="1:17" ht="13.5" customHeight="1">
      <c r="A309" s="4"/>
      <c r="B309" s="14"/>
      <c r="C309" s="5"/>
    </row>
    <row r="310" spans="1:17" ht="13.5" customHeight="1">
      <c r="B310" s="14"/>
      <c r="C310" s="5"/>
    </row>
    <row r="311" spans="1:17" ht="13.5" customHeight="1">
      <c r="B311" s="14"/>
      <c r="C311" s="5"/>
      <c r="D311" s="2"/>
    </row>
    <row r="312" spans="1:17" ht="13.5" customHeight="1">
      <c r="A312" s="285" t="s">
        <v>75</v>
      </c>
      <c r="B312" s="285"/>
      <c r="C312" s="285"/>
      <c r="D312" s="285"/>
      <c r="E312" s="285"/>
      <c r="F312" s="285"/>
      <c r="G312" s="285"/>
      <c r="H312" s="285"/>
      <c r="I312" s="285"/>
      <c r="J312" s="285"/>
    </row>
    <row r="313" spans="1:17" ht="13.5" customHeight="1">
      <c r="A313" s="268" t="s">
        <v>1030</v>
      </c>
      <c r="B313" s="268"/>
      <c r="C313" s="268"/>
      <c r="D313" s="268"/>
      <c r="E313" s="268"/>
      <c r="F313" s="268"/>
      <c r="G313" s="268"/>
      <c r="H313" s="268"/>
      <c r="I313" s="268"/>
      <c r="J313" s="268"/>
    </row>
    <row r="314" spans="1:17" ht="13.5" customHeight="1">
      <c r="A314" s="287" t="s">
        <v>975</v>
      </c>
      <c r="B314" s="287"/>
      <c r="C314" s="287"/>
      <c r="D314" s="287"/>
      <c r="E314" s="287"/>
      <c r="F314" s="287"/>
      <c r="G314" s="287"/>
      <c r="H314" s="287"/>
      <c r="I314" s="287"/>
      <c r="J314" s="287"/>
    </row>
    <row r="315" spans="1:17" ht="13.5" customHeight="1">
      <c r="A315" s="285" t="s">
        <v>9</v>
      </c>
      <c r="B315" s="285"/>
      <c r="C315" s="285"/>
      <c r="D315" s="285"/>
      <c r="E315" s="285"/>
      <c r="F315" s="285"/>
      <c r="G315" s="285"/>
      <c r="H315" s="285"/>
      <c r="I315" s="285"/>
      <c r="J315" s="285"/>
    </row>
    <row r="316" spans="1:17" ht="13.5" customHeight="1">
      <c r="A316" s="285" t="s">
        <v>1031</v>
      </c>
      <c r="B316" s="285"/>
      <c r="C316" s="285"/>
      <c r="D316" s="285"/>
      <c r="E316" s="285"/>
      <c r="F316" s="285"/>
      <c r="G316" s="285"/>
      <c r="H316" s="285"/>
      <c r="I316" s="285"/>
      <c r="J316" s="285"/>
    </row>
    <row r="317" spans="1:17" ht="13.5" customHeight="1">
      <c r="A317" s="286" t="s">
        <v>475</v>
      </c>
      <c r="B317" s="286"/>
      <c r="C317" s="286"/>
      <c r="D317" s="286"/>
      <c r="E317" s="286"/>
      <c r="F317" s="286"/>
      <c r="G317" s="286"/>
      <c r="H317" s="286"/>
      <c r="I317" s="286"/>
      <c r="J317" s="286"/>
    </row>
  </sheetData>
  <mergeCells count="20">
    <mergeCell ref="J5:M5"/>
    <mergeCell ref="N5:Q5"/>
    <mergeCell ref="A316:J316"/>
    <mergeCell ref="A317:J317"/>
    <mergeCell ref="A312:J312"/>
    <mergeCell ref="A313:J313"/>
    <mergeCell ref="A314:J314"/>
    <mergeCell ref="A315:J315"/>
    <mergeCell ref="A5:A6"/>
    <mergeCell ref="B5:B6"/>
    <mergeCell ref="R1:AI1"/>
    <mergeCell ref="A2:Q2"/>
    <mergeCell ref="R2:AI2"/>
    <mergeCell ref="M4:Q4"/>
    <mergeCell ref="C5:C6"/>
    <mergeCell ref="D5:D6"/>
    <mergeCell ref="E5:E6"/>
    <mergeCell ref="F5:I5"/>
    <mergeCell ref="A3:P3"/>
    <mergeCell ref="A1:Q1"/>
  </mergeCells>
  <phoneticPr fontId="3" type="noConversion"/>
  <pageMargins left="0.25" right="0.17" top="0.2" bottom="0.2" header="0.2" footer="0.2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titxosatert</vt:lpstr>
      <vt:lpstr>ekamut</vt:lpstr>
      <vt:lpstr>gortcarn</vt:lpstr>
      <vt:lpstr>tnt</vt:lpstr>
      <vt:lpstr>mnac</vt:lpstr>
      <vt:lpstr>ekamut eramsjak</vt:lpstr>
      <vt:lpstr>caxser eramsjak</vt:lpstr>
      <vt:lpstr>ekamut!Print_Area</vt:lpstr>
      <vt:lpstr>mnac!Print_Area</vt:lpstr>
      <vt:lpstr>tnt!Print_Area</vt:lpstr>
      <vt:lpstr>ekamut!Print_Titles</vt:lpstr>
      <vt:lpstr>gortcarn!Print_Titles</vt:lpstr>
      <vt:lpstr>tnt!Print_Titles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2019-02-08T12:34:08Z</cp:lastPrinted>
  <dcterms:created xsi:type="dcterms:W3CDTF">1996-10-14T23:33:28Z</dcterms:created>
  <dcterms:modified xsi:type="dcterms:W3CDTF">2021-05-10T08:03:33Z</dcterms:modified>
</cp:coreProperties>
</file>