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<sst xmlns="http://schemas.openxmlformats.org/spreadsheetml/2006/main" count="136" uniqueCount="114">
  <si>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</si>
  <si>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</si>
  <si>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</si>
  <si>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</si>
  <si>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</si>
  <si>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</si>
  <si>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</si>
  <si>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</si>
  <si>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</si>
  <si>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</si>
  <si>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</si>
  <si>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</si>
  <si>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</si>
  <si>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</si>
  <si>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</si>
  <si>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</si>
  <si>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</si>
  <si>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</si>
  <si>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</si>
  <si>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</si>
  <si>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</si>
  <si>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</si>
  <si>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</si>
  <si>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</si>
  <si>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</si>
  <si>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</si>
  <si>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</si>
  <si>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</si>
  <si>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</si>
  <si>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</si>
  <si>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</si>
  <si>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</si>
  <si>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</si>
  <si>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</si>
  <si>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</si>
  <si>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</si>
  <si>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</si>
  <si>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</si>
  <si>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</si>
  <si>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</si>
  <si>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</si>
  <si>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</si>
  <si>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</si>
  <si>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</si>
  <si>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</si>
  <si>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</si>
  <si>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</si>
  <si>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</si>
  <si>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</si>
  <si>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</si>
  <si>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</si>
  <si>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</si>
  <si>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</si>
  <si>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</si>
  <si>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</si>
  <si>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</si>
  <si>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</si>
  <si>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</si>
  <si>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</si>
  <si>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</si>
  <si>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</si>
  <si>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</si>
  <si>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</si>
  <si>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</si>
  <si>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</si>
  <si>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</si>
  <si>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</si>
  <si>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</si>
  <si>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</si>
  <si>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</si>
  <si>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</si>
  <si>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</si>
  <si>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</si>
  <si>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</si>
  <si>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</si>
  <si>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</si>
  <si>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</si>
  <si>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</si>
  <si>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</si>
  <si>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</si>
  <si>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</si>
  <si>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</si>
  <si>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</si>
  <si>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</si>
  <si>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</si>
  <si>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</si>
  <si>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</si>
  <si>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15հիմնական դպրոց &gt;&gt; ՊՈԱԿ</t>
    </r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</si>
  <si>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</si>
  <si>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</si>
  <si>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</si>
  <si>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</si>
  <si>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</si>
  <si>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</si>
  <si>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</si>
  <si>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t>Տ. Հախինյան</t>
  </si>
  <si>
    <t>Թ. Հարությունյան</t>
  </si>
  <si>
    <r>
      <t xml:space="preserve">2. Փոստային հասցեն          </t>
    </r>
    <r>
      <rPr>
        <b/>
        <u val="single"/>
        <sz val="12"/>
        <rFont val="GHEA Grapalat"/>
        <family val="3"/>
      </rPr>
      <t xml:space="preserve"> Լոռու մարզ,ք.Վանաձոր, Աղայան69                                 </t>
    </r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</si>
  <si>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</si>
  <si>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</si>
  <si>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</si>
  <si>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</si>
  <si>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</si>
  <si>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</si>
  <si>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</si>
  <si>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</si>
  <si>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</si>
  <si>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</si>
  <si>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</si>
  <si>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</si>
  <si>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</si>
  <si>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</si>
  <si>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01.12.2020թ. --   01 . 01 .2021 թ. ժամանակահատվածի համար</t>
  </si>
  <si>
    <r>
      <t>«</t>
    </r>
    <r>
      <rPr>
        <b/>
        <u val="single"/>
        <sz val="8"/>
        <color indexed="8"/>
        <rFont val="GHEA Grapalat"/>
        <family val="3"/>
      </rPr>
      <t xml:space="preserve"> 21 </t>
    </r>
    <r>
      <rPr>
        <b/>
        <sz val="8"/>
        <color indexed="8"/>
        <rFont val="GHEA Grapalat"/>
        <family val="3"/>
      </rPr>
      <t>» «</t>
    </r>
    <r>
      <rPr>
        <b/>
        <u val="single"/>
        <sz val="8"/>
        <color indexed="8"/>
        <rFont val="GHEA Grapalat"/>
        <family val="3"/>
      </rPr>
      <t xml:space="preserve">  01 </t>
    </r>
    <r>
      <rPr>
        <b/>
        <sz val="8"/>
        <color indexed="8"/>
        <rFont val="GHEA Grapalat"/>
        <family val="3"/>
      </rPr>
      <t>» 20</t>
    </r>
    <r>
      <rPr>
        <b/>
        <u val="single"/>
        <sz val="8"/>
        <color indexed="8"/>
        <rFont val="GHEA Grapalat"/>
        <family val="3"/>
      </rPr>
      <t xml:space="preserve"> 21</t>
    </r>
    <r>
      <rPr>
        <b/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</si>
</sst>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_(* #,##0_);_(* \(#,##0\);_(* &quot;-&quot;??_);_(@_)"/>
    <numFmt numFmtId="195" formatCode="[$-FC19]d\ mmmm\ yyyy\ &quot;г.&quot;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name val="GHEA Grapalat"/>
      <family val="3"/>
    </font>
    <font>
      <b/>
      <i/>
      <sz val="9"/>
      <name val="Arial Unicode"/>
      <family val="2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0"/>
    </font>
    <font>
      <b/>
      <sz val="9"/>
      <color indexed="8"/>
      <name val="GHEA Grapalat"/>
      <family val="0"/>
    </font>
    <font>
      <b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0"/>
    </font>
    <font>
      <b/>
      <sz val="9"/>
      <color rgb="FF000000"/>
      <name val="GHEA Grapalat"/>
      <family val="0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15" fillId="33" borderId="11" xfId="0" applyNumberFormat="1" applyFont="1" applyFill="1" applyBorder="1" applyAlignment="1">
      <alignment horizontal="center" vertical="center"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7" fontId="1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6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49" fontId="67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 wrapText="1"/>
      <protection/>
    </xf>
    <xf numFmtId="49" fontId="69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70" fillId="34" borderId="11" xfId="0" applyFont="1" applyFill="1" applyBorder="1" applyAlignment="1" applyProtection="1">
      <alignment horizontal="left" vertical="top" wrapText="1"/>
      <protection/>
    </xf>
    <xf numFmtId="0" fontId="70" fillId="34" borderId="12" xfId="0" applyFont="1" applyFill="1" applyBorder="1" applyAlignment="1" applyProtection="1">
      <alignment horizontal="center" vertical="top" wrapText="1"/>
      <protection/>
    </xf>
    <xf numFmtId="49" fontId="69" fillId="34" borderId="13" xfId="0" applyNumberFormat="1" applyFont="1" applyFill="1" applyBorder="1" applyAlignment="1" applyProtection="1">
      <alignment horizontal="right" vertical="top" wrapText="1"/>
      <protection/>
    </xf>
    <xf numFmtId="180" fontId="8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7" fontId="20" fillId="33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0" fontId="22" fillId="0" borderId="11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 horizontal="center" vertical="center" wrapText="1"/>
    </xf>
    <xf numFmtId="180" fontId="6" fillId="33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49" fontId="71" fillId="34" borderId="13" xfId="0" applyNumberFormat="1" applyFont="1" applyFill="1" applyBorder="1" applyAlignment="1" applyProtection="1">
      <alignment horizontal="right" vertical="top" wrapText="1"/>
      <protection/>
    </xf>
    <xf numFmtId="0" fontId="71" fillId="34" borderId="11" xfId="0" applyFont="1" applyFill="1" applyBorder="1" applyAlignment="1" applyProtection="1">
      <alignment horizontal="left" vertical="top" wrapText="1"/>
      <protection/>
    </xf>
    <xf numFmtId="0" fontId="66" fillId="34" borderId="12" xfId="0" applyFont="1" applyFill="1" applyBorder="1" applyAlignment="1" applyProtection="1">
      <alignment horizontal="center" vertical="center" wrapText="1"/>
      <protection/>
    </xf>
    <xf numFmtId="49" fontId="66" fillId="34" borderId="13" xfId="0" applyNumberFormat="1" applyFont="1" applyFill="1" applyBorder="1" applyAlignment="1" applyProtection="1">
      <alignment horizontal="right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0" fontId="2" fillId="33" borderId="11" xfId="0" applyNumberFormat="1" applyFont="1" applyFill="1" applyBorder="1" applyAlignment="1">
      <alignment horizontal="right" vertical="top" wrapText="1"/>
    </xf>
    <xf numFmtId="187" fontId="1" fillId="33" borderId="11" xfId="62" applyNumberFormat="1" applyFont="1" applyFill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Border="1" applyAlignment="1">
      <alignment/>
    </xf>
    <xf numFmtId="187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180" fontId="6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87" fontId="20" fillId="33" borderId="11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6">
      <selection activeCell="P51" sqref="P51"/>
    </sheetView>
  </sheetViews>
  <sheetFormatPr defaultColWidth="4.8515625" defaultRowHeight="12.75"/>
  <cols>
    <col min="1" max="1" width="7.8515625" style="30" customWidth="1"/>
    <col min="2" max="2" width="31.8515625" style="31" customWidth="1"/>
    <col min="3" max="3" width="7.7109375" style="31" customWidth="1"/>
    <col min="4" max="4" width="13.7109375" style="1" customWidth="1"/>
    <col min="5" max="6" width="5.00390625" style="1" customWidth="1"/>
    <col min="7" max="7" width="8.140625" style="1" customWidth="1"/>
    <col min="8" max="9" width="11.7109375" style="1" customWidth="1"/>
    <col min="10" max="10" width="9.421875" style="1" customWidth="1"/>
    <col min="11" max="11" width="13.00390625" style="1" customWidth="1"/>
    <col min="12" max="12" width="5.00390625" style="1" customWidth="1"/>
    <col min="13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6.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7.25">
      <c r="A3" s="105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1" ht="7.5" customHeight="1">
      <c r="A4" s="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16.5" customHeight="1">
      <c r="A5" s="103" t="s">
        <v>87</v>
      </c>
      <c r="B5" s="103"/>
      <c r="C5" s="103"/>
      <c r="D5" s="103"/>
      <c r="E5" s="103"/>
      <c r="F5" s="103" t="s">
        <v>5</v>
      </c>
      <c r="G5" s="103"/>
      <c r="H5" s="103"/>
      <c r="I5" s="103"/>
      <c r="J5" s="103"/>
      <c r="K5" s="103"/>
      <c r="L5" s="103"/>
      <c r="M5" s="28"/>
      <c r="N5" s="29"/>
    </row>
    <row r="6" spans="6:14" ht="9.75" customHeight="1">
      <c r="F6" s="103" t="s">
        <v>6</v>
      </c>
      <c r="G6" s="103"/>
      <c r="H6" s="103"/>
      <c r="I6" s="103"/>
      <c r="J6" s="103"/>
      <c r="K6" s="103"/>
      <c r="L6" s="104"/>
      <c r="M6" s="32"/>
      <c r="N6" s="29"/>
    </row>
    <row r="7" spans="1:14" ht="16.5" customHeight="1">
      <c r="A7" s="103" t="s">
        <v>97</v>
      </c>
      <c r="B7" s="103"/>
      <c r="C7" s="103"/>
      <c r="D7" s="103"/>
      <c r="E7" s="103"/>
      <c r="F7" s="103" t="s">
        <v>7</v>
      </c>
      <c r="G7" s="103"/>
      <c r="H7" s="103"/>
      <c r="I7" s="103"/>
      <c r="J7" s="103"/>
      <c r="K7" s="103"/>
      <c r="L7" s="104"/>
      <c r="M7" s="32"/>
      <c r="N7" s="29"/>
    </row>
    <row r="8" spans="1:14" ht="8.25" customHeight="1">
      <c r="A8" s="103"/>
      <c r="B8" s="103"/>
      <c r="C8" s="103"/>
      <c r="D8" s="103"/>
      <c r="E8" s="103"/>
      <c r="F8" s="103" t="s">
        <v>8</v>
      </c>
      <c r="G8" s="103"/>
      <c r="H8" s="103"/>
      <c r="I8" s="103"/>
      <c r="J8" s="103"/>
      <c r="K8" s="103"/>
      <c r="L8" s="104"/>
      <c r="M8" s="32"/>
      <c r="N8" s="29"/>
    </row>
    <row r="9" spans="1:14" ht="9.75" customHeight="1">
      <c r="A9" s="103"/>
      <c r="B9" s="103"/>
      <c r="C9" s="103"/>
      <c r="D9" s="103"/>
      <c r="E9" s="103"/>
      <c r="F9" s="103" t="s">
        <v>9</v>
      </c>
      <c r="G9" s="103"/>
      <c r="H9" s="103"/>
      <c r="I9" s="103"/>
      <c r="J9" s="103"/>
      <c r="K9" s="103"/>
      <c r="L9" s="103"/>
      <c r="M9" s="28"/>
      <c r="N9" s="29"/>
    </row>
    <row r="10" spans="1:14" ht="7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32"/>
      <c r="N10" s="29"/>
    </row>
    <row r="11" spans="1:14" ht="26.25" customHeight="1">
      <c r="A11" s="102" t="s">
        <v>10</v>
      </c>
      <c r="B11" s="102"/>
      <c r="C11" s="102"/>
      <c r="D11" s="102"/>
      <c r="E11" s="102"/>
      <c r="F11" s="102" t="s">
        <v>98</v>
      </c>
      <c r="G11" s="102"/>
      <c r="H11" s="102"/>
      <c r="I11" s="102"/>
      <c r="J11" s="102"/>
      <c r="K11" s="102"/>
      <c r="L11" s="102"/>
      <c r="M11" s="33"/>
      <c r="N11" s="29"/>
    </row>
    <row r="12" spans="1:14" ht="40.5" customHeight="1">
      <c r="A12" s="103" t="s">
        <v>45</v>
      </c>
      <c r="B12" s="103"/>
      <c r="C12" s="103"/>
      <c r="D12" s="103"/>
      <c r="E12" s="103"/>
      <c r="F12" s="103" t="s">
        <v>11</v>
      </c>
      <c r="G12" s="103"/>
      <c r="H12" s="103"/>
      <c r="I12" s="103"/>
      <c r="J12" s="103"/>
      <c r="K12" s="103"/>
      <c r="L12" s="104"/>
      <c r="M12" s="34"/>
      <c r="N12" s="29"/>
    </row>
    <row r="13" spans="1:14" ht="16.5" customHeight="1">
      <c r="A13" s="103" t="s">
        <v>12</v>
      </c>
      <c r="B13" s="103"/>
      <c r="C13" s="103"/>
      <c r="D13" s="103"/>
      <c r="E13" s="103"/>
      <c r="F13" s="103" t="s">
        <v>13</v>
      </c>
      <c r="G13" s="103"/>
      <c r="H13" s="103"/>
      <c r="I13" s="103"/>
      <c r="J13" s="103"/>
      <c r="K13" s="103"/>
      <c r="L13" s="103"/>
      <c r="M13" s="35"/>
      <c r="N13" s="29"/>
    </row>
    <row r="14" spans="1:11" ht="8.25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28.5" customHeight="1">
      <c r="A15" s="99" t="s">
        <v>14</v>
      </c>
      <c r="B15" s="36" t="s">
        <v>15</v>
      </c>
      <c r="C15" s="100" t="s">
        <v>2</v>
      </c>
      <c r="D15" s="97" t="s">
        <v>16</v>
      </c>
      <c r="E15" s="97" t="s">
        <v>17</v>
      </c>
      <c r="F15" s="97"/>
      <c r="G15" s="97"/>
      <c r="H15" s="97" t="s">
        <v>18</v>
      </c>
      <c r="I15" s="97" t="s">
        <v>19</v>
      </c>
      <c r="J15" s="97" t="s">
        <v>20</v>
      </c>
      <c r="K15" s="97" t="s">
        <v>21</v>
      </c>
      <c r="L15" s="97" t="s">
        <v>22</v>
      </c>
      <c r="M15" s="97" t="s">
        <v>28</v>
      </c>
      <c r="N15" s="97" t="s">
        <v>23</v>
      </c>
    </row>
    <row r="16" spans="1:14" ht="44.25" customHeight="1">
      <c r="A16" s="99"/>
      <c r="B16" s="36" t="s">
        <v>24</v>
      </c>
      <c r="C16" s="100"/>
      <c r="D16" s="97"/>
      <c r="E16" s="37" t="s">
        <v>25</v>
      </c>
      <c r="F16" s="37" t="s">
        <v>26</v>
      </c>
      <c r="G16" s="37" t="s">
        <v>27</v>
      </c>
      <c r="H16" s="97"/>
      <c r="I16" s="97"/>
      <c r="J16" s="97"/>
      <c r="K16" s="97"/>
      <c r="L16" s="97"/>
      <c r="M16" s="97"/>
      <c r="N16" s="97"/>
    </row>
    <row r="17" spans="1:14" ht="14.25">
      <c r="A17" s="36" t="s">
        <v>29</v>
      </c>
      <c r="B17" s="37" t="s">
        <v>30</v>
      </c>
      <c r="C17" s="38" t="s">
        <v>31</v>
      </c>
      <c r="D17" s="38" t="s">
        <v>32</v>
      </c>
      <c r="E17" s="38" t="s">
        <v>33</v>
      </c>
      <c r="F17" s="38" t="s">
        <v>34</v>
      </c>
      <c r="G17" s="38" t="s">
        <v>35</v>
      </c>
      <c r="H17" s="38" t="s">
        <v>36</v>
      </c>
      <c r="I17" s="38" t="s">
        <v>37</v>
      </c>
      <c r="J17" s="38" t="s">
        <v>38</v>
      </c>
      <c r="K17" s="38" t="s">
        <v>39</v>
      </c>
      <c r="L17" s="38" t="s">
        <v>40</v>
      </c>
      <c r="M17" s="38" t="s">
        <v>41</v>
      </c>
      <c r="N17" s="38" t="s">
        <v>42</v>
      </c>
    </row>
    <row r="18" spans="1:14" ht="15" customHeight="1">
      <c r="A18" s="10">
        <v>2000000</v>
      </c>
      <c r="B18" s="11" t="s">
        <v>99</v>
      </c>
      <c r="C18" s="12" t="s">
        <v>0</v>
      </c>
      <c r="D18" s="6">
        <f>D19+D20+D28</f>
        <v>92977.40000000001</v>
      </c>
      <c r="E18" s="6"/>
      <c r="F18" s="6"/>
      <c r="G18" s="85"/>
      <c r="H18" s="91">
        <v>88774.1</v>
      </c>
      <c r="I18" s="39">
        <v>88774.1</v>
      </c>
      <c r="J18" s="6"/>
      <c r="K18" s="6"/>
      <c r="L18" s="6"/>
      <c r="M18" s="7"/>
      <c r="N18" s="8"/>
    </row>
    <row r="19" spans="1:14" ht="15" customHeight="1">
      <c r="A19" s="13">
        <v>5124000</v>
      </c>
      <c r="B19" s="14" t="s">
        <v>86</v>
      </c>
      <c r="C19" s="12"/>
      <c r="D19" s="6">
        <v>3821.8</v>
      </c>
      <c r="E19" s="6"/>
      <c r="F19" s="6"/>
      <c r="G19" s="85"/>
      <c r="H19" s="81"/>
      <c r="I19" s="6"/>
      <c r="J19" s="6"/>
      <c r="K19" s="6"/>
      <c r="L19" s="6"/>
      <c r="M19" s="7"/>
      <c r="N19" s="8"/>
    </row>
    <row r="20" spans="1:14" ht="9.75" customHeight="1">
      <c r="A20" s="10">
        <v>2112000</v>
      </c>
      <c r="B20" s="11" t="s">
        <v>100</v>
      </c>
      <c r="C20" s="12" t="s">
        <v>0</v>
      </c>
      <c r="D20" s="40"/>
      <c r="E20" s="41"/>
      <c r="F20" s="40"/>
      <c r="G20" s="86"/>
      <c r="H20" s="82"/>
      <c r="I20" s="42"/>
      <c r="J20" s="41"/>
      <c r="K20" s="41"/>
      <c r="L20" s="43"/>
      <c r="M20" s="44"/>
      <c r="N20" s="45"/>
    </row>
    <row r="21" spans="1:14" ht="9.75" customHeight="1">
      <c r="A21" s="10">
        <v>2112321</v>
      </c>
      <c r="B21" s="11" t="s">
        <v>46</v>
      </c>
      <c r="C21" s="12" t="s">
        <v>1</v>
      </c>
      <c r="D21" s="46"/>
      <c r="E21" s="46"/>
      <c r="F21" s="46"/>
      <c r="G21" s="47"/>
      <c r="H21" s="83"/>
      <c r="I21" s="47"/>
      <c r="J21" s="46"/>
      <c r="K21" s="46"/>
      <c r="L21" s="48"/>
      <c r="M21" s="49"/>
      <c r="N21" s="49"/>
    </row>
    <row r="22" spans="1:14" ht="9.75" customHeight="1">
      <c r="A22" s="10"/>
      <c r="B22" s="11" t="s">
        <v>47</v>
      </c>
      <c r="C22" s="12"/>
      <c r="D22" s="46"/>
      <c r="E22" s="46"/>
      <c r="F22" s="46"/>
      <c r="G22" s="47"/>
      <c r="H22" s="83"/>
      <c r="I22" s="47"/>
      <c r="J22" s="46"/>
      <c r="K22" s="46"/>
      <c r="L22" s="48"/>
      <c r="M22" s="49"/>
      <c r="N22" s="49"/>
    </row>
    <row r="23" spans="1:14" ht="9.75" customHeight="1">
      <c r="A23" s="10"/>
      <c r="B23" s="11" t="s">
        <v>48</v>
      </c>
      <c r="C23" s="12"/>
      <c r="D23" s="46"/>
      <c r="E23" s="46"/>
      <c r="F23" s="46"/>
      <c r="G23" s="47"/>
      <c r="H23" s="83"/>
      <c r="I23" s="47"/>
      <c r="J23" s="46"/>
      <c r="K23" s="46"/>
      <c r="L23" s="48"/>
      <c r="M23" s="49"/>
      <c r="N23" s="49"/>
    </row>
    <row r="24" spans="1:14" ht="9.75" customHeight="1">
      <c r="A24" s="10">
        <v>2112322</v>
      </c>
      <c r="B24" s="11" t="s">
        <v>49</v>
      </c>
      <c r="C24" s="12" t="s">
        <v>1</v>
      </c>
      <c r="D24" s="5"/>
      <c r="E24" s="46"/>
      <c r="F24" s="46"/>
      <c r="G24" s="47"/>
      <c r="H24" s="82"/>
      <c r="I24" s="47"/>
      <c r="J24" s="46"/>
      <c r="K24" s="46"/>
      <c r="L24" s="48"/>
      <c r="M24" s="49"/>
      <c r="N24" s="49"/>
    </row>
    <row r="25" spans="1:14" ht="9.75" customHeight="1">
      <c r="A25" s="10">
        <v>2113000</v>
      </c>
      <c r="B25" s="11" t="s">
        <v>101</v>
      </c>
      <c r="C25" s="12" t="s">
        <v>0</v>
      </c>
      <c r="D25" s="46"/>
      <c r="E25" s="46"/>
      <c r="F25" s="46"/>
      <c r="G25" s="47"/>
      <c r="H25" s="83"/>
      <c r="I25" s="47"/>
      <c r="J25" s="46"/>
      <c r="K25" s="46"/>
      <c r="L25" s="50"/>
      <c r="M25" s="51"/>
      <c r="N25" s="51"/>
    </row>
    <row r="26" spans="1:14" ht="9.75" customHeight="1">
      <c r="A26" s="10">
        <v>2113130</v>
      </c>
      <c r="B26" s="11" t="s">
        <v>50</v>
      </c>
      <c r="C26" s="12">
        <v>741500</v>
      </c>
      <c r="D26" s="46"/>
      <c r="E26" s="52"/>
      <c r="F26" s="46"/>
      <c r="G26" s="87"/>
      <c r="H26" s="83"/>
      <c r="I26" s="53"/>
      <c r="J26" s="54"/>
      <c r="K26" s="54"/>
      <c r="L26" s="49"/>
      <c r="M26" s="49"/>
      <c r="N26" s="49"/>
    </row>
    <row r="27" spans="1:14" ht="9.75" customHeight="1">
      <c r="A27" s="10">
        <v>2113210</v>
      </c>
      <c r="B27" s="11" t="s">
        <v>51</v>
      </c>
      <c r="C27" s="12">
        <v>742100</v>
      </c>
      <c r="D27" s="46"/>
      <c r="E27" s="52"/>
      <c r="F27" s="46"/>
      <c r="G27" s="87"/>
      <c r="H27" s="83"/>
      <c r="I27" s="55"/>
      <c r="J27" s="56"/>
      <c r="K27" s="56"/>
      <c r="L27" s="49"/>
      <c r="M27" s="49"/>
      <c r="N27" s="49"/>
    </row>
    <row r="28" spans="1:14" ht="15" customHeight="1">
      <c r="A28" s="10">
        <v>2113411</v>
      </c>
      <c r="B28" s="15" t="s">
        <v>52</v>
      </c>
      <c r="C28" s="12" t="s">
        <v>1</v>
      </c>
      <c r="D28" s="80">
        <v>89155.6</v>
      </c>
      <c r="E28" s="55"/>
      <c r="F28" s="55"/>
      <c r="G28" s="89">
        <f>H28-D28</f>
        <v>-381.5</v>
      </c>
      <c r="H28" s="91">
        <v>88774.1</v>
      </c>
      <c r="I28" s="57"/>
      <c r="J28" s="26"/>
      <c r="K28" s="26"/>
      <c r="L28" s="58"/>
      <c r="M28" s="58"/>
      <c r="N28" s="58"/>
    </row>
    <row r="29" spans="1:14" ht="15" customHeight="1">
      <c r="A29" s="10">
        <v>1100000</v>
      </c>
      <c r="B29" s="11" t="s">
        <v>102</v>
      </c>
      <c r="C29" s="12" t="s">
        <v>0</v>
      </c>
      <c r="D29" s="21">
        <f>D30+D32</f>
        <v>92977.4</v>
      </c>
      <c r="E29" s="57"/>
      <c r="F29" s="57"/>
      <c r="G29" s="89">
        <f>H29-D29</f>
        <v>-381.49999999998545</v>
      </c>
      <c r="H29" s="92">
        <f>H30+H32</f>
        <v>92595.90000000001</v>
      </c>
      <c r="I29" s="21"/>
      <c r="J29" s="21">
        <f>J30+J32</f>
        <v>90639.443</v>
      </c>
      <c r="K29" s="21">
        <f>K30+K32</f>
        <v>90784.415</v>
      </c>
      <c r="L29" s="57"/>
      <c r="M29" s="21">
        <f>J29-K29</f>
        <v>-144.9719999999943</v>
      </c>
      <c r="N29" s="90">
        <f>D19+I18-J29</f>
        <v>1956.4570000000094</v>
      </c>
    </row>
    <row r="30" spans="1:14" ht="15" customHeight="1">
      <c r="A30" s="10">
        <v>1110000</v>
      </c>
      <c r="B30" s="11" t="s">
        <v>53</v>
      </c>
      <c r="C30" s="12" t="s">
        <v>0</v>
      </c>
      <c r="D30" s="21">
        <f>D31</f>
        <v>82000</v>
      </c>
      <c r="E30" s="57"/>
      <c r="F30" s="57"/>
      <c r="G30" s="89">
        <f>H30-D30</f>
        <v>-1147.8999999999942</v>
      </c>
      <c r="H30" s="92">
        <f>H31</f>
        <v>80852.1</v>
      </c>
      <c r="I30" s="57"/>
      <c r="J30" s="21">
        <f>J31</f>
        <v>80198.83</v>
      </c>
      <c r="K30" s="21">
        <f>K31</f>
        <v>80105.4</v>
      </c>
      <c r="L30" s="57"/>
      <c r="M30" s="21">
        <f>J30-K30</f>
        <v>93.43000000000757</v>
      </c>
      <c r="N30" s="21"/>
    </row>
    <row r="31" spans="1:14" ht="15" customHeight="1">
      <c r="A31" s="10">
        <v>1111000</v>
      </c>
      <c r="B31" s="11" t="s">
        <v>54</v>
      </c>
      <c r="C31" s="12" t="s">
        <v>55</v>
      </c>
      <c r="D31" s="21">
        <v>82000</v>
      </c>
      <c r="E31" s="57"/>
      <c r="F31" s="57"/>
      <c r="G31" s="89">
        <f>H31-D31</f>
        <v>-1147.8999999999942</v>
      </c>
      <c r="H31" s="92">
        <v>80852.1</v>
      </c>
      <c r="I31" s="57"/>
      <c r="J31" s="21">
        <v>80198.83</v>
      </c>
      <c r="K31" s="21">
        <v>80105.4</v>
      </c>
      <c r="L31" s="57"/>
      <c r="M31" s="21">
        <f>J31-K31</f>
        <v>93.43000000000757</v>
      </c>
      <c r="N31" s="57"/>
    </row>
    <row r="32" spans="1:14" ht="15" customHeight="1">
      <c r="A32" s="10">
        <v>1120000</v>
      </c>
      <c r="B32" s="11" t="s">
        <v>103</v>
      </c>
      <c r="C32" s="12" t="s">
        <v>0</v>
      </c>
      <c r="D32" s="21">
        <f>D33+D43+D50+D55+D52+D62+D64+D66+D70</f>
        <v>10977.4</v>
      </c>
      <c r="E32" s="57"/>
      <c r="F32" s="57"/>
      <c r="G32" s="89">
        <f aca="true" t="shared" si="0" ref="G32:G74">H32-D32</f>
        <v>766.3999999999996</v>
      </c>
      <c r="H32" s="93">
        <f>H33+H43+H50+H52+H55+H62+H64++H66+H70</f>
        <v>11743.8</v>
      </c>
      <c r="I32" s="21"/>
      <c r="J32" s="21">
        <f>J33+J43+J50+J52+J55+J62+J64+J66+J70</f>
        <v>10440.613000000001</v>
      </c>
      <c r="K32" s="21">
        <f>K33+K43+K52+K55+K50+K62+K64+K66+K70</f>
        <v>10679.015</v>
      </c>
      <c r="L32" s="57"/>
      <c r="M32" s="21">
        <f aca="true" t="shared" si="1" ref="M32:M37">J32-K32</f>
        <v>-238.40199999999822</v>
      </c>
      <c r="N32" s="57"/>
    </row>
    <row r="33" spans="1:14" ht="15" customHeight="1">
      <c r="A33" s="16">
        <v>1121000</v>
      </c>
      <c r="B33" s="14" t="s">
        <v>56</v>
      </c>
      <c r="C33" s="17" t="s">
        <v>1</v>
      </c>
      <c r="D33" s="21">
        <f>D34+D35+D36+D37</f>
        <v>3045</v>
      </c>
      <c r="E33" s="57"/>
      <c r="F33" s="57"/>
      <c r="G33" s="89">
        <f t="shared" si="0"/>
        <v>-545</v>
      </c>
      <c r="H33" s="93">
        <f>SUM(H34:H37)</f>
        <v>2500</v>
      </c>
      <c r="I33" s="21"/>
      <c r="J33" s="22">
        <f>SUM(J34:J37)</f>
        <v>1394.8980000000001</v>
      </c>
      <c r="K33" s="21">
        <f>K34+K35+K36+K37</f>
        <v>1633.3</v>
      </c>
      <c r="L33" s="57"/>
      <c r="M33" s="21">
        <f t="shared" si="1"/>
        <v>-238.40199999999982</v>
      </c>
      <c r="N33" s="57"/>
    </row>
    <row r="34" spans="1:14" ht="15" customHeight="1">
      <c r="A34" s="10">
        <v>1121200</v>
      </c>
      <c r="B34" s="14" t="s">
        <v>104</v>
      </c>
      <c r="C34" s="12">
        <v>421200</v>
      </c>
      <c r="D34" s="21">
        <v>2500</v>
      </c>
      <c r="E34" s="57"/>
      <c r="F34" s="57"/>
      <c r="G34" s="89">
        <f t="shared" si="0"/>
        <v>-500</v>
      </c>
      <c r="H34" s="93">
        <v>2000</v>
      </c>
      <c r="I34" s="21"/>
      <c r="J34" s="21">
        <v>968.286</v>
      </c>
      <c r="K34" s="21">
        <v>1197.7</v>
      </c>
      <c r="L34" s="57"/>
      <c r="M34" s="21">
        <f t="shared" si="1"/>
        <v>-229.4140000000001</v>
      </c>
      <c r="N34" s="57"/>
    </row>
    <row r="35" spans="1:14" ht="15" customHeight="1">
      <c r="A35" s="10">
        <v>1121300</v>
      </c>
      <c r="B35" s="11" t="s">
        <v>57</v>
      </c>
      <c r="C35" s="12">
        <v>421300</v>
      </c>
      <c r="D35" s="21">
        <v>95</v>
      </c>
      <c r="E35" s="57"/>
      <c r="F35" s="57"/>
      <c r="G35" s="89">
        <f t="shared" si="0"/>
        <v>5</v>
      </c>
      <c r="H35" s="93">
        <v>100</v>
      </c>
      <c r="I35" s="21"/>
      <c r="J35" s="21">
        <v>66.799</v>
      </c>
      <c r="K35" s="21">
        <v>70</v>
      </c>
      <c r="L35" s="57"/>
      <c r="M35" s="21">
        <f t="shared" si="1"/>
        <v>-3.2009999999999934</v>
      </c>
      <c r="N35" s="57"/>
    </row>
    <row r="36" spans="1:14" ht="15" customHeight="1">
      <c r="A36" s="10">
        <v>1121400</v>
      </c>
      <c r="B36" s="11" t="s">
        <v>58</v>
      </c>
      <c r="C36" s="12">
        <v>421400</v>
      </c>
      <c r="D36" s="21">
        <v>150</v>
      </c>
      <c r="E36" s="57"/>
      <c r="F36" s="57"/>
      <c r="G36" s="89">
        <f t="shared" si="0"/>
        <v>-50</v>
      </c>
      <c r="H36" s="93">
        <v>100</v>
      </c>
      <c r="I36" s="21"/>
      <c r="J36" s="21">
        <v>59.813</v>
      </c>
      <c r="K36" s="21">
        <v>65.6</v>
      </c>
      <c r="L36" s="57"/>
      <c r="M36" s="21">
        <f t="shared" si="1"/>
        <v>-5.786999999999992</v>
      </c>
      <c r="N36" s="57"/>
    </row>
    <row r="37" spans="1:14" ht="15" customHeight="1">
      <c r="A37" s="10">
        <v>1121700</v>
      </c>
      <c r="B37" s="11" t="s">
        <v>59</v>
      </c>
      <c r="C37" s="12">
        <v>421700</v>
      </c>
      <c r="D37" s="21">
        <v>300</v>
      </c>
      <c r="E37" s="57"/>
      <c r="F37" s="57"/>
      <c r="G37" s="89">
        <f t="shared" si="0"/>
        <v>0</v>
      </c>
      <c r="H37" s="93">
        <v>300</v>
      </c>
      <c r="I37" s="21"/>
      <c r="J37" s="21">
        <v>300</v>
      </c>
      <c r="K37" s="21">
        <f>J37</f>
        <v>300</v>
      </c>
      <c r="L37" s="57"/>
      <c r="M37" s="21">
        <f t="shared" si="1"/>
        <v>0</v>
      </c>
      <c r="N37" s="57"/>
    </row>
    <row r="38" spans="1:14" ht="10.5" customHeight="1">
      <c r="A38" s="16">
        <v>1122000</v>
      </c>
      <c r="B38" s="14" t="s">
        <v>60</v>
      </c>
      <c r="C38" s="17" t="s">
        <v>1</v>
      </c>
      <c r="D38" s="21"/>
      <c r="E38" s="57"/>
      <c r="F38" s="57"/>
      <c r="G38" s="89"/>
      <c r="H38" s="93"/>
      <c r="I38" s="57"/>
      <c r="J38" s="57"/>
      <c r="K38" s="57"/>
      <c r="L38" s="57"/>
      <c r="M38" s="57"/>
      <c r="N38" s="57"/>
    </row>
    <row r="39" spans="1:14" ht="10.5" customHeight="1">
      <c r="A39" s="10">
        <v>1122100</v>
      </c>
      <c r="B39" s="14" t="s">
        <v>61</v>
      </c>
      <c r="C39" s="12">
        <v>422100</v>
      </c>
      <c r="D39" s="21"/>
      <c r="E39" s="57"/>
      <c r="F39" s="57"/>
      <c r="G39" s="89"/>
      <c r="H39" s="93"/>
      <c r="I39" s="57"/>
      <c r="J39" s="57"/>
      <c r="K39" s="57"/>
      <c r="L39" s="57"/>
      <c r="M39" s="57"/>
      <c r="N39" s="57"/>
    </row>
    <row r="40" spans="1:14" ht="10.5" customHeight="1">
      <c r="A40" s="10"/>
      <c r="B40" s="11" t="s">
        <v>62</v>
      </c>
      <c r="C40" s="12"/>
      <c r="D40" s="21"/>
      <c r="E40" s="57"/>
      <c r="F40" s="57"/>
      <c r="G40" s="89"/>
      <c r="H40" s="93"/>
      <c r="I40" s="57"/>
      <c r="J40" s="57"/>
      <c r="K40" s="57"/>
      <c r="L40" s="57"/>
      <c r="M40" s="57"/>
      <c r="N40" s="57"/>
    </row>
    <row r="41" spans="1:14" ht="10.5" customHeight="1">
      <c r="A41" s="10"/>
      <c r="B41" s="11" t="s">
        <v>48</v>
      </c>
      <c r="C41" s="12"/>
      <c r="D41" s="21"/>
      <c r="E41" s="57"/>
      <c r="F41" s="57"/>
      <c r="G41" s="89"/>
      <c r="H41" s="93"/>
      <c r="I41" s="57"/>
      <c r="J41" s="57"/>
      <c r="K41" s="57"/>
      <c r="L41" s="57"/>
      <c r="M41" s="57"/>
      <c r="N41" s="57"/>
    </row>
    <row r="42" spans="1:14" ht="10.5" customHeight="1">
      <c r="A42" s="10">
        <v>1122300</v>
      </c>
      <c r="B42" s="11" t="s">
        <v>63</v>
      </c>
      <c r="C42" s="12">
        <v>422900</v>
      </c>
      <c r="D42" s="21"/>
      <c r="E42" s="57"/>
      <c r="F42" s="57"/>
      <c r="G42" s="89"/>
      <c r="H42" s="93"/>
      <c r="I42" s="57"/>
      <c r="J42" s="57"/>
      <c r="K42" s="57"/>
      <c r="L42" s="57"/>
      <c r="M42" s="57"/>
      <c r="N42" s="57"/>
    </row>
    <row r="43" spans="1:14" ht="12.75" customHeight="1">
      <c r="A43" s="16">
        <v>1123000</v>
      </c>
      <c r="B43" s="14" t="s">
        <v>64</v>
      </c>
      <c r="C43" s="17" t="s">
        <v>1</v>
      </c>
      <c r="D43" s="22">
        <f>SUM(D44:D49)</f>
        <v>500</v>
      </c>
      <c r="E43" s="57"/>
      <c r="F43" s="57"/>
      <c r="G43" s="89">
        <f t="shared" si="0"/>
        <v>-392</v>
      </c>
      <c r="H43" s="94">
        <f>SUM(H44:H49)</f>
        <v>108</v>
      </c>
      <c r="I43" s="21"/>
      <c r="J43" s="22">
        <f>SUM(J44:J49)</f>
        <v>28</v>
      </c>
      <c r="K43" s="22">
        <f>SUM(K44:K49)</f>
        <v>28</v>
      </c>
      <c r="L43" s="57"/>
      <c r="M43" s="57"/>
      <c r="N43" s="57"/>
    </row>
    <row r="44" spans="1:14" ht="11.25" customHeight="1">
      <c r="A44" s="10">
        <v>1123200</v>
      </c>
      <c r="B44" s="11" t="s">
        <v>65</v>
      </c>
      <c r="C44" s="12">
        <v>423200</v>
      </c>
      <c r="D44" s="21"/>
      <c r="E44" s="57"/>
      <c r="F44" s="57"/>
      <c r="G44" s="89"/>
      <c r="H44" s="93"/>
      <c r="I44" s="57"/>
      <c r="J44" s="57"/>
      <c r="K44" s="57"/>
      <c r="L44" s="57"/>
      <c r="M44" s="57"/>
      <c r="N44" s="57"/>
    </row>
    <row r="45" spans="1:14" ht="11.25" customHeight="1">
      <c r="A45" s="10">
        <v>1123300</v>
      </c>
      <c r="B45" s="11" t="s">
        <v>66</v>
      </c>
      <c r="C45" s="12">
        <v>423300</v>
      </c>
      <c r="D45" s="21"/>
      <c r="E45" s="57"/>
      <c r="F45" s="57"/>
      <c r="G45" s="89"/>
      <c r="H45" s="93"/>
      <c r="I45" s="57"/>
      <c r="J45" s="57"/>
      <c r="K45" s="57"/>
      <c r="L45" s="57"/>
      <c r="M45" s="57"/>
      <c r="N45" s="57"/>
    </row>
    <row r="46" spans="1:14" ht="11.25" customHeight="1">
      <c r="A46" s="10">
        <v>1123400</v>
      </c>
      <c r="B46" s="11" t="s">
        <v>67</v>
      </c>
      <c r="C46" s="12">
        <v>423400</v>
      </c>
      <c r="D46" s="21">
        <v>200</v>
      </c>
      <c r="E46" s="57"/>
      <c r="F46" s="57"/>
      <c r="G46" s="89">
        <f t="shared" si="0"/>
        <v>-192</v>
      </c>
      <c r="H46" s="93">
        <v>8</v>
      </c>
      <c r="I46" s="21"/>
      <c r="J46" s="21">
        <v>8</v>
      </c>
      <c r="K46" s="21">
        <f>J46</f>
        <v>8</v>
      </c>
      <c r="L46" s="57"/>
      <c r="M46" s="57"/>
      <c r="N46" s="57"/>
    </row>
    <row r="47" spans="1:14" ht="11.25" customHeight="1">
      <c r="A47" s="59">
        <v>1123500</v>
      </c>
      <c r="B47" s="60" t="s">
        <v>89</v>
      </c>
      <c r="C47" s="61">
        <v>423500</v>
      </c>
      <c r="D47" s="21">
        <v>100</v>
      </c>
      <c r="E47" s="57"/>
      <c r="F47" s="57"/>
      <c r="G47" s="89">
        <f t="shared" si="0"/>
        <v>-100</v>
      </c>
      <c r="H47" s="95">
        <v>0</v>
      </c>
      <c r="I47" s="21"/>
      <c r="J47" s="21">
        <v>0</v>
      </c>
      <c r="K47" s="21">
        <v>0</v>
      </c>
      <c r="L47" s="57"/>
      <c r="M47" s="57"/>
      <c r="N47" s="57"/>
    </row>
    <row r="48" spans="1:14" ht="11.25" customHeight="1">
      <c r="A48" s="59">
        <v>1123600</v>
      </c>
      <c r="B48" s="60" t="s">
        <v>88</v>
      </c>
      <c r="C48" s="61">
        <v>423600</v>
      </c>
      <c r="D48" s="21">
        <v>100</v>
      </c>
      <c r="E48" s="57"/>
      <c r="F48" s="57"/>
      <c r="G48" s="89">
        <f t="shared" si="0"/>
        <v>-100</v>
      </c>
      <c r="H48" s="95">
        <v>0</v>
      </c>
      <c r="I48" s="21"/>
      <c r="J48" s="21">
        <v>0</v>
      </c>
      <c r="K48" s="21">
        <v>0</v>
      </c>
      <c r="L48" s="57"/>
      <c r="M48" s="57"/>
      <c r="N48" s="57"/>
    </row>
    <row r="49" spans="1:14" ht="11.25" customHeight="1">
      <c r="A49" s="10">
        <v>1123800</v>
      </c>
      <c r="B49" s="11" t="s">
        <v>68</v>
      </c>
      <c r="C49" s="12">
        <v>423900</v>
      </c>
      <c r="D49" s="21">
        <v>100</v>
      </c>
      <c r="E49" s="57"/>
      <c r="F49" s="57"/>
      <c r="G49" s="89">
        <f t="shared" si="0"/>
        <v>0</v>
      </c>
      <c r="H49" s="93">
        <v>100</v>
      </c>
      <c r="I49" s="21"/>
      <c r="J49" s="21">
        <v>20</v>
      </c>
      <c r="K49" s="21">
        <f aca="true" t="shared" si="2" ref="K49:K56">J49</f>
        <v>20</v>
      </c>
      <c r="L49" s="57"/>
      <c r="M49" s="57"/>
      <c r="N49" s="57"/>
    </row>
    <row r="50" spans="1:14" ht="15" customHeight="1">
      <c r="A50" s="16">
        <v>1124000</v>
      </c>
      <c r="B50" s="14" t="s">
        <v>69</v>
      </c>
      <c r="C50" s="17" t="s">
        <v>1</v>
      </c>
      <c r="D50" s="22">
        <f>SUM(D51)</f>
        <v>200</v>
      </c>
      <c r="E50" s="57"/>
      <c r="F50" s="57"/>
      <c r="G50" s="89">
        <f t="shared" si="0"/>
        <v>-100</v>
      </c>
      <c r="H50" s="94">
        <f>SUM(H51)</f>
        <v>100</v>
      </c>
      <c r="I50" s="21"/>
      <c r="J50" s="22">
        <f>SUM(J51)</f>
        <v>58.785</v>
      </c>
      <c r="K50" s="22">
        <f t="shared" si="2"/>
        <v>58.785</v>
      </c>
      <c r="L50" s="57"/>
      <c r="M50" s="57"/>
      <c r="N50" s="57"/>
    </row>
    <row r="51" spans="1:14" ht="15" customHeight="1">
      <c r="A51" s="10">
        <v>1124100</v>
      </c>
      <c r="B51" s="11" t="s">
        <v>70</v>
      </c>
      <c r="C51" s="12">
        <v>424100</v>
      </c>
      <c r="D51" s="21">
        <v>200</v>
      </c>
      <c r="E51" s="57"/>
      <c r="F51" s="57"/>
      <c r="G51" s="89">
        <f t="shared" si="0"/>
        <v>-100</v>
      </c>
      <c r="H51" s="93">
        <v>100</v>
      </c>
      <c r="I51" s="21"/>
      <c r="J51" s="21">
        <v>58.785</v>
      </c>
      <c r="K51" s="21">
        <f t="shared" si="2"/>
        <v>58.785</v>
      </c>
      <c r="L51" s="57"/>
      <c r="M51" s="57"/>
      <c r="N51" s="57"/>
    </row>
    <row r="52" spans="1:14" ht="15" customHeight="1">
      <c r="A52" s="16">
        <v>1125000</v>
      </c>
      <c r="B52" s="14" t="s">
        <v>71</v>
      </c>
      <c r="C52" s="17" t="s">
        <v>1</v>
      </c>
      <c r="D52" s="21">
        <f>SUM(D53:D54)</f>
        <v>1056.2</v>
      </c>
      <c r="E52" s="57"/>
      <c r="F52" s="57"/>
      <c r="G52" s="89">
        <f t="shared" si="0"/>
        <v>1513.8</v>
      </c>
      <c r="H52" s="94">
        <f>SUM(H53:H54)</f>
        <v>2570</v>
      </c>
      <c r="I52" s="21"/>
      <c r="J52" s="22">
        <f>SUM(J53:J54)</f>
        <v>2567.15</v>
      </c>
      <c r="K52" s="22">
        <f t="shared" si="2"/>
        <v>2567.15</v>
      </c>
      <c r="L52" s="57"/>
      <c r="M52" s="57"/>
      <c r="N52" s="57"/>
    </row>
    <row r="53" spans="1:14" ht="15" customHeight="1">
      <c r="A53" s="10">
        <v>1125100</v>
      </c>
      <c r="B53" s="11" t="s">
        <v>72</v>
      </c>
      <c r="C53" s="12">
        <v>425100</v>
      </c>
      <c r="D53" s="21">
        <v>900</v>
      </c>
      <c r="E53" s="57"/>
      <c r="F53" s="57"/>
      <c r="G53" s="89">
        <f t="shared" si="0"/>
        <v>1670</v>
      </c>
      <c r="H53" s="93">
        <v>2570</v>
      </c>
      <c r="I53" s="21"/>
      <c r="J53" s="21">
        <v>2567.15</v>
      </c>
      <c r="K53" s="21">
        <f t="shared" si="2"/>
        <v>2567.15</v>
      </c>
      <c r="L53" s="57"/>
      <c r="M53" s="57"/>
      <c r="N53" s="57"/>
    </row>
    <row r="54" spans="1:14" ht="15" customHeight="1">
      <c r="A54" s="10">
        <v>1125200</v>
      </c>
      <c r="B54" s="11" t="s">
        <v>73</v>
      </c>
      <c r="C54" s="12">
        <v>425200</v>
      </c>
      <c r="D54" s="21">
        <v>156.2</v>
      </c>
      <c r="E54" s="57"/>
      <c r="F54" s="57"/>
      <c r="G54" s="89">
        <f t="shared" si="0"/>
        <v>-156.2</v>
      </c>
      <c r="H54" s="95">
        <v>0</v>
      </c>
      <c r="I54" s="57"/>
      <c r="J54" s="21">
        <v>0</v>
      </c>
      <c r="K54" s="21">
        <f t="shared" si="2"/>
        <v>0</v>
      </c>
      <c r="L54" s="57"/>
      <c r="M54" s="57"/>
      <c r="N54" s="57"/>
    </row>
    <row r="55" spans="1:14" ht="12.75" customHeight="1">
      <c r="A55" s="16">
        <v>1126000</v>
      </c>
      <c r="B55" s="14" t="s">
        <v>74</v>
      </c>
      <c r="C55" s="17" t="s">
        <v>1</v>
      </c>
      <c r="D55" s="21">
        <f>SUM(D56:D61)</f>
        <v>2500</v>
      </c>
      <c r="E55" s="57"/>
      <c r="F55" s="57"/>
      <c r="G55" s="89">
        <f t="shared" si="0"/>
        <v>223</v>
      </c>
      <c r="H55" s="94">
        <f>SUM(H56:H61)</f>
        <v>2723</v>
      </c>
      <c r="I55" s="21"/>
      <c r="J55" s="22">
        <f>SUM(J56:J61)</f>
        <v>2719.9700000000003</v>
      </c>
      <c r="K55" s="22">
        <f t="shared" si="2"/>
        <v>2719.9700000000003</v>
      </c>
      <c r="L55" s="57"/>
      <c r="M55" s="57"/>
      <c r="N55" s="57"/>
    </row>
    <row r="56" spans="1:14" ht="15" customHeight="1">
      <c r="A56" s="10">
        <v>1126100</v>
      </c>
      <c r="B56" s="11" t="s">
        <v>75</v>
      </c>
      <c r="C56" s="12">
        <v>426100</v>
      </c>
      <c r="D56" s="21">
        <v>900</v>
      </c>
      <c r="E56" s="57"/>
      <c r="F56" s="57"/>
      <c r="G56" s="89">
        <f t="shared" si="0"/>
        <v>-408</v>
      </c>
      <c r="H56" s="93">
        <v>492</v>
      </c>
      <c r="I56" s="21"/>
      <c r="J56" s="21">
        <v>491.49</v>
      </c>
      <c r="K56" s="21">
        <f t="shared" si="2"/>
        <v>491.49</v>
      </c>
      <c r="L56" s="57"/>
      <c r="M56" s="57"/>
      <c r="N56" s="57"/>
    </row>
    <row r="57" spans="1:14" ht="12" customHeight="1">
      <c r="A57" s="10">
        <v>1126300</v>
      </c>
      <c r="B57" s="11" t="s">
        <v>76</v>
      </c>
      <c r="C57" s="12" t="s">
        <v>77</v>
      </c>
      <c r="D57" s="21"/>
      <c r="E57" s="57"/>
      <c r="F57" s="57"/>
      <c r="G57" s="89"/>
      <c r="H57" s="93"/>
      <c r="I57" s="57"/>
      <c r="J57" s="57"/>
      <c r="K57" s="57"/>
      <c r="L57" s="57"/>
      <c r="M57" s="57"/>
      <c r="N57" s="57"/>
    </row>
    <row r="58" spans="1:14" ht="12" customHeight="1">
      <c r="A58" s="10">
        <v>1126400</v>
      </c>
      <c r="B58" s="11" t="s">
        <v>78</v>
      </c>
      <c r="C58" s="12">
        <v>426400</v>
      </c>
      <c r="D58" s="21"/>
      <c r="E58" s="57"/>
      <c r="F58" s="57"/>
      <c r="G58" s="89"/>
      <c r="H58" s="93"/>
      <c r="I58" s="57"/>
      <c r="J58" s="57"/>
      <c r="K58" s="21"/>
      <c r="L58" s="57"/>
      <c r="M58" s="57"/>
      <c r="N58" s="57"/>
    </row>
    <row r="59" spans="1:14" ht="12" customHeight="1">
      <c r="A59" s="59">
        <v>1126600</v>
      </c>
      <c r="B59" s="60" t="s">
        <v>90</v>
      </c>
      <c r="C59" s="61">
        <v>426600</v>
      </c>
      <c r="D59" s="21">
        <v>200</v>
      </c>
      <c r="E59" s="57"/>
      <c r="F59" s="57"/>
      <c r="G59" s="89">
        <f t="shared" si="0"/>
        <v>-200</v>
      </c>
      <c r="H59" s="95">
        <v>0</v>
      </c>
      <c r="I59" s="21"/>
      <c r="J59" s="21">
        <v>0</v>
      </c>
      <c r="K59" s="21">
        <f aca="true" t="shared" si="3" ref="K59:K66">J59</f>
        <v>0</v>
      </c>
      <c r="L59" s="57"/>
      <c r="M59" s="57"/>
      <c r="N59" s="57"/>
    </row>
    <row r="60" spans="1:14" ht="15" customHeight="1">
      <c r="A60" s="10">
        <v>1126700</v>
      </c>
      <c r="B60" s="11" t="s">
        <v>79</v>
      </c>
      <c r="C60" s="12">
        <v>426700</v>
      </c>
      <c r="D60" s="21">
        <v>900</v>
      </c>
      <c r="E60" s="57"/>
      <c r="F60" s="57"/>
      <c r="G60" s="89">
        <f t="shared" si="0"/>
        <v>221</v>
      </c>
      <c r="H60" s="93">
        <v>1121</v>
      </c>
      <c r="I60" s="21"/>
      <c r="J60" s="21">
        <v>1120.1</v>
      </c>
      <c r="K60" s="21">
        <f t="shared" si="3"/>
        <v>1120.1</v>
      </c>
      <c r="L60" s="57"/>
      <c r="M60" s="57"/>
      <c r="N60" s="57"/>
    </row>
    <row r="61" spans="1:14" ht="15" customHeight="1">
      <c r="A61" s="10">
        <v>1126800</v>
      </c>
      <c r="B61" s="11" t="s">
        <v>80</v>
      </c>
      <c r="C61" s="12">
        <v>426900</v>
      </c>
      <c r="D61" s="21">
        <v>500</v>
      </c>
      <c r="E61" s="57"/>
      <c r="F61" s="57"/>
      <c r="G61" s="89">
        <f t="shared" si="0"/>
        <v>610</v>
      </c>
      <c r="H61" s="93">
        <v>1110</v>
      </c>
      <c r="I61" s="21"/>
      <c r="J61" s="21">
        <v>1108.38</v>
      </c>
      <c r="K61" s="21">
        <f t="shared" si="3"/>
        <v>1108.38</v>
      </c>
      <c r="L61" s="57"/>
      <c r="M61" s="57"/>
      <c r="N61" s="57"/>
    </row>
    <row r="62" spans="1:14" ht="15" customHeight="1">
      <c r="A62" s="25">
        <v>1162000</v>
      </c>
      <c r="B62" s="23" t="s">
        <v>92</v>
      </c>
      <c r="C62" s="24" t="s">
        <v>1</v>
      </c>
      <c r="D62" s="22">
        <f>SUM(D63)</f>
        <v>176.2</v>
      </c>
      <c r="E62" s="57"/>
      <c r="F62" s="57"/>
      <c r="G62" s="89">
        <f t="shared" si="0"/>
        <v>2.6000000000000227</v>
      </c>
      <c r="H62" s="94">
        <f>SUM(H63)</f>
        <v>178.8</v>
      </c>
      <c r="I62" s="57"/>
      <c r="J62" s="22">
        <f>SUM(J63)</f>
        <v>178.8</v>
      </c>
      <c r="K62" s="22">
        <f t="shared" si="3"/>
        <v>178.8</v>
      </c>
      <c r="L62" s="57"/>
      <c r="M62" s="57"/>
      <c r="N62" s="57"/>
    </row>
    <row r="63" spans="1:14" ht="15" customHeight="1">
      <c r="A63" s="59">
        <v>1162700</v>
      </c>
      <c r="B63" s="60" t="s">
        <v>91</v>
      </c>
      <c r="C63" s="61">
        <v>472700</v>
      </c>
      <c r="D63" s="21">
        <v>176.2</v>
      </c>
      <c r="E63" s="57"/>
      <c r="F63" s="57"/>
      <c r="G63" s="89">
        <f t="shared" si="0"/>
        <v>2.6000000000000227</v>
      </c>
      <c r="H63" s="93">
        <v>178.8</v>
      </c>
      <c r="I63" s="57"/>
      <c r="J63" s="21">
        <v>178.8</v>
      </c>
      <c r="K63" s="21">
        <f t="shared" si="3"/>
        <v>178.8</v>
      </c>
      <c r="L63" s="57"/>
      <c r="M63" s="57"/>
      <c r="N63" s="57"/>
    </row>
    <row r="64" spans="1:14" ht="15" customHeight="1">
      <c r="A64" s="16">
        <v>1172000</v>
      </c>
      <c r="B64" s="14" t="s">
        <v>81</v>
      </c>
      <c r="C64" s="17" t="s">
        <v>1</v>
      </c>
      <c r="D64" s="22">
        <f>SUM(D65)</f>
        <v>200</v>
      </c>
      <c r="E64" s="57"/>
      <c r="F64" s="57"/>
      <c r="G64" s="89">
        <f t="shared" si="0"/>
        <v>0</v>
      </c>
      <c r="H64" s="94">
        <f>SUM(H65)</f>
        <v>200</v>
      </c>
      <c r="I64" s="21"/>
      <c r="J64" s="22">
        <f>SUM(J65)</f>
        <v>140.6</v>
      </c>
      <c r="K64" s="22">
        <f t="shared" si="3"/>
        <v>140.6</v>
      </c>
      <c r="L64" s="57"/>
      <c r="M64" s="57"/>
      <c r="N64" s="57"/>
    </row>
    <row r="65" spans="1:14" ht="15" customHeight="1">
      <c r="A65" s="10">
        <v>1172300</v>
      </c>
      <c r="B65" s="11" t="s">
        <v>105</v>
      </c>
      <c r="C65" s="12">
        <v>482300</v>
      </c>
      <c r="D65" s="21">
        <v>200</v>
      </c>
      <c r="E65" s="57"/>
      <c r="F65" s="57"/>
      <c r="G65" s="89">
        <f t="shared" si="0"/>
        <v>0</v>
      </c>
      <c r="H65" s="93">
        <v>200</v>
      </c>
      <c r="I65" s="21"/>
      <c r="J65" s="21">
        <v>140.6</v>
      </c>
      <c r="K65" s="21">
        <f t="shared" si="3"/>
        <v>140.6</v>
      </c>
      <c r="L65" s="57"/>
      <c r="M65" s="57"/>
      <c r="N65" s="57"/>
    </row>
    <row r="66" spans="1:14" ht="15" customHeight="1">
      <c r="A66" s="25">
        <v>1176000</v>
      </c>
      <c r="B66" s="23" t="s">
        <v>93</v>
      </c>
      <c r="C66" s="24" t="s">
        <v>1</v>
      </c>
      <c r="D66" s="22"/>
      <c r="E66" s="57"/>
      <c r="F66" s="57"/>
      <c r="G66" s="89">
        <f t="shared" si="0"/>
        <v>0</v>
      </c>
      <c r="H66" s="96">
        <f>SUM(H67)</f>
        <v>0</v>
      </c>
      <c r="I66" s="21"/>
      <c r="J66" s="22">
        <f>SUM(J67)</f>
        <v>0</v>
      </c>
      <c r="K66" s="22">
        <f t="shared" si="3"/>
        <v>0</v>
      </c>
      <c r="L66" s="57"/>
      <c r="M66" s="57"/>
      <c r="N66" s="57"/>
    </row>
    <row r="67" spans="1:14" ht="11.25" customHeight="1">
      <c r="A67" s="62">
        <v>1176100</v>
      </c>
      <c r="B67" s="60" t="s">
        <v>94</v>
      </c>
      <c r="C67" s="63">
        <v>486100</v>
      </c>
      <c r="D67" s="21"/>
      <c r="E67" s="57"/>
      <c r="F67" s="57"/>
      <c r="G67" s="89"/>
      <c r="H67" s="93"/>
      <c r="I67" s="57"/>
      <c r="J67" s="57"/>
      <c r="K67" s="57"/>
      <c r="L67" s="57"/>
      <c r="M67" s="57"/>
      <c r="N67" s="57"/>
    </row>
    <row r="68" spans="1:14" ht="11.25" customHeight="1">
      <c r="A68" s="10">
        <v>4000000</v>
      </c>
      <c r="B68" s="11" t="s">
        <v>106</v>
      </c>
      <c r="C68" s="12" t="s">
        <v>0</v>
      </c>
      <c r="D68" s="21"/>
      <c r="E68" s="57"/>
      <c r="F68" s="57"/>
      <c r="G68" s="89"/>
      <c r="H68" s="93"/>
      <c r="I68" s="57"/>
      <c r="J68" s="57"/>
      <c r="K68" s="57"/>
      <c r="L68" s="57"/>
      <c r="M68" s="57"/>
      <c r="N68" s="57"/>
    </row>
    <row r="69" spans="1:14" ht="11.25" customHeight="1">
      <c r="A69" s="10">
        <v>1200000</v>
      </c>
      <c r="B69" s="11" t="s">
        <v>107</v>
      </c>
      <c r="C69" s="12" t="s">
        <v>1</v>
      </c>
      <c r="D69" s="21"/>
      <c r="E69" s="57"/>
      <c r="F69" s="57"/>
      <c r="G69" s="89"/>
      <c r="H69" s="93"/>
      <c r="I69" s="57"/>
      <c r="J69" s="57"/>
      <c r="K69" s="57"/>
      <c r="L69" s="57"/>
      <c r="M69" s="57"/>
      <c r="N69" s="57"/>
    </row>
    <row r="70" spans="1:14" ht="12" customHeight="1">
      <c r="A70" s="16">
        <v>1210000</v>
      </c>
      <c r="B70" s="14" t="s">
        <v>108</v>
      </c>
      <c r="C70" s="17" t="s">
        <v>1</v>
      </c>
      <c r="D70" s="22">
        <f>SUM(D71:D75)</f>
        <v>3300</v>
      </c>
      <c r="E70" s="57"/>
      <c r="F70" s="57"/>
      <c r="G70" s="89">
        <f t="shared" si="0"/>
        <v>64</v>
      </c>
      <c r="H70" s="94">
        <f>SUM(H71:H75)</f>
        <v>3364</v>
      </c>
      <c r="I70" s="21"/>
      <c r="J70" s="22">
        <f>SUM(J71:J75)</f>
        <v>3352.41</v>
      </c>
      <c r="K70" s="22">
        <f>J70</f>
        <v>3352.41</v>
      </c>
      <c r="L70" s="57"/>
      <c r="M70" s="57"/>
      <c r="N70" s="57"/>
    </row>
    <row r="71" spans="1:14" ht="12" customHeight="1">
      <c r="A71" s="10">
        <v>1213000</v>
      </c>
      <c r="B71" s="11" t="s">
        <v>109</v>
      </c>
      <c r="C71" s="12">
        <v>511200</v>
      </c>
      <c r="D71" s="21">
        <v>1000</v>
      </c>
      <c r="E71" s="57"/>
      <c r="F71" s="57"/>
      <c r="G71" s="89">
        <f t="shared" si="0"/>
        <v>400</v>
      </c>
      <c r="H71" s="93">
        <v>1400</v>
      </c>
      <c r="I71" s="21"/>
      <c r="J71" s="21">
        <v>1388.46</v>
      </c>
      <c r="K71" s="21">
        <f>J71</f>
        <v>1388.46</v>
      </c>
      <c r="L71" s="57"/>
      <c r="M71" s="57"/>
      <c r="N71" s="57"/>
    </row>
    <row r="72" spans="1:14" ht="12" customHeight="1">
      <c r="A72" s="10">
        <v>1214000</v>
      </c>
      <c r="B72" s="11" t="s">
        <v>110</v>
      </c>
      <c r="C72" s="12">
        <v>512100</v>
      </c>
      <c r="D72" s="21"/>
      <c r="E72" s="57"/>
      <c r="F72" s="57"/>
      <c r="G72" s="89"/>
      <c r="H72" s="93"/>
      <c r="I72" s="57"/>
      <c r="J72" s="57"/>
      <c r="K72" s="57"/>
      <c r="L72" s="57"/>
      <c r="M72" s="57"/>
      <c r="N72" s="57"/>
    </row>
    <row r="73" spans="1:14" ht="15" customHeight="1">
      <c r="A73" s="10">
        <v>1215000</v>
      </c>
      <c r="B73" s="11" t="s">
        <v>82</v>
      </c>
      <c r="C73" s="12">
        <v>512200</v>
      </c>
      <c r="D73" s="21">
        <v>1300</v>
      </c>
      <c r="E73" s="57"/>
      <c r="F73" s="57"/>
      <c r="G73" s="89">
        <f t="shared" si="0"/>
        <v>664</v>
      </c>
      <c r="H73" s="93">
        <v>1964</v>
      </c>
      <c r="I73" s="21"/>
      <c r="J73" s="90">
        <v>1963.95</v>
      </c>
      <c r="K73" s="21">
        <f>J73</f>
        <v>1963.95</v>
      </c>
      <c r="L73" s="57"/>
      <c r="M73" s="57"/>
      <c r="N73" s="57"/>
    </row>
    <row r="74" spans="1:14" ht="15" customHeight="1">
      <c r="A74" s="10">
        <v>1216000</v>
      </c>
      <c r="B74" s="11" t="s">
        <v>111</v>
      </c>
      <c r="C74" s="12">
        <v>512900</v>
      </c>
      <c r="D74" s="21">
        <v>1000</v>
      </c>
      <c r="E74" s="57"/>
      <c r="F74" s="57"/>
      <c r="G74" s="89">
        <f t="shared" si="0"/>
        <v>-1000</v>
      </c>
      <c r="H74" s="95">
        <v>0</v>
      </c>
      <c r="I74" s="21"/>
      <c r="J74" s="21">
        <v>0</v>
      </c>
      <c r="K74" s="21">
        <f>J74</f>
        <v>0</v>
      </c>
      <c r="L74" s="57"/>
      <c r="M74" s="57"/>
      <c r="N74" s="57"/>
    </row>
    <row r="75" spans="1:14" ht="15" customHeight="1">
      <c r="A75" s="10">
        <v>1218300</v>
      </c>
      <c r="B75" s="11" t="s">
        <v>83</v>
      </c>
      <c r="C75" s="12">
        <v>513400</v>
      </c>
      <c r="D75" s="21"/>
      <c r="E75" s="57"/>
      <c r="F75" s="57"/>
      <c r="G75" s="88"/>
      <c r="H75" s="84"/>
      <c r="I75" s="57"/>
      <c r="J75" s="57"/>
      <c r="K75" s="57"/>
      <c r="L75" s="57"/>
      <c r="M75" s="57"/>
      <c r="N75" s="57"/>
    </row>
    <row r="76" spans="2:7" ht="14.25">
      <c r="B76" s="64" t="s">
        <v>113</v>
      </c>
      <c r="C76" s="65"/>
      <c r="D76" s="66"/>
      <c r="E76" s="66"/>
      <c r="F76" s="66"/>
      <c r="G76" s="66"/>
    </row>
    <row r="77" spans="2:9" ht="14.25">
      <c r="B77" s="67" t="s">
        <v>84</v>
      </c>
      <c r="C77" s="19"/>
      <c r="D77" s="101"/>
      <c r="E77" s="101"/>
      <c r="F77" s="98" t="s">
        <v>95</v>
      </c>
      <c r="G77" s="98"/>
      <c r="H77" s="98"/>
      <c r="I77" s="68"/>
    </row>
    <row r="78" spans="2:9" ht="15">
      <c r="B78" s="18"/>
      <c r="C78" s="69"/>
      <c r="D78" s="109" t="s">
        <v>43</v>
      </c>
      <c r="E78" s="109"/>
      <c r="F78" s="106" t="s">
        <v>44</v>
      </c>
      <c r="G78" s="106"/>
      <c r="H78" s="68"/>
      <c r="I78" s="68"/>
    </row>
    <row r="79" spans="2:9" ht="4.5" customHeight="1">
      <c r="B79" s="18"/>
      <c r="C79" s="70"/>
      <c r="D79" s="2"/>
      <c r="E79" s="71"/>
      <c r="F79" s="27"/>
      <c r="G79" s="72"/>
      <c r="H79" s="68"/>
      <c r="I79" s="68"/>
    </row>
    <row r="80" spans="2:9" ht="13.5" customHeight="1">
      <c r="B80" s="73" t="s">
        <v>85</v>
      </c>
      <c r="C80" s="19"/>
      <c r="D80" s="3"/>
      <c r="E80" s="4"/>
      <c r="F80" s="107" t="s">
        <v>96</v>
      </c>
      <c r="G80" s="107"/>
      <c r="H80" s="107"/>
      <c r="I80" s="107"/>
    </row>
    <row r="81" spans="2:9" ht="14.25">
      <c r="B81" s="74"/>
      <c r="C81" s="69"/>
      <c r="D81" s="108" t="s">
        <v>43</v>
      </c>
      <c r="E81" s="108"/>
      <c r="F81" s="106" t="s">
        <v>44</v>
      </c>
      <c r="G81" s="106"/>
      <c r="H81" s="68"/>
      <c r="I81" s="68"/>
    </row>
    <row r="82" spans="2:9" ht="14.25">
      <c r="B82" s="75"/>
      <c r="C82" s="76"/>
      <c r="D82" s="20"/>
      <c r="E82" s="20"/>
      <c r="F82" s="106"/>
      <c r="G82" s="106"/>
      <c r="H82" s="68"/>
      <c r="I82" s="68"/>
    </row>
    <row r="83" spans="2:9" ht="14.25">
      <c r="B83" s="77"/>
      <c r="C83" s="78"/>
      <c r="D83" s="68"/>
      <c r="E83" s="68"/>
      <c r="F83" s="68"/>
      <c r="G83" s="79"/>
      <c r="H83" s="68"/>
      <c r="I83" s="68"/>
    </row>
    <row r="84" spans="2:9" ht="14.25">
      <c r="B84" s="68"/>
      <c r="C84" s="68"/>
      <c r="D84" s="68"/>
      <c r="E84" s="68"/>
      <c r="F84" s="68"/>
      <c r="G84" s="68"/>
      <c r="H84" s="68"/>
      <c r="I84" s="68"/>
    </row>
  </sheetData>
  <sheetProtection/>
  <mergeCells count="39">
    <mergeCell ref="F80:I80"/>
    <mergeCell ref="A7:E7"/>
    <mergeCell ref="A11:E11"/>
    <mergeCell ref="F78:G78"/>
    <mergeCell ref="D81:E81"/>
    <mergeCell ref="F81:G81"/>
    <mergeCell ref="D78:E78"/>
    <mergeCell ref="A13:E13"/>
    <mergeCell ref="F13:L13"/>
    <mergeCell ref="I15:I16"/>
    <mergeCell ref="F82:G82"/>
    <mergeCell ref="F7:L7"/>
    <mergeCell ref="F8:L8"/>
    <mergeCell ref="F9:L9"/>
    <mergeCell ref="F10:L10"/>
    <mergeCell ref="N15:N16"/>
    <mergeCell ref="M15:M16"/>
    <mergeCell ref="L15:L16"/>
    <mergeCell ref="K15:K16"/>
    <mergeCell ref="J15:J16"/>
    <mergeCell ref="A1:M1"/>
    <mergeCell ref="A2:M2"/>
    <mergeCell ref="A3:M3"/>
    <mergeCell ref="A5:E5"/>
    <mergeCell ref="F5:L5"/>
    <mergeCell ref="F6:L6"/>
    <mergeCell ref="F11:L11"/>
    <mergeCell ref="A12:E12"/>
    <mergeCell ref="F12:L12"/>
    <mergeCell ref="A8:E8"/>
    <mergeCell ref="A9:E9"/>
    <mergeCell ref="A10:E10"/>
    <mergeCell ref="D15:D16"/>
    <mergeCell ref="H15:H16"/>
    <mergeCell ref="F77:H77"/>
    <mergeCell ref="A15:A16"/>
    <mergeCell ref="C15:C16"/>
    <mergeCell ref="E15:G15"/>
    <mergeCell ref="D77:E77"/>
  </mergeCells>
  <printOptions/>
  <pageMargins left="0.17" right="0.17" top="0.28" bottom="0.22" header="0.2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MEGACOMP</cp:lastModifiedBy>
  <cp:lastPrinted>2021-01-21T07:42:07Z</cp:lastPrinted>
  <dcterms:created xsi:type="dcterms:W3CDTF">2012-10-12T11:29:17Z</dcterms:created>
  <dcterms:modified xsi:type="dcterms:W3CDTF">2021-01-22T11:26:35Z</dcterms:modified>
  <cp:category/>
  <cp:version/>
  <cp:contentType/>
  <cp:contentStatus/>
</cp:coreProperties>
</file>