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<sst xmlns="http://schemas.openxmlformats.org/spreadsheetml/2006/main" count="241" uniqueCount="116">
  <si>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</si>
  <si>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</si>
  <si>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</si>
  <si>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</si>
  <si>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</si>
  <si>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</si>
  <si>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</si>
  <si>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</si>
  <si>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</si>
  <si>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</si>
  <si>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</si>
  <si>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</si>
  <si>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</si>
  <si>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</si>
  <si>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</si>
  <si>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</si>
  <si>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</si>
  <si>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</si>
  <si>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</si>
  <si>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</si>
  <si>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</si>
  <si>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</si>
  <si>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</si>
  <si>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</si>
  <si>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</si>
  <si>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</si>
  <si>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</si>
  <si>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</si>
  <si>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</si>
  <si>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</si>
  <si>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</si>
  <si>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</si>
  <si>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</si>
  <si>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</si>
  <si>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</si>
  <si>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</si>
  <si>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</si>
  <si>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</si>
  <si>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</si>
  <si>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</si>
  <si>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</si>
  <si>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</si>
  <si>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</si>
  <si>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</si>
  <si>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</si>
  <si>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</si>
  <si>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</si>
  <si>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</si>
  <si>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</si>
  <si>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</si>
  <si>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</si>
  <si>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</si>
  <si>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</si>
  <si>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</si>
  <si>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</si>
  <si>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</si>
  <si>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</si>
  <si>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</si>
  <si>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</si>
  <si>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</si>
  <si>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</si>
  <si>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</si>
  <si>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</si>
  <si>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</si>
  <si>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</si>
  <si>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</si>
  <si>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</si>
  <si>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</si>
  <si>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</si>
  <si>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</si>
  <si>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</si>
  <si>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</si>
  <si>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</si>
  <si>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</si>
  <si>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</si>
  <si>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</si>
  <si>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</si>
  <si>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</si>
  <si>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</si>
  <si>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</si>
  <si>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</si>
  <si>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</si>
  <si>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</si>
  <si>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</si>
  <si>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</si>
  <si>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</si>
  <si>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</si>
  <si>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</si>
  <si>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</si>
  <si>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</si>
  <si>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</si>
  <si>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</si>
  <si>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</si>
  <si>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</si>
  <si>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</si>
  <si>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</si>
  <si>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</si>
  <si>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</si>
  <si>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</si>
  <si>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</si>
  <si>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</si>
  <si>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</si>
  <si>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</si>
  <si>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</si>
  <si>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</si>
  <si>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</si>
  <si>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</si>
  <si>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</si>
  <si>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</si>
  <si>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</si>
  <si>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</si>
  <si>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</si>
  <si>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</si>
  <si>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r>
      <t>ծրագիր (1-ին եռամսյակ,</t>
    </r>
    <r>
      <rPr>
        <b/>
        <sz val="10"/>
        <rFont val="GHEA Grapalat"/>
        <family val="3"/>
      </rPr>
      <t xml:space="preserve"> 1-ին կիսամյակ</t>
    </r>
    <r>
      <rPr>
        <sz val="10"/>
        <rFont val="GHEA Grapalat"/>
        <family val="3"/>
      </rPr>
      <t>, 9 ամիս)</t>
    </r>
  </si>
  <si>
    <t xml:space="preserve">փաստ                   (հուլիս  ամիս)                                                                           </t>
  </si>
  <si>
    <r>
      <t xml:space="preserve"> ՀՀ  ԼՈՌՈՒ ՄԱՐԶԻ  ՀԱՄԱՅՆՔՆԵՐԻ   ԲՅՈՒՋԵՏԱՅԻՆ   ԵԿԱՄՈՒՏՆԵՐԻ   ՎԵՐԱԲԵՐՅԱԼ  (աճողական)  2020թ. հուլիսի  «31 » -ի դրությամբ </t>
    </r>
    <r>
      <rPr>
        <b/>
        <sz val="10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</si>
</sst>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3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96" fontId="3" fillId="33" borderId="11" xfId="0" applyNumberFormat="1" applyFont="1" applyFill="1" applyBorder="1" applyAlignment="1">
      <alignment horizontal="center" vertical="center" wrapText="1"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5" fillId="33" borderId="13" xfId="0" applyNumberFormat="1" applyFont="1" applyFill="1" applyBorder="1" applyAlignment="1">
      <alignment horizontal="center" vertical="center"/>
    </xf>
    <xf numFmtId="196" fontId="5" fillId="33" borderId="0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196" fontId="3" fillId="33" borderId="11" xfId="0" applyNumberFormat="1" applyFont="1" applyFill="1" applyBorder="1" applyAlignment="1">
      <alignment horizontal="center" vertical="center"/>
    </xf>
    <xf numFmtId="196" fontId="3" fillId="0" borderId="11" xfId="0" applyNumberFormat="1" applyFont="1" applyFill="1" applyBorder="1" applyAlignment="1">
      <alignment horizontal="center" vertical="center"/>
    </xf>
    <xf numFmtId="196" fontId="3" fillId="33" borderId="0" xfId="0" applyNumberFormat="1" applyFont="1" applyFill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207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196" fontId="3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33" borderId="0" xfId="0" applyNumberFormat="1" applyFont="1" applyFill="1" applyAlignment="1" applyProtection="1">
      <alignment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 locked="0"/>
    </xf>
    <xf numFmtId="3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8" fillId="0" borderId="11" xfId="0" applyNumberFormat="1" applyFont="1" applyBorder="1" applyAlignment="1">
      <alignment horizontal="left" vertical="center"/>
    </xf>
    <xf numFmtId="3" fontId="7" fillId="34" borderId="11" xfId="0" applyNumberFormat="1" applyFont="1" applyFill="1" applyBorder="1" applyAlignment="1" applyProtection="1">
      <alignment horizontal="center"/>
      <protection locked="0"/>
    </xf>
    <xf numFmtId="207" fontId="7" fillId="0" borderId="11" xfId="0" applyNumberFormat="1" applyFont="1" applyBorder="1" applyAlignment="1">
      <alignment horizontal="left" vertical="center"/>
    </xf>
    <xf numFmtId="196" fontId="5" fillId="0" borderId="11" xfId="0" applyNumberFormat="1" applyFont="1" applyFill="1" applyBorder="1" applyAlignment="1">
      <alignment horizontal="center" vertical="center"/>
    </xf>
    <xf numFmtId="207" fontId="3" fillId="33" borderId="0" xfId="0" applyNumberFormat="1" applyFont="1" applyFill="1" applyBorder="1" applyAlignment="1" applyProtection="1">
      <alignment wrapText="1"/>
      <protection locked="0"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20" xfId="0" applyFont="1" applyFill="1" applyBorder="1" applyAlignment="1" applyProtection="1">
      <alignment horizontal="center" vertical="center" textRotation="90" wrapText="1"/>
      <protection/>
    </xf>
    <xf numFmtId="0" fontId="3" fillId="33" borderId="16" xfId="0" applyFont="1" applyFill="1" applyBorder="1" applyAlignment="1" applyProtection="1">
      <alignment horizontal="center" vertical="center" textRotation="90" wrapText="1"/>
      <protection/>
    </xf>
    <xf numFmtId="4" fontId="4" fillId="37" borderId="14" xfId="0" applyNumberFormat="1" applyFont="1" applyFill="1" applyBorder="1" applyAlignment="1" applyProtection="1">
      <alignment horizontal="center" vertical="center" wrapText="1"/>
      <protection/>
    </xf>
    <xf numFmtId="4" fontId="4" fillId="37" borderId="17" xfId="0" applyNumberFormat="1" applyFont="1" applyFill="1" applyBorder="1" applyAlignment="1" applyProtection="1">
      <alignment horizontal="center" vertical="center" wrapText="1"/>
      <protection/>
    </xf>
    <xf numFmtId="4" fontId="4" fillId="37" borderId="15" xfId="0" applyNumberFormat="1" applyFont="1" applyFill="1" applyBorder="1" applyAlignment="1" applyProtection="1">
      <alignment horizontal="center" vertical="center" wrapText="1"/>
      <protection/>
    </xf>
    <xf numFmtId="4" fontId="4" fillId="37" borderId="21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4" fontId="4" fillId="37" borderId="12" xfId="0" applyNumberFormat="1" applyFont="1" applyFill="1" applyBorder="1" applyAlignment="1" applyProtection="1">
      <alignment horizontal="center" vertical="center" wrapText="1"/>
      <protection/>
    </xf>
    <xf numFmtId="4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4" fillId="37" borderId="21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13" borderId="14" xfId="0" applyNumberFormat="1" applyFont="1" applyFill="1" applyBorder="1" applyAlignment="1" applyProtection="1">
      <alignment horizontal="center" vertical="center" wrapText="1"/>
      <protection/>
    </xf>
    <xf numFmtId="4" fontId="3" fillId="13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3" fillId="37" borderId="14" xfId="0" applyNumberFormat="1" applyFont="1" applyFill="1" applyBorder="1" applyAlignment="1" applyProtection="1">
      <alignment horizontal="center" vertical="center" wrapText="1"/>
      <protection/>
    </xf>
    <xf numFmtId="4" fontId="3" fillId="37" borderId="17" xfId="0" applyNumberFormat="1" applyFont="1" applyFill="1" applyBorder="1" applyAlignment="1" applyProtection="1">
      <alignment horizontal="center" vertical="center" wrapText="1"/>
      <protection/>
    </xf>
    <xf numFmtId="4" fontId="3" fillId="37" borderId="15" xfId="0" applyNumberFormat="1" applyFont="1" applyFill="1" applyBorder="1" applyAlignment="1" applyProtection="1">
      <alignment horizontal="center" vertical="center" wrapText="1"/>
      <protection/>
    </xf>
    <xf numFmtId="4" fontId="3" fillId="37" borderId="21" xfId="0" applyNumberFormat="1" applyFont="1" applyFill="1" applyBorder="1" applyAlignment="1" applyProtection="1">
      <alignment horizontal="center" vertical="center" wrapText="1"/>
      <protection/>
    </xf>
    <xf numFmtId="4" fontId="3" fillId="37" borderId="0" xfId="0" applyNumberFormat="1" applyFont="1" applyFill="1" applyBorder="1" applyAlignment="1" applyProtection="1">
      <alignment horizontal="center" vertical="center" wrapText="1"/>
      <protection/>
    </xf>
    <xf numFmtId="4" fontId="3" fillId="37" borderId="22" xfId="0" applyNumberFormat="1" applyFont="1" applyFill="1" applyBorder="1" applyAlignment="1" applyProtection="1">
      <alignment horizontal="center" vertical="center" wrapText="1"/>
      <protection/>
    </xf>
    <xf numFmtId="4" fontId="3" fillId="37" borderId="23" xfId="0" applyNumberFormat="1" applyFont="1" applyFill="1" applyBorder="1" applyAlignment="1" applyProtection="1">
      <alignment horizontal="center" vertical="center" wrapText="1"/>
      <protection/>
    </xf>
    <xf numFmtId="4" fontId="3" fillId="37" borderId="12" xfId="0" applyNumberFormat="1" applyFont="1" applyFill="1" applyBorder="1" applyAlignment="1" applyProtection="1">
      <alignment horizontal="center" vertical="center" wrapText="1"/>
      <protection/>
    </xf>
    <xf numFmtId="4" fontId="3" fillId="37" borderId="24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4" fontId="3" fillId="33" borderId="23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70"/>
  <sheetViews>
    <sheetView tabSelected="1" zoomScale="90" zoomScaleNormal="90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:N2"/>
    </sheetView>
  </sheetViews>
  <sheetFormatPr defaultColWidth="7.296875" defaultRowHeight="15"/>
  <cols>
    <col min="1" max="1" width="4.3984375" style="8" customWidth="1"/>
    <col min="2" max="2" width="14" style="9" customWidth="1"/>
    <col min="3" max="3" width="11.19921875" style="8" customWidth="1"/>
    <col min="4" max="4" width="9.19921875" style="8" customWidth="1"/>
    <col min="5" max="5" width="11" style="8" customWidth="1"/>
    <col min="6" max="6" width="11.59765625" style="46" customWidth="1"/>
    <col min="7" max="7" width="11.19921875" style="8" customWidth="1"/>
    <col min="8" max="8" width="11.69921875" style="8" customWidth="1"/>
    <col min="9" max="9" width="9.5" style="8" customWidth="1"/>
    <col min="10" max="10" width="11.8984375" style="8" customWidth="1"/>
    <col min="11" max="11" width="12" style="8" customWidth="1"/>
    <col min="12" max="12" width="11.19921875" style="8" customWidth="1"/>
    <col min="13" max="13" width="12.8984375" style="8" customWidth="1"/>
    <col min="14" max="14" width="9.5" style="8" customWidth="1"/>
    <col min="15" max="16" width="12.8984375" style="8" customWidth="1"/>
    <col min="17" max="18" width="13" style="8" customWidth="1"/>
    <col min="19" max="19" width="8.8984375" style="8" customWidth="1"/>
    <col min="20" max="21" width="12.5" style="8" customWidth="1"/>
    <col min="22" max="23" width="11.69921875" style="8" customWidth="1"/>
    <col min="24" max="24" width="11.8984375" style="8" customWidth="1"/>
    <col min="25" max="26" width="12.09765625" style="8" customWidth="1"/>
    <col min="27" max="28" width="10.19921875" style="8" customWidth="1"/>
    <col min="29" max="29" width="11.5" style="8" customWidth="1"/>
    <col min="30" max="31" width="11.59765625" style="8" customWidth="1"/>
    <col min="32" max="34" width="10.8984375" style="8" customWidth="1"/>
    <col min="35" max="36" width="11.59765625" style="8" customWidth="1"/>
    <col min="37" max="37" width="9.69921875" style="8" customWidth="1"/>
    <col min="38" max="38" width="11.3984375" style="8" customWidth="1"/>
    <col min="39" max="39" width="10.69921875" style="8" customWidth="1"/>
    <col min="40" max="41" width="10.3984375" style="8" customWidth="1"/>
    <col min="42" max="42" width="9.3984375" style="8" customWidth="1"/>
    <col min="43" max="43" width="10.69921875" style="8" customWidth="1"/>
    <col min="44" max="44" width="9.59765625" style="8" customWidth="1"/>
    <col min="45" max="46" width="8.19921875" style="8" customWidth="1"/>
    <col min="47" max="47" width="7.19921875" style="8" customWidth="1"/>
    <col min="48" max="49" width="9" style="8" customWidth="1"/>
    <col min="50" max="50" width="7.8984375" style="8" customWidth="1"/>
    <col min="51" max="51" width="14.09765625" style="8" customWidth="1"/>
    <col min="52" max="52" width="12.09765625" style="8" customWidth="1"/>
    <col min="53" max="53" width="9.8984375" style="8" customWidth="1"/>
    <col min="54" max="56" width="8.19921875" style="8" customWidth="1"/>
    <col min="57" max="58" width="9.8984375" style="8" customWidth="1"/>
    <col min="59" max="59" width="8.59765625" style="8" customWidth="1"/>
    <col min="60" max="61" width="8" style="8" customWidth="1"/>
    <col min="62" max="62" width="7.19921875" style="8" customWidth="1"/>
    <col min="63" max="64" width="8.09765625" style="8" customWidth="1"/>
    <col min="65" max="65" width="6.5" style="8" customWidth="1"/>
    <col min="66" max="72" width="10.69921875" style="8" customWidth="1"/>
    <col min="73" max="73" width="9.09765625" style="8" customWidth="1"/>
    <col min="74" max="75" width="8.3984375" style="8" customWidth="1"/>
    <col min="76" max="76" width="8" style="8" customWidth="1"/>
    <col min="77" max="78" width="8.19921875" style="8" customWidth="1"/>
    <col min="79" max="79" width="8.8984375" style="8" customWidth="1"/>
    <col min="80" max="81" width="11.3984375" style="8" customWidth="1"/>
    <col min="82" max="84" width="8.09765625" style="8" customWidth="1"/>
    <col min="85" max="85" width="7.8984375" style="8" customWidth="1"/>
    <col min="86" max="87" width="9.8984375" style="8" customWidth="1"/>
    <col min="88" max="88" width="8.59765625" style="8" customWidth="1"/>
    <col min="89" max="90" width="9.3984375" style="8" customWidth="1"/>
    <col min="91" max="91" width="8.3984375" style="8" customWidth="1"/>
    <col min="92" max="93" width="11.69921875" style="8" customWidth="1"/>
    <col min="94" max="94" width="8.19921875" style="8" customWidth="1"/>
    <col min="95" max="96" width="11" style="8" customWidth="1"/>
    <col min="97" max="97" width="8.8984375" style="8" customWidth="1"/>
    <col min="98" max="99" width="9.8984375" style="8" customWidth="1"/>
    <col min="100" max="102" width="8" style="8" customWidth="1"/>
    <col min="103" max="103" width="7.19921875" style="8" customWidth="1"/>
    <col min="104" max="105" width="8" style="8" customWidth="1"/>
    <col min="106" max="106" width="6.69921875" style="8" customWidth="1"/>
    <col min="107" max="108" width="9.8984375" style="8" customWidth="1"/>
    <col min="109" max="109" width="9.19921875" style="8" customWidth="1"/>
    <col min="110" max="110" width="9.8984375" style="8" customWidth="1"/>
    <col min="111" max="112" width="13.09765625" style="8" customWidth="1"/>
    <col min="113" max="113" width="10.19921875" style="8" customWidth="1"/>
    <col min="114" max="114" width="8.8984375" style="8" customWidth="1"/>
    <col min="115" max="115" width="8.3984375" style="8" customWidth="1"/>
    <col min="116" max="116" width="7.5" style="8" customWidth="1"/>
    <col min="117" max="118" width="9.09765625" style="8" customWidth="1"/>
    <col min="119" max="119" width="7.69921875" style="8" customWidth="1"/>
    <col min="120" max="121" width="8" style="8" customWidth="1"/>
    <col min="122" max="122" width="7.3984375" style="8" customWidth="1"/>
    <col min="123" max="124" width="8.59765625" style="8" customWidth="1"/>
    <col min="125" max="125" width="7.19921875" style="8" customWidth="1"/>
    <col min="126" max="127" width="8.09765625" style="8" customWidth="1"/>
    <col min="128" max="128" width="7.5" style="8" customWidth="1"/>
    <col min="129" max="130" width="11.8984375" style="8" customWidth="1"/>
    <col min="131" max="131" width="7.69921875" style="8" customWidth="1"/>
    <col min="132" max="132" width="6.8984375" style="8" customWidth="1"/>
    <col min="133" max="134" width="10.69921875" style="8" customWidth="1"/>
    <col min="135" max="135" width="9.8984375" style="8" customWidth="1"/>
    <col min="136" max="136" width="10.19921875" style="8" customWidth="1"/>
    <col min="137" max="137" width="8.5" style="8" customWidth="1"/>
    <col min="138" max="16384" width="7.19921875" style="8" customWidth="1"/>
  </cols>
  <sheetData>
    <row r="1" spans="3:132" ht="19.5" customHeight="1">
      <c r="C1" s="92" t="s">
        <v>11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1"/>
      <c r="P1" s="11"/>
      <c r="Q1" s="11"/>
      <c r="R1" s="11"/>
      <c r="S1" s="11"/>
      <c r="T1" s="11"/>
      <c r="U1" s="11"/>
      <c r="V1" s="11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</row>
    <row r="2" spans="3:47" ht="24.75" customHeight="1">
      <c r="C2" s="93" t="s">
        <v>115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Q2" s="13"/>
      <c r="R2" s="13"/>
      <c r="T2" s="94"/>
      <c r="U2" s="94"/>
      <c r="V2" s="94"/>
      <c r="W2" s="15"/>
      <c r="X2" s="15"/>
      <c r="AA2" s="14"/>
      <c r="AB2" s="15"/>
      <c r="AC2" s="15"/>
      <c r="AD2" s="15"/>
      <c r="AE2" s="15"/>
      <c r="AF2" s="1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3:47" ht="18" customHeight="1">
      <c r="C3" s="16"/>
      <c r="D3" s="16"/>
      <c r="E3" s="16"/>
      <c r="F3" s="17"/>
      <c r="G3" s="16"/>
      <c r="H3" s="16"/>
      <c r="I3" s="16"/>
      <c r="J3" s="16"/>
      <c r="K3" s="16"/>
      <c r="L3" s="93" t="s">
        <v>12</v>
      </c>
      <c r="M3" s="93"/>
      <c r="N3" s="93"/>
      <c r="O3" s="93"/>
      <c r="P3" s="16"/>
      <c r="Q3" s="13"/>
      <c r="R3" s="13"/>
      <c r="T3" s="15"/>
      <c r="U3" s="15"/>
      <c r="V3" s="15"/>
      <c r="W3" s="15"/>
      <c r="X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135" s="18" customFormat="1" ht="18" customHeight="1">
      <c r="A4" s="62" t="s">
        <v>6</v>
      </c>
      <c r="B4" s="62" t="s">
        <v>10</v>
      </c>
      <c r="C4" s="65" t="s">
        <v>4</v>
      </c>
      <c r="D4" s="65" t="s">
        <v>5</v>
      </c>
      <c r="E4" s="68" t="s">
        <v>13</v>
      </c>
      <c r="F4" s="69"/>
      <c r="G4" s="69"/>
      <c r="H4" s="69"/>
      <c r="I4" s="70"/>
      <c r="J4" s="77" t="s">
        <v>48</v>
      </c>
      <c r="K4" s="78"/>
      <c r="L4" s="78"/>
      <c r="M4" s="78"/>
      <c r="N4" s="79"/>
      <c r="O4" s="115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7"/>
      <c r="DF4" s="55" t="s">
        <v>14</v>
      </c>
      <c r="DG4" s="123" t="s">
        <v>15</v>
      </c>
      <c r="DH4" s="124"/>
      <c r="DI4" s="125"/>
      <c r="DJ4" s="132" t="s">
        <v>3</v>
      </c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55" t="s">
        <v>16</v>
      </c>
      <c r="EC4" s="95" t="s">
        <v>17</v>
      </c>
      <c r="ED4" s="96"/>
      <c r="EE4" s="97"/>
    </row>
    <row r="5" spans="1:135" s="18" customFormat="1" ht="13.5" customHeight="1">
      <c r="A5" s="63"/>
      <c r="B5" s="63"/>
      <c r="C5" s="66"/>
      <c r="D5" s="66"/>
      <c r="E5" s="71"/>
      <c r="F5" s="72"/>
      <c r="G5" s="72"/>
      <c r="H5" s="72"/>
      <c r="I5" s="73"/>
      <c r="J5" s="80"/>
      <c r="K5" s="81"/>
      <c r="L5" s="81"/>
      <c r="M5" s="81"/>
      <c r="N5" s="82"/>
      <c r="O5" s="104" t="s">
        <v>7</v>
      </c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6"/>
      <c r="AV5" s="107" t="s">
        <v>2</v>
      </c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8" t="s">
        <v>8</v>
      </c>
      <c r="BL5" s="109"/>
      <c r="BM5" s="109"/>
      <c r="BN5" s="112" t="s">
        <v>18</v>
      </c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4"/>
      <c r="CE5" s="118" t="s">
        <v>0</v>
      </c>
      <c r="CF5" s="119"/>
      <c r="CG5" s="119"/>
      <c r="CH5" s="119"/>
      <c r="CI5" s="119"/>
      <c r="CJ5" s="119"/>
      <c r="CK5" s="119"/>
      <c r="CL5" s="119"/>
      <c r="CM5" s="120"/>
      <c r="CN5" s="112" t="s">
        <v>1</v>
      </c>
      <c r="CO5" s="113"/>
      <c r="CP5" s="113"/>
      <c r="CQ5" s="113"/>
      <c r="CR5" s="113"/>
      <c r="CS5" s="113"/>
      <c r="CT5" s="113"/>
      <c r="CU5" s="113"/>
      <c r="CV5" s="113"/>
      <c r="CW5" s="107" t="s">
        <v>19</v>
      </c>
      <c r="CX5" s="107"/>
      <c r="CY5" s="107"/>
      <c r="CZ5" s="108" t="s">
        <v>20</v>
      </c>
      <c r="DA5" s="109"/>
      <c r="DB5" s="122"/>
      <c r="DC5" s="108" t="s">
        <v>21</v>
      </c>
      <c r="DD5" s="109"/>
      <c r="DE5" s="122"/>
      <c r="DF5" s="55"/>
      <c r="DG5" s="126"/>
      <c r="DH5" s="127"/>
      <c r="DI5" s="128"/>
      <c r="DJ5" s="152"/>
      <c r="DK5" s="152"/>
      <c r="DL5" s="153"/>
      <c r="DM5" s="153"/>
      <c r="DN5" s="153"/>
      <c r="DO5" s="153"/>
      <c r="DP5" s="108" t="s">
        <v>22</v>
      </c>
      <c r="DQ5" s="109"/>
      <c r="DR5" s="122"/>
      <c r="DS5" s="150"/>
      <c r="DT5" s="151"/>
      <c r="DU5" s="151"/>
      <c r="DV5" s="151"/>
      <c r="DW5" s="151"/>
      <c r="DX5" s="151"/>
      <c r="DY5" s="151"/>
      <c r="DZ5" s="151"/>
      <c r="EA5" s="151"/>
      <c r="EB5" s="55"/>
      <c r="EC5" s="98"/>
      <c r="ED5" s="99"/>
      <c r="EE5" s="100"/>
    </row>
    <row r="6" spans="1:135" s="18" customFormat="1" ht="55.5" customHeight="1">
      <c r="A6" s="63"/>
      <c r="B6" s="63"/>
      <c r="C6" s="66"/>
      <c r="D6" s="66"/>
      <c r="E6" s="74"/>
      <c r="F6" s="75"/>
      <c r="G6" s="75"/>
      <c r="H6" s="75"/>
      <c r="I6" s="76"/>
      <c r="J6" s="83"/>
      <c r="K6" s="84"/>
      <c r="L6" s="84"/>
      <c r="M6" s="84"/>
      <c r="N6" s="85"/>
      <c r="O6" s="86" t="s">
        <v>23</v>
      </c>
      <c r="P6" s="87"/>
      <c r="Q6" s="87"/>
      <c r="R6" s="87"/>
      <c r="S6" s="88"/>
      <c r="T6" s="89" t="s">
        <v>24</v>
      </c>
      <c r="U6" s="90"/>
      <c r="V6" s="90"/>
      <c r="W6" s="90"/>
      <c r="X6" s="91"/>
      <c r="Y6" s="89" t="s">
        <v>25</v>
      </c>
      <c r="Z6" s="90"/>
      <c r="AA6" s="90"/>
      <c r="AB6" s="90"/>
      <c r="AC6" s="91"/>
      <c r="AD6" s="89" t="s">
        <v>26</v>
      </c>
      <c r="AE6" s="90"/>
      <c r="AF6" s="90"/>
      <c r="AG6" s="90"/>
      <c r="AH6" s="91"/>
      <c r="AI6" s="89" t="s">
        <v>27</v>
      </c>
      <c r="AJ6" s="90"/>
      <c r="AK6" s="90"/>
      <c r="AL6" s="90"/>
      <c r="AM6" s="91"/>
      <c r="AN6" s="89" t="s">
        <v>28</v>
      </c>
      <c r="AO6" s="90"/>
      <c r="AP6" s="90"/>
      <c r="AQ6" s="90"/>
      <c r="AR6" s="91"/>
      <c r="AS6" s="134" t="s">
        <v>29</v>
      </c>
      <c r="AT6" s="134"/>
      <c r="AU6" s="134"/>
      <c r="AV6" s="141" t="s">
        <v>30</v>
      </c>
      <c r="AW6" s="142"/>
      <c r="AX6" s="142"/>
      <c r="AY6" s="141" t="s">
        <v>31</v>
      </c>
      <c r="AZ6" s="142"/>
      <c r="BA6" s="143"/>
      <c r="BB6" s="135" t="s">
        <v>32</v>
      </c>
      <c r="BC6" s="136"/>
      <c r="BD6" s="144"/>
      <c r="BE6" s="135" t="s">
        <v>33</v>
      </c>
      <c r="BF6" s="136"/>
      <c r="BG6" s="136"/>
      <c r="BH6" s="139" t="s">
        <v>34</v>
      </c>
      <c r="BI6" s="140"/>
      <c r="BJ6" s="140"/>
      <c r="BK6" s="110"/>
      <c r="BL6" s="111"/>
      <c r="BM6" s="111"/>
      <c r="BN6" s="145" t="s">
        <v>35</v>
      </c>
      <c r="BO6" s="146"/>
      <c r="BP6" s="146"/>
      <c r="BQ6" s="146"/>
      <c r="BR6" s="147"/>
      <c r="BS6" s="121" t="s">
        <v>36</v>
      </c>
      <c r="BT6" s="121"/>
      <c r="BU6" s="121"/>
      <c r="BV6" s="121" t="s">
        <v>37</v>
      </c>
      <c r="BW6" s="121"/>
      <c r="BX6" s="121"/>
      <c r="BY6" s="121" t="s">
        <v>38</v>
      </c>
      <c r="BZ6" s="121"/>
      <c r="CA6" s="121"/>
      <c r="CB6" s="121" t="s">
        <v>39</v>
      </c>
      <c r="CC6" s="121"/>
      <c r="CD6" s="121"/>
      <c r="CE6" s="121" t="s">
        <v>49</v>
      </c>
      <c r="CF6" s="121"/>
      <c r="CG6" s="121"/>
      <c r="CH6" s="118" t="s">
        <v>50</v>
      </c>
      <c r="CI6" s="119"/>
      <c r="CJ6" s="119"/>
      <c r="CK6" s="121" t="s">
        <v>40</v>
      </c>
      <c r="CL6" s="121"/>
      <c r="CM6" s="121"/>
      <c r="CN6" s="137" t="s">
        <v>41</v>
      </c>
      <c r="CO6" s="138"/>
      <c r="CP6" s="119"/>
      <c r="CQ6" s="121" t="s">
        <v>42</v>
      </c>
      <c r="CR6" s="121"/>
      <c r="CS6" s="121"/>
      <c r="CT6" s="118" t="s">
        <v>51</v>
      </c>
      <c r="CU6" s="119"/>
      <c r="CV6" s="119"/>
      <c r="CW6" s="107"/>
      <c r="CX6" s="107"/>
      <c r="CY6" s="107"/>
      <c r="CZ6" s="110"/>
      <c r="DA6" s="111"/>
      <c r="DB6" s="133"/>
      <c r="DC6" s="110"/>
      <c r="DD6" s="111"/>
      <c r="DE6" s="133"/>
      <c r="DF6" s="55"/>
      <c r="DG6" s="129"/>
      <c r="DH6" s="130"/>
      <c r="DI6" s="131"/>
      <c r="DJ6" s="108" t="s">
        <v>52</v>
      </c>
      <c r="DK6" s="109"/>
      <c r="DL6" s="122"/>
      <c r="DM6" s="108" t="s">
        <v>53</v>
      </c>
      <c r="DN6" s="109"/>
      <c r="DO6" s="122"/>
      <c r="DP6" s="110"/>
      <c r="DQ6" s="111"/>
      <c r="DR6" s="133"/>
      <c r="DS6" s="108" t="s">
        <v>54</v>
      </c>
      <c r="DT6" s="109"/>
      <c r="DU6" s="122"/>
      <c r="DV6" s="108" t="s">
        <v>55</v>
      </c>
      <c r="DW6" s="109"/>
      <c r="DX6" s="122"/>
      <c r="DY6" s="148" t="s">
        <v>56</v>
      </c>
      <c r="DZ6" s="149"/>
      <c r="EA6" s="149"/>
      <c r="EB6" s="55"/>
      <c r="EC6" s="101"/>
      <c r="ED6" s="102"/>
      <c r="EE6" s="103"/>
    </row>
    <row r="7" spans="1:135" s="2" customFormat="1" ht="18.75" customHeight="1">
      <c r="A7" s="63"/>
      <c r="B7" s="63"/>
      <c r="C7" s="66"/>
      <c r="D7" s="66"/>
      <c r="E7" s="56" t="s">
        <v>43</v>
      </c>
      <c r="F7" s="59" t="s">
        <v>47</v>
      </c>
      <c r="G7" s="60"/>
      <c r="H7" s="60"/>
      <c r="I7" s="61"/>
      <c r="J7" s="56" t="s">
        <v>43</v>
      </c>
      <c r="K7" s="59" t="s">
        <v>47</v>
      </c>
      <c r="L7" s="60"/>
      <c r="M7" s="60"/>
      <c r="N7" s="61"/>
      <c r="O7" s="56" t="s">
        <v>43</v>
      </c>
      <c r="P7" s="59" t="s">
        <v>47</v>
      </c>
      <c r="Q7" s="60"/>
      <c r="R7" s="60"/>
      <c r="S7" s="61"/>
      <c r="T7" s="56" t="s">
        <v>43</v>
      </c>
      <c r="U7" s="59" t="s">
        <v>47</v>
      </c>
      <c r="V7" s="60"/>
      <c r="W7" s="60"/>
      <c r="X7" s="61"/>
      <c r="Y7" s="56" t="s">
        <v>43</v>
      </c>
      <c r="Z7" s="59" t="s">
        <v>47</v>
      </c>
      <c r="AA7" s="60"/>
      <c r="AB7" s="60"/>
      <c r="AC7" s="61"/>
      <c r="AD7" s="56" t="s">
        <v>43</v>
      </c>
      <c r="AE7" s="59" t="s">
        <v>47</v>
      </c>
      <c r="AF7" s="60"/>
      <c r="AG7" s="60"/>
      <c r="AH7" s="61"/>
      <c r="AI7" s="56" t="s">
        <v>43</v>
      </c>
      <c r="AJ7" s="59" t="s">
        <v>47</v>
      </c>
      <c r="AK7" s="60"/>
      <c r="AL7" s="60"/>
      <c r="AM7" s="61"/>
      <c r="AN7" s="56" t="s">
        <v>43</v>
      </c>
      <c r="AO7" s="59" t="s">
        <v>47</v>
      </c>
      <c r="AP7" s="60"/>
      <c r="AQ7" s="60"/>
      <c r="AR7" s="61"/>
      <c r="AS7" s="56" t="s">
        <v>43</v>
      </c>
      <c r="AT7" s="53" t="s">
        <v>47</v>
      </c>
      <c r="AU7" s="54"/>
      <c r="AV7" s="56" t="s">
        <v>43</v>
      </c>
      <c r="AW7" s="53" t="s">
        <v>47</v>
      </c>
      <c r="AX7" s="54"/>
      <c r="AY7" s="56" t="s">
        <v>43</v>
      </c>
      <c r="AZ7" s="53" t="s">
        <v>47</v>
      </c>
      <c r="BA7" s="54"/>
      <c r="BB7" s="56" t="s">
        <v>43</v>
      </c>
      <c r="BC7" s="53" t="s">
        <v>47</v>
      </c>
      <c r="BD7" s="54"/>
      <c r="BE7" s="56" t="s">
        <v>43</v>
      </c>
      <c r="BF7" s="53" t="s">
        <v>47</v>
      </c>
      <c r="BG7" s="54"/>
      <c r="BH7" s="56" t="s">
        <v>43</v>
      </c>
      <c r="BI7" s="53" t="s">
        <v>47</v>
      </c>
      <c r="BJ7" s="54"/>
      <c r="BK7" s="56" t="s">
        <v>43</v>
      </c>
      <c r="BL7" s="53" t="s">
        <v>47</v>
      </c>
      <c r="BM7" s="54"/>
      <c r="BN7" s="56" t="s">
        <v>43</v>
      </c>
      <c r="BO7" s="53" t="s">
        <v>47</v>
      </c>
      <c r="BP7" s="58"/>
      <c r="BQ7" s="58"/>
      <c r="BR7" s="54"/>
      <c r="BS7" s="56" t="s">
        <v>43</v>
      </c>
      <c r="BT7" s="53" t="s">
        <v>47</v>
      </c>
      <c r="BU7" s="54"/>
      <c r="BV7" s="56" t="s">
        <v>43</v>
      </c>
      <c r="BW7" s="53" t="s">
        <v>47</v>
      </c>
      <c r="BX7" s="54"/>
      <c r="BY7" s="56" t="s">
        <v>43</v>
      </c>
      <c r="BZ7" s="53" t="s">
        <v>47</v>
      </c>
      <c r="CA7" s="54"/>
      <c r="CB7" s="56" t="s">
        <v>43</v>
      </c>
      <c r="CC7" s="53" t="s">
        <v>47</v>
      </c>
      <c r="CD7" s="54"/>
      <c r="CE7" s="56" t="s">
        <v>43</v>
      </c>
      <c r="CF7" s="53" t="s">
        <v>47</v>
      </c>
      <c r="CG7" s="54"/>
      <c r="CH7" s="56" t="s">
        <v>43</v>
      </c>
      <c r="CI7" s="53" t="s">
        <v>47</v>
      </c>
      <c r="CJ7" s="54"/>
      <c r="CK7" s="56" t="s">
        <v>43</v>
      </c>
      <c r="CL7" s="53" t="s">
        <v>47</v>
      </c>
      <c r="CM7" s="54"/>
      <c r="CN7" s="56" t="s">
        <v>43</v>
      </c>
      <c r="CO7" s="53" t="s">
        <v>47</v>
      </c>
      <c r="CP7" s="54"/>
      <c r="CQ7" s="56" t="s">
        <v>43</v>
      </c>
      <c r="CR7" s="53" t="s">
        <v>47</v>
      </c>
      <c r="CS7" s="54"/>
      <c r="CT7" s="56" t="s">
        <v>43</v>
      </c>
      <c r="CU7" s="53" t="s">
        <v>47</v>
      </c>
      <c r="CV7" s="54"/>
      <c r="CW7" s="56" t="s">
        <v>43</v>
      </c>
      <c r="CX7" s="53" t="s">
        <v>47</v>
      </c>
      <c r="CY7" s="54"/>
      <c r="CZ7" s="56" t="s">
        <v>43</v>
      </c>
      <c r="DA7" s="53" t="s">
        <v>47</v>
      </c>
      <c r="DB7" s="54"/>
      <c r="DC7" s="56" t="s">
        <v>43</v>
      </c>
      <c r="DD7" s="53" t="s">
        <v>47</v>
      </c>
      <c r="DE7" s="54"/>
      <c r="DF7" s="154" t="s">
        <v>9</v>
      </c>
      <c r="DG7" s="56" t="s">
        <v>43</v>
      </c>
      <c r="DH7" s="53" t="s">
        <v>47</v>
      </c>
      <c r="DI7" s="54"/>
      <c r="DJ7" s="56" t="s">
        <v>43</v>
      </c>
      <c r="DK7" s="53" t="s">
        <v>47</v>
      </c>
      <c r="DL7" s="54"/>
      <c r="DM7" s="56" t="s">
        <v>43</v>
      </c>
      <c r="DN7" s="53" t="s">
        <v>47</v>
      </c>
      <c r="DO7" s="54"/>
      <c r="DP7" s="56" t="s">
        <v>43</v>
      </c>
      <c r="DQ7" s="53" t="s">
        <v>47</v>
      </c>
      <c r="DR7" s="54"/>
      <c r="DS7" s="56" t="s">
        <v>43</v>
      </c>
      <c r="DT7" s="53" t="s">
        <v>47</v>
      </c>
      <c r="DU7" s="54"/>
      <c r="DV7" s="56" t="s">
        <v>43</v>
      </c>
      <c r="DW7" s="53" t="s">
        <v>47</v>
      </c>
      <c r="DX7" s="54"/>
      <c r="DY7" s="56" t="s">
        <v>43</v>
      </c>
      <c r="DZ7" s="53" t="s">
        <v>47</v>
      </c>
      <c r="EA7" s="54"/>
      <c r="EB7" s="55" t="s">
        <v>9</v>
      </c>
      <c r="EC7" s="56" t="s">
        <v>43</v>
      </c>
      <c r="ED7" s="53" t="s">
        <v>47</v>
      </c>
      <c r="EE7" s="54"/>
    </row>
    <row r="8" spans="1:135" s="2" customFormat="1" ht="96" customHeight="1">
      <c r="A8" s="64"/>
      <c r="B8" s="64"/>
      <c r="C8" s="67"/>
      <c r="D8" s="67"/>
      <c r="E8" s="57"/>
      <c r="F8" s="7" t="s">
        <v>113</v>
      </c>
      <c r="G8" s="1" t="s">
        <v>114</v>
      </c>
      <c r="H8" s="1" t="s">
        <v>46</v>
      </c>
      <c r="I8" s="1" t="s">
        <v>45</v>
      </c>
      <c r="J8" s="57"/>
      <c r="K8" s="7" t="s">
        <v>113</v>
      </c>
      <c r="L8" s="1" t="str">
        <f>G8</f>
        <v>փաստ                   (հուլիս  ամիս)                                                                           </v>
      </c>
      <c r="M8" s="1" t="s">
        <v>46</v>
      </c>
      <c r="N8" s="1" t="s">
        <v>45</v>
      </c>
      <c r="O8" s="57"/>
      <c r="P8" s="7" t="s">
        <v>113</v>
      </c>
      <c r="Q8" s="1" t="str">
        <f>L8</f>
        <v>փաստ                   (հուլիս  ամիս)                                                                           </v>
      </c>
      <c r="R8" s="1" t="s">
        <v>46</v>
      </c>
      <c r="S8" s="1" t="s">
        <v>45</v>
      </c>
      <c r="T8" s="57"/>
      <c r="U8" s="7" t="s">
        <v>113</v>
      </c>
      <c r="V8" s="1" t="str">
        <f>Q8</f>
        <v>փաստ                   (հուլիս  ամիս)                                                                           </v>
      </c>
      <c r="W8" s="1" t="s">
        <v>46</v>
      </c>
      <c r="X8" s="1" t="s">
        <v>45</v>
      </c>
      <c r="Y8" s="57"/>
      <c r="Z8" s="7" t="s">
        <v>113</v>
      </c>
      <c r="AA8" s="1" t="str">
        <f>V8</f>
        <v>փաստ                   (հուլիս  ամիս)                                                                           </v>
      </c>
      <c r="AB8" s="1" t="s">
        <v>46</v>
      </c>
      <c r="AC8" s="1" t="s">
        <v>45</v>
      </c>
      <c r="AD8" s="57"/>
      <c r="AE8" s="7" t="s">
        <v>113</v>
      </c>
      <c r="AF8" s="1" t="str">
        <f>AA8</f>
        <v>փաստ                   (հուլիս  ամիս)                                                                           </v>
      </c>
      <c r="AG8" s="1" t="s">
        <v>46</v>
      </c>
      <c r="AH8" s="1" t="s">
        <v>45</v>
      </c>
      <c r="AI8" s="57"/>
      <c r="AJ8" s="7" t="s">
        <v>113</v>
      </c>
      <c r="AK8" s="1" t="str">
        <f>AF8</f>
        <v>փաստ                   (հուլիս  ամիս)                                                                           </v>
      </c>
      <c r="AL8" s="1" t="s">
        <v>46</v>
      </c>
      <c r="AM8" s="1" t="s">
        <v>45</v>
      </c>
      <c r="AN8" s="57"/>
      <c r="AO8" s="7" t="s">
        <v>113</v>
      </c>
      <c r="AP8" s="1" t="str">
        <f>AK8</f>
        <v>փաստ                   (հուլիս  ամիս)                                                                           </v>
      </c>
      <c r="AQ8" s="1" t="s">
        <v>46</v>
      </c>
      <c r="AR8" s="1" t="s">
        <v>45</v>
      </c>
      <c r="AS8" s="57"/>
      <c r="AT8" s="7" t="s">
        <v>113</v>
      </c>
      <c r="AU8" s="1" t="str">
        <f>AP8</f>
        <v>փաստ                   (հուլիս  ամիս)                                                                           </v>
      </c>
      <c r="AV8" s="57"/>
      <c r="AW8" s="7" t="s">
        <v>113</v>
      </c>
      <c r="AX8" s="1" t="str">
        <f>AU8</f>
        <v>փաստ                   (հուլիս  ամիս)                                                                           </v>
      </c>
      <c r="AY8" s="57"/>
      <c r="AZ8" s="7" t="s">
        <v>113</v>
      </c>
      <c r="BA8" s="1" t="str">
        <f>AX8</f>
        <v>փաստ                   (հուլիս  ամիս)                                                                           </v>
      </c>
      <c r="BB8" s="57"/>
      <c r="BC8" s="7" t="s">
        <v>113</v>
      </c>
      <c r="BD8" s="1" t="str">
        <f>BA8</f>
        <v>փաստ                   (հուլիս  ամիս)                                                                           </v>
      </c>
      <c r="BE8" s="57"/>
      <c r="BF8" s="7" t="s">
        <v>113</v>
      </c>
      <c r="BG8" s="1" t="str">
        <f>BD8</f>
        <v>փաստ                   (հուլիս  ամիս)                                                                           </v>
      </c>
      <c r="BH8" s="57"/>
      <c r="BI8" s="7" t="s">
        <v>113</v>
      </c>
      <c r="BJ8" s="1" t="str">
        <f>BG8</f>
        <v>փաստ                   (հուլիս  ամիս)                                                                           </v>
      </c>
      <c r="BK8" s="57"/>
      <c r="BL8" s="7" t="s">
        <v>113</v>
      </c>
      <c r="BM8" s="1" t="str">
        <f>BJ8</f>
        <v>փաստ                   (հուլիս  ամիս)                                                                           </v>
      </c>
      <c r="BN8" s="57"/>
      <c r="BO8" s="7" t="s">
        <v>113</v>
      </c>
      <c r="BP8" s="1" t="str">
        <f>BM8</f>
        <v>փաստ                   (հուլիս  ամիս)                                                                           </v>
      </c>
      <c r="BQ8" s="1" t="s">
        <v>46</v>
      </c>
      <c r="BR8" s="1" t="s">
        <v>45</v>
      </c>
      <c r="BS8" s="57"/>
      <c r="BT8" s="7" t="s">
        <v>113</v>
      </c>
      <c r="BU8" s="1" t="str">
        <f>BP8</f>
        <v>փաստ                   (հուլիս  ամիս)                                                                           </v>
      </c>
      <c r="BV8" s="57"/>
      <c r="BW8" s="7" t="s">
        <v>113</v>
      </c>
      <c r="BX8" s="1" t="str">
        <f>BU8</f>
        <v>փաստ                   (հուլիս  ամիս)                                                                           </v>
      </c>
      <c r="BY8" s="57"/>
      <c r="BZ8" s="7" t="s">
        <v>113</v>
      </c>
      <c r="CA8" s="1" t="str">
        <f>BX8</f>
        <v>փաստ                   (հուլիս  ամիս)                                                                           </v>
      </c>
      <c r="CB8" s="57"/>
      <c r="CC8" s="7" t="s">
        <v>113</v>
      </c>
      <c r="CD8" s="1" t="str">
        <f>CA8</f>
        <v>փաստ                   (հուլիս  ամիս)                                                                           </v>
      </c>
      <c r="CE8" s="57"/>
      <c r="CF8" s="7" t="s">
        <v>113</v>
      </c>
      <c r="CG8" s="1" t="str">
        <f>CD8</f>
        <v>փաստ                   (հուլիս  ամիս)                                                                           </v>
      </c>
      <c r="CH8" s="57"/>
      <c r="CI8" s="7" t="s">
        <v>113</v>
      </c>
      <c r="CJ8" s="1" t="str">
        <f>CG8</f>
        <v>փաստ                   (հուլիս  ամիս)                                                                           </v>
      </c>
      <c r="CK8" s="57"/>
      <c r="CL8" s="7" t="s">
        <v>113</v>
      </c>
      <c r="CM8" s="1" t="str">
        <f>CJ8</f>
        <v>փաստ                   (հուլիս  ամիս)                                                                           </v>
      </c>
      <c r="CN8" s="57"/>
      <c r="CO8" s="7" t="s">
        <v>113</v>
      </c>
      <c r="CP8" s="1" t="str">
        <f>CM8</f>
        <v>փաստ                   (հուլիս  ամիս)                                                                           </v>
      </c>
      <c r="CQ8" s="57"/>
      <c r="CR8" s="7" t="s">
        <v>113</v>
      </c>
      <c r="CS8" s="1" t="str">
        <f>CP8</f>
        <v>փաստ                   (հուլիս  ամիս)                                                                           </v>
      </c>
      <c r="CT8" s="57"/>
      <c r="CU8" s="7" t="s">
        <v>113</v>
      </c>
      <c r="CV8" s="1" t="str">
        <f>CS8</f>
        <v>փաստ                   (հուլիս  ամիս)                                                                           </v>
      </c>
      <c r="CW8" s="57"/>
      <c r="CX8" s="7" t="s">
        <v>113</v>
      </c>
      <c r="CY8" s="1" t="str">
        <f>CV8</f>
        <v>փաստ                   (հուլիս  ամիս)                                                                           </v>
      </c>
      <c r="CZ8" s="57"/>
      <c r="DA8" s="7" t="s">
        <v>113</v>
      </c>
      <c r="DB8" s="1" t="str">
        <f>CY8</f>
        <v>փաստ                   (հուլիս  ամիս)                                                                           </v>
      </c>
      <c r="DC8" s="57"/>
      <c r="DD8" s="7" t="s">
        <v>113</v>
      </c>
      <c r="DE8" s="1" t="str">
        <f>DB8</f>
        <v>փաստ                   (հուլիս  ամիս)                                                                           </v>
      </c>
      <c r="DF8" s="154"/>
      <c r="DG8" s="57"/>
      <c r="DH8" s="7" t="s">
        <v>113</v>
      </c>
      <c r="DI8" s="1" t="str">
        <f>DE8</f>
        <v>փաստ                   (հուլիս  ամիս)                                                                           </v>
      </c>
      <c r="DJ8" s="57"/>
      <c r="DK8" s="7" t="s">
        <v>113</v>
      </c>
      <c r="DL8" s="1" t="str">
        <f>DI8</f>
        <v>փաստ                   (հուլիս  ամիս)                                                                           </v>
      </c>
      <c r="DM8" s="57"/>
      <c r="DN8" s="7" t="s">
        <v>113</v>
      </c>
      <c r="DO8" s="1" t="str">
        <f>DL8</f>
        <v>փաստ                   (հուլիս  ամիս)                                                                           </v>
      </c>
      <c r="DP8" s="57"/>
      <c r="DQ8" s="7" t="s">
        <v>113</v>
      </c>
      <c r="DR8" s="1" t="str">
        <f>DO8</f>
        <v>փաստ                   (հուլիս  ամիս)                                                                           </v>
      </c>
      <c r="DS8" s="57"/>
      <c r="DT8" s="7" t="s">
        <v>113</v>
      </c>
      <c r="DU8" s="1" t="str">
        <f>DR8</f>
        <v>փաստ                   (հուլիս  ամիս)                                                                           </v>
      </c>
      <c r="DV8" s="57"/>
      <c r="DW8" s="7" t="s">
        <v>113</v>
      </c>
      <c r="DX8" s="1" t="str">
        <f>DU8</f>
        <v>փաստ                   (հուլիս  ամիս)                                                                           </v>
      </c>
      <c r="DY8" s="57"/>
      <c r="DZ8" s="7" t="s">
        <v>113</v>
      </c>
      <c r="EA8" s="1" t="str">
        <f>DX8</f>
        <v>փաստ                   (հուլիս  ամիս)                                                                           </v>
      </c>
      <c r="EB8" s="55"/>
      <c r="EC8" s="57"/>
      <c r="ED8" s="7" t="s">
        <v>113</v>
      </c>
      <c r="EE8" s="1" t="str">
        <f>EA8</f>
        <v>փաստ                   (հուլիս  ամիս)                                                                           </v>
      </c>
    </row>
    <row r="9" spans="1:135" s="6" customFormat="1" ht="15" customHeight="1">
      <c r="A9" s="3"/>
      <c r="B9" s="4">
        <v>1</v>
      </c>
      <c r="C9" s="5">
        <v>2</v>
      </c>
      <c r="D9" s="4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4">
        <v>9</v>
      </c>
      <c r="K9" s="5">
        <v>10</v>
      </c>
      <c r="L9" s="4">
        <v>11</v>
      </c>
      <c r="M9" s="5">
        <v>12</v>
      </c>
      <c r="N9" s="4">
        <v>13</v>
      </c>
      <c r="O9" s="5">
        <v>14</v>
      </c>
      <c r="P9" s="4">
        <v>15</v>
      </c>
      <c r="Q9" s="5">
        <v>16</v>
      </c>
      <c r="R9" s="4">
        <v>17</v>
      </c>
      <c r="S9" s="5">
        <v>18</v>
      </c>
      <c r="T9" s="4">
        <v>19</v>
      </c>
      <c r="U9" s="5">
        <v>20</v>
      </c>
      <c r="V9" s="4">
        <v>21</v>
      </c>
      <c r="W9" s="5">
        <v>22</v>
      </c>
      <c r="X9" s="4">
        <v>23</v>
      </c>
      <c r="Y9" s="5">
        <v>24</v>
      </c>
      <c r="Z9" s="4">
        <v>25</v>
      </c>
      <c r="AA9" s="5">
        <v>26</v>
      </c>
      <c r="AB9" s="4">
        <v>27</v>
      </c>
      <c r="AC9" s="5">
        <v>28</v>
      </c>
      <c r="AD9" s="4">
        <v>29</v>
      </c>
      <c r="AE9" s="5">
        <v>30</v>
      </c>
      <c r="AF9" s="4">
        <v>31</v>
      </c>
      <c r="AG9" s="5">
        <v>32</v>
      </c>
      <c r="AH9" s="4">
        <v>33</v>
      </c>
      <c r="AI9" s="5">
        <v>34</v>
      </c>
      <c r="AJ9" s="4">
        <v>35</v>
      </c>
      <c r="AK9" s="5">
        <v>36</v>
      </c>
      <c r="AL9" s="4">
        <v>37</v>
      </c>
      <c r="AM9" s="5">
        <v>38</v>
      </c>
      <c r="AN9" s="4">
        <v>39</v>
      </c>
      <c r="AO9" s="5">
        <v>40</v>
      </c>
      <c r="AP9" s="4">
        <v>41</v>
      </c>
      <c r="AQ9" s="5">
        <v>42</v>
      </c>
      <c r="AR9" s="4">
        <v>43</v>
      </c>
      <c r="AS9" s="5">
        <v>44</v>
      </c>
      <c r="AT9" s="4">
        <v>45</v>
      </c>
      <c r="AU9" s="5">
        <v>46</v>
      </c>
      <c r="AV9" s="4">
        <v>47</v>
      </c>
      <c r="AW9" s="5">
        <v>48</v>
      </c>
      <c r="AX9" s="4">
        <v>49</v>
      </c>
      <c r="AY9" s="5">
        <v>50</v>
      </c>
      <c r="AZ9" s="4">
        <v>51</v>
      </c>
      <c r="BA9" s="5">
        <v>52</v>
      </c>
      <c r="BB9" s="4">
        <v>53</v>
      </c>
      <c r="BC9" s="5">
        <v>54</v>
      </c>
      <c r="BD9" s="4">
        <v>55</v>
      </c>
      <c r="BE9" s="5">
        <v>56</v>
      </c>
      <c r="BF9" s="4">
        <v>57</v>
      </c>
      <c r="BG9" s="5">
        <v>58</v>
      </c>
      <c r="BH9" s="4">
        <v>59</v>
      </c>
      <c r="BI9" s="5">
        <v>60</v>
      </c>
      <c r="BJ9" s="4">
        <v>61</v>
      </c>
      <c r="BK9" s="5">
        <v>62</v>
      </c>
      <c r="BL9" s="4">
        <v>63</v>
      </c>
      <c r="BM9" s="5">
        <v>64</v>
      </c>
      <c r="BN9" s="4">
        <v>65</v>
      </c>
      <c r="BO9" s="5">
        <v>66</v>
      </c>
      <c r="BP9" s="4">
        <v>67</v>
      </c>
      <c r="BQ9" s="5">
        <v>68</v>
      </c>
      <c r="BR9" s="4">
        <v>69</v>
      </c>
      <c r="BS9" s="5">
        <v>70</v>
      </c>
      <c r="BT9" s="4">
        <v>71</v>
      </c>
      <c r="BU9" s="5">
        <v>72</v>
      </c>
      <c r="BV9" s="4">
        <v>73</v>
      </c>
      <c r="BW9" s="5">
        <v>74</v>
      </c>
      <c r="BX9" s="4">
        <v>75</v>
      </c>
      <c r="BY9" s="5">
        <v>76</v>
      </c>
      <c r="BZ9" s="4">
        <v>77</v>
      </c>
      <c r="CA9" s="5">
        <v>78</v>
      </c>
      <c r="CB9" s="4">
        <v>79</v>
      </c>
      <c r="CC9" s="5">
        <v>80</v>
      </c>
      <c r="CD9" s="4">
        <v>81</v>
      </c>
      <c r="CE9" s="5">
        <v>82</v>
      </c>
      <c r="CF9" s="4">
        <v>83</v>
      </c>
      <c r="CG9" s="5">
        <v>84</v>
      </c>
      <c r="CH9" s="4">
        <v>85</v>
      </c>
      <c r="CI9" s="5">
        <v>86</v>
      </c>
      <c r="CJ9" s="4">
        <v>87</v>
      </c>
      <c r="CK9" s="5">
        <v>88</v>
      </c>
      <c r="CL9" s="4">
        <v>89</v>
      </c>
      <c r="CM9" s="5">
        <v>90</v>
      </c>
      <c r="CN9" s="4">
        <v>91</v>
      </c>
      <c r="CO9" s="5">
        <v>92</v>
      </c>
      <c r="CP9" s="4">
        <v>93</v>
      </c>
      <c r="CQ9" s="5">
        <v>94</v>
      </c>
      <c r="CR9" s="4">
        <v>95</v>
      </c>
      <c r="CS9" s="5">
        <v>96</v>
      </c>
      <c r="CT9" s="4">
        <v>97</v>
      </c>
      <c r="CU9" s="5">
        <v>98</v>
      </c>
      <c r="CV9" s="4">
        <v>99</v>
      </c>
      <c r="CW9" s="5">
        <v>100</v>
      </c>
      <c r="CX9" s="4">
        <v>101</v>
      </c>
      <c r="CY9" s="5">
        <v>102</v>
      </c>
      <c r="CZ9" s="4">
        <v>103</v>
      </c>
      <c r="DA9" s="5">
        <v>104</v>
      </c>
      <c r="DB9" s="4">
        <v>105</v>
      </c>
      <c r="DC9" s="5">
        <v>106</v>
      </c>
      <c r="DD9" s="4">
        <v>107</v>
      </c>
      <c r="DE9" s="5">
        <v>108</v>
      </c>
      <c r="DF9" s="4">
        <v>109</v>
      </c>
      <c r="DG9" s="5">
        <v>110</v>
      </c>
      <c r="DH9" s="4">
        <v>111</v>
      </c>
      <c r="DI9" s="5">
        <v>112</v>
      </c>
      <c r="DJ9" s="4">
        <v>113</v>
      </c>
      <c r="DK9" s="5">
        <v>114</v>
      </c>
      <c r="DL9" s="4">
        <v>115</v>
      </c>
      <c r="DM9" s="5">
        <v>116</v>
      </c>
      <c r="DN9" s="4">
        <v>117</v>
      </c>
      <c r="DO9" s="5">
        <v>118</v>
      </c>
      <c r="DP9" s="4">
        <v>119</v>
      </c>
      <c r="DQ9" s="5">
        <v>120</v>
      </c>
      <c r="DR9" s="4">
        <v>121</v>
      </c>
      <c r="DS9" s="5">
        <v>122</v>
      </c>
      <c r="DT9" s="4">
        <v>123</v>
      </c>
      <c r="DU9" s="5">
        <v>124</v>
      </c>
      <c r="DV9" s="4">
        <v>125</v>
      </c>
      <c r="DW9" s="5">
        <v>126</v>
      </c>
      <c r="DX9" s="4">
        <v>127</v>
      </c>
      <c r="DY9" s="5">
        <v>128</v>
      </c>
      <c r="DZ9" s="4">
        <v>129</v>
      </c>
      <c r="EA9" s="5">
        <v>130</v>
      </c>
      <c r="EB9" s="4">
        <v>131</v>
      </c>
      <c r="EC9" s="5">
        <v>132</v>
      </c>
      <c r="ED9" s="4">
        <v>133</v>
      </c>
      <c r="EE9" s="5">
        <v>134</v>
      </c>
    </row>
    <row r="10" spans="1:135" s="29" customFormat="1" ht="20.25" customHeight="1">
      <c r="A10" s="47">
        <v>1</v>
      </c>
      <c r="B10" s="48" t="s">
        <v>57</v>
      </c>
      <c r="C10" s="20">
        <v>234030.4</v>
      </c>
      <c r="D10" s="21">
        <v>24762</v>
      </c>
      <c r="E10" s="22">
        <f>DG10+EC10-DY10</f>
        <v>3878850.9529999997</v>
      </c>
      <c r="F10" s="22">
        <f>DH10+ED10-DZ10</f>
        <v>3101743.6999999997</v>
      </c>
      <c r="G10" s="23">
        <f aca="true" t="shared" si="0" ref="G10:G41">DI10+EE10-EA10</f>
        <v>1568892.5922</v>
      </c>
      <c r="H10" s="23">
        <f>G10/F10*100</f>
        <v>50.580987468435914</v>
      </c>
      <c r="I10" s="23">
        <f>G10/E10*100</f>
        <v>40.44735441527031</v>
      </c>
      <c r="J10" s="23">
        <f aca="true" t="shared" si="1" ref="J10:J41">T10+Y10+AD10+AI10+AN10+AS10+BK10+BS10+BV10+BY10+CB10+CE10+CK10+CN10+CT10+CW10+DC10</f>
        <v>1043838.3</v>
      </c>
      <c r="K10" s="23">
        <f aca="true" t="shared" si="2" ref="K10:K41">U10+Z10+AE10+AJ10+AO10+AT10+BL10+BT10+BW10+BZ10+CC10+CF10+CL10+CO10+CU10+CX10+DD10</f>
        <v>779590</v>
      </c>
      <c r="L10" s="23">
        <f aca="true" t="shared" si="3" ref="L10:L41">V10+AA10+AF10+AK10+AP10+AU10+BM10+BU10+BX10+CA10+CD10+CG10+CM10+CP10+CV10+CY10+DE10</f>
        <v>450630.80220000003</v>
      </c>
      <c r="M10" s="23">
        <f>L10/K10*100</f>
        <v>57.80356369373646</v>
      </c>
      <c r="N10" s="23">
        <f>L10/J10*100</f>
        <v>43.170556416640395</v>
      </c>
      <c r="O10" s="23">
        <f aca="true" t="shared" si="4" ref="O10:P41">T10+AD10</f>
        <v>471960</v>
      </c>
      <c r="P10" s="23">
        <f t="shared" si="4"/>
        <v>352000</v>
      </c>
      <c r="Q10" s="23">
        <f aca="true" t="shared" si="5" ref="Q10:Q41">V10+AF10</f>
        <v>206635.31</v>
      </c>
      <c r="R10" s="23">
        <f>Q10/P10*100</f>
        <v>58.70321306818182</v>
      </c>
      <c r="S10" s="20">
        <f>Q10/O10*100</f>
        <v>43.7823777438766</v>
      </c>
      <c r="T10" s="24">
        <v>110500</v>
      </c>
      <c r="U10" s="24">
        <v>82000</v>
      </c>
      <c r="V10" s="23">
        <v>42489.8664</v>
      </c>
      <c r="W10" s="23">
        <f>V10/U10*100</f>
        <v>51.816910243902434</v>
      </c>
      <c r="X10" s="20">
        <f>V10/T10*100</f>
        <v>38.45236778280543</v>
      </c>
      <c r="Y10" s="24">
        <v>34362.3</v>
      </c>
      <c r="Z10" s="24">
        <v>25000</v>
      </c>
      <c r="AA10" s="23">
        <v>14336.3391</v>
      </c>
      <c r="AB10" s="23">
        <f>AA10/Z10*100</f>
        <v>57.34535639999999</v>
      </c>
      <c r="AC10" s="20">
        <f>AA10/Y10*100</f>
        <v>41.72112780576387</v>
      </c>
      <c r="AD10" s="24">
        <v>361460</v>
      </c>
      <c r="AE10" s="24">
        <v>270000</v>
      </c>
      <c r="AF10" s="23">
        <v>164145.4436</v>
      </c>
      <c r="AG10" s="23">
        <f>AF10/AE10*100</f>
        <v>60.79460874074074</v>
      </c>
      <c r="AH10" s="20">
        <f>AF10/AD10*100</f>
        <v>45.41178653239639</v>
      </c>
      <c r="AI10" s="24">
        <v>71100</v>
      </c>
      <c r="AJ10" s="24">
        <v>53040</v>
      </c>
      <c r="AK10" s="23">
        <v>42649.407</v>
      </c>
      <c r="AL10" s="23">
        <f>AK10/AJ10*100</f>
        <v>80.40989253393666</v>
      </c>
      <c r="AM10" s="20">
        <f>AK10/AI10*100</f>
        <v>59.985101265822784</v>
      </c>
      <c r="AN10" s="25">
        <v>32000</v>
      </c>
      <c r="AO10" s="25">
        <v>24000</v>
      </c>
      <c r="AP10" s="23">
        <v>16597.3</v>
      </c>
      <c r="AQ10" s="23">
        <f>AP10/AO10*100</f>
        <v>69.15541666666665</v>
      </c>
      <c r="AR10" s="20">
        <f>AP10/AN10*100</f>
        <v>51.8665625</v>
      </c>
      <c r="AS10" s="25">
        <v>0</v>
      </c>
      <c r="AT10" s="25">
        <v>0</v>
      </c>
      <c r="AU10" s="20"/>
      <c r="AV10" s="20"/>
      <c r="AW10" s="20"/>
      <c r="AX10" s="20">
        <v>0</v>
      </c>
      <c r="AY10" s="20">
        <v>1910537.5</v>
      </c>
      <c r="AZ10" s="20">
        <v>1417699.5999999999</v>
      </c>
      <c r="BA10" s="20">
        <v>1083857.4</v>
      </c>
      <c r="BB10" s="26"/>
      <c r="BC10" s="26"/>
      <c r="BD10" s="26"/>
      <c r="BE10" s="27">
        <v>6767.9</v>
      </c>
      <c r="BF10" s="27">
        <v>4737.5</v>
      </c>
      <c r="BG10" s="20">
        <v>3045.6</v>
      </c>
      <c r="BH10" s="20"/>
      <c r="BI10" s="20"/>
      <c r="BJ10" s="20"/>
      <c r="BK10" s="20"/>
      <c r="BL10" s="20"/>
      <c r="BM10" s="20"/>
      <c r="BN10" s="23">
        <f aca="true" t="shared" si="6" ref="BN10:BO41">BS10+BV10+BY10+CB10</f>
        <v>44000</v>
      </c>
      <c r="BO10" s="23">
        <f t="shared" si="6"/>
        <v>32600</v>
      </c>
      <c r="BP10" s="23">
        <f aca="true" t="shared" si="7" ref="BP10:BP41">BU10+BX10+CA10+CD10</f>
        <v>19520.395</v>
      </c>
      <c r="BQ10" s="23">
        <f>BP10/BO10*100</f>
        <v>59.87851226993865</v>
      </c>
      <c r="BR10" s="20">
        <f>BP10/BN10*100</f>
        <v>44.36453409090909</v>
      </c>
      <c r="BS10" s="24">
        <v>35395</v>
      </c>
      <c r="BT10" s="24">
        <v>26000</v>
      </c>
      <c r="BU10" s="23">
        <v>13241.401</v>
      </c>
      <c r="BV10" s="20">
        <v>0</v>
      </c>
      <c r="BW10" s="20">
        <v>0</v>
      </c>
      <c r="BX10" s="23">
        <v>0</v>
      </c>
      <c r="BY10" s="20">
        <v>0</v>
      </c>
      <c r="BZ10" s="20">
        <v>0</v>
      </c>
      <c r="CA10" s="20">
        <v>0</v>
      </c>
      <c r="CB10" s="24">
        <v>8605</v>
      </c>
      <c r="CC10" s="24">
        <v>6600</v>
      </c>
      <c r="CD10" s="20">
        <v>6278.994</v>
      </c>
      <c r="CE10" s="20">
        <v>0</v>
      </c>
      <c r="CF10" s="20">
        <v>0</v>
      </c>
      <c r="CG10" s="20">
        <v>0</v>
      </c>
      <c r="CH10" s="20">
        <v>59969</v>
      </c>
      <c r="CI10" s="20">
        <v>41978.3</v>
      </c>
      <c r="CJ10" s="20">
        <v>31358.79</v>
      </c>
      <c r="CK10" s="24">
        <v>0</v>
      </c>
      <c r="CL10" s="24">
        <v>0</v>
      </c>
      <c r="CM10" s="20">
        <v>0</v>
      </c>
      <c r="CN10" s="24">
        <v>377116</v>
      </c>
      <c r="CO10" s="28">
        <v>280000</v>
      </c>
      <c r="CP10" s="20">
        <v>140328.6731</v>
      </c>
      <c r="CQ10" s="20">
        <v>199000</v>
      </c>
      <c r="CR10" s="20">
        <v>149250</v>
      </c>
      <c r="CS10" s="20">
        <v>88753.4931</v>
      </c>
      <c r="CT10" s="24">
        <v>0</v>
      </c>
      <c r="CU10" s="51">
        <v>2600</v>
      </c>
      <c r="CV10" s="20">
        <v>0</v>
      </c>
      <c r="CW10" s="20">
        <v>1800</v>
      </c>
      <c r="CX10" s="20">
        <v>1350</v>
      </c>
      <c r="CY10" s="20">
        <v>1640</v>
      </c>
      <c r="CZ10" s="20">
        <v>0</v>
      </c>
      <c r="DA10" s="20">
        <v>0</v>
      </c>
      <c r="DB10" s="20">
        <v>0</v>
      </c>
      <c r="DC10" s="20">
        <v>11500</v>
      </c>
      <c r="DD10" s="20">
        <v>9000</v>
      </c>
      <c r="DE10" s="20">
        <v>8923.378</v>
      </c>
      <c r="DF10" s="20">
        <v>0</v>
      </c>
      <c r="DG10" s="23">
        <f aca="true" t="shared" si="8" ref="DG10:DG41">T10+Y10+AD10+AI10+AN10+AS10+AV10+AY10+BB10+BE10+BH10+BK10+BS10+BV10+BY10+CB10+CE10+CH10+CK10+CN10+CT10+CW10+CZ10+DC10</f>
        <v>3021112.6999999997</v>
      </c>
      <c r="DH10" s="23">
        <f aca="true" t="shared" si="9" ref="DH10:DH41">U10+Z10+AE10+AJ10+AO10+AT10+AW10+AZ10+BC10+BF10+BI10+BL10+BT10+BW10+BZ10+CC10+CF10+CI10+CL10+CO10+CU10+CX10+DA10+DD10</f>
        <v>2244005.4</v>
      </c>
      <c r="DI10" s="23">
        <f aca="true" t="shared" si="10" ref="DI10:DI64">V10+AA10+AF10+AK10+AP10+AU10+AX10+BA10+BD10+BG10+BJ10+BM10+BU10+BX10+CA10+CD10+CG10+CJ10+CM10+CP10+CV10+CY10+DB10+DE10+DF10</f>
        <v>1568892.5922</v>
      </c>
      <c r="DJ10" s="20">
        <v>0</v>
      </c>
      <c r="DK10" s="20">
        <v>0</v>
      </c>
      <c r="DL10" s="20">
        <v>0</v>
      </c>
      <c r="DM10" s="20">
        <v>691897.46</v>
      </c>
      <c r="DN10" s="20">
        <v>691897.5</v>
      </c>
      <c r="DO10" s="20">
        <v>0</v>
      </c>
      <c r="DP10" s="20">
        <v>0</v>
      </c>
      <c r="DQ10" s="20">
        <v>0</v>
      </c>
      <c r="DR10" s="20">
        <v>0</v>
      </c>
      <c r="DS10" s="20">
        <v>165840.793</v>
      </c>
      <c r="DT10" s="20">
        <v>165840.8</v>
      </c>
      <c r="DU10" s="20">
        <v>0</v>
      </c>
      <c r="DV10" s="20">
        <v>0</v>
      </c>
      <c r="DW10" s="20">
        <v>0</v>
      </c>
      <c r="DX10" s="20">
        <v>0</v>
      </c>
      <c r="DY10" s="20">
        <v>59013.74</v>
      </c>
      <c r="DZ10" s="20">
        <v>59013.7</v>
      </c>
      <c r="EA10" s="20">
        <v>0</v>
      </c>
      <c r="EB10" s="20">
        <v>0</v>
      </c>
      <c r="EC10" s="23">
        <f aca="true" t="shared" si="11" ref="EC10:ED41">DJ10+DM10+DP10+DS10+DV10+DY10</f>
        <v>916751.993</v>
      </c>
      <c r="ED10" s="23">
        <f t="shared" si="11"/>
        <v>916752</v>
      </c>
      <c r="EE10" s="23">
        <f aca="true" t="shared" si="12" ref="EE10:EE65">DL10+DO10+DR10+DU10+DX10+EA10+EB10</f>
        <v>0</v>
      </c>
    </row>
    <row r="11" spans="1:135" s="29" customFormat="1" ht="20.25" customHeight="1">
      <c r="A11" s="49">
        <v>2</v>
      </c>
      <c r="B11" s="50" t="s">
        <v>58</v>
      </c>
      <c r="C11" s="20">
        <v>18088.009</v>
      </c>
      <c r="D11" s="30">
        <v>0</v>
      </c>
      <c r="E11" s="22">
        <f aca="true" t="shared" si="13" ref="E11:E65">DG11+EC11-DY11</f>
        <v>187214</v>
      </c>
      <c r="F11" s="22">
        <f aca="true" t="shared" si="14" ref="F11:F65">DH11+ED11-DZ11</f>
        <v>143069</v>
      </c>
      <c r="G11" s="23">
        <f t="shared" si="0"/>
        <v>108438.2508</v>
      </c>
      <c r="H11" s="23">
        <f aca="true" t="shared" si="15" ref="H11:H65">G11/F11*100</f>
        <v>75.79437250557423</v>
      </c>
      <c r="I11" s="23">
        <f aca="true" t="shared" si="16" ref="I11:I65">G11/E11*100</f>
        <v>57.92208424583632</v>
      </c>
      <c r="J11" s="23">
        <f t="shared" si="1"/>
        <v>29756.5</v>
      </c>
      <c r="K11" s="23">
        <f t="shared" si="2"/>
        <v>25672.7</v>
      </c>
      <c r="L11" s="23">
        <f t="shared" si="3"/>
        <v>17841.5508</v>
      </c>
      <c r="M11" s="23">
        <f aca="true" t="shared" si="17" ref="M11:M65">L11/K11*100</f>
        <v>69.49619946480114</v>
      </c>
      <c r="N11" s="23">
        <f aca="true" t="shared" si="18" ref="N11:N65">L11/J11*100</f>
        <v>59.958499151445906</v>
      </c>
      <c r="O11" s="23">
        <f t="shared" si="4"/>
        <v>20980.1</v>
      </c>
      <c r="P11" s="23">
        <f t="shared" si="4"/>
        <v>18080</v>
      </c>
      <c r="Q11" s="23">
        <f t="shared" si="5"/>
        <v>12683.8178</v>
      </c>
      <c r="R11" s="23">
        <f aca="true" t="shared" si="19" ref="R11:R65">Q11/P11*100</f>
        <v>70.15385951327434</v>
      </c>
      <c r="S11" s="20">
        <f aca="true" t="shared" si="20" ref="S11:S65">Q11/O11*100</f>
        <v>60.45642203802652</v>
      </c>
      <c r="T11" s="24">
        <v>993.8</v>
      </c>
      <c r="U11" s="24">
        <v>500</v>
      </c>
      <c r="V11" s="23">
        <v>611.3078</v>
      </c>
      <c r="W11" s="23">
        <f aca="true" t="shared" si="21" ref="W11:W65">V11/U11*100</f>
        <v>122.26156000000002</v>
      </c>
      <c r="X11" s="20">
        <f aca="true" t="shared" si="22" ref="X11:X65">V11/T11*100</f>
        <v>61.51215536325218</v>
      </c>
      <c r="Y11" s="24">
        <v>3607.4</v>
      </c>
      <c r="Z11" s="24">
        <v>3000</v>
      </c>
      <c r="AA11" s="23">
        <v>1870.386</v>
      </c>
      <c r="AB11" s="23">
        <f aca="true" t="shared" si="23" ref="AB11:AB65">AA11/Z11*100</f>
        <v>62.346199999999996</v>
      </c>
      <c r="AC11" s="20">
        <f aca="true" t="shared" si="24" ref="AC11:AC65">AA11/Y11*100</f>
        <v>51.848589011476406</v>
      </c>
      <c r="AD11" s="24">
        <v>19986.3</v>
      </c>
      <c r="AE11" s="24">
        <v>17580</v>
      </c>
      <c r="AF11" s="23">
        <v>12072.51</v>
      </c>
      <c r="AG11" s="23">
        <f aca="true" t="shared" si="25" ref="AG11:AG65">AF11/AE11*100</f>
        <v>68.67184300341297</v>
      </c>
      <c r="AH11" s="20">
        <f aca="true" t="shared" si="26" ref="AH11:AH65">AF11/AD11*100</f>
        <v>60.40392668978251</v>
      </c>
      <c r="AI11" s="24">
        <v>270</v>
      </c>
      <c r="AJ11" s="24">
        <v>240</v>
      </c>
      <c r="AK11" s="23">
        <v>301</v>
      </c>
      <c r="AL11" s="23">
        <f aca="true" t="shared" si="27" ref="AL11:AL65">AK11/AJ11*100</f>
        <v>125.41666666666667</v>
      </c>
      <c r="AM11" s="20">
        <f aca="true" t="shared" si="28" ref="AM11:AM65">AK11/AI11*100</f>
        <v>111.4814814814815</v>
      </c>
      <c r="AN11" s="25">
        <v>0</v>
      </c>
      <c r="AO11" s="25">
        <v>0</v>
      </c>
      <c r="AP11" s="23">
        <v>0</v>
      </c>
      <c r="AQ11" s="23" t="e">
        <f aca="true" t="shared" si="29" ref="AQ11:AQ65">AP11/AO11*100</f>
        <v>#DIV/0!</v>
      </c>
      <c r="AR11" s="20" t="e">
        <f aca="true" t="shared" si="30" ref="AR11:AR65">AP11/AN11*100</f>
        <v>#DIV/0!</v>
      </c>
      <c r="AS11" s="25">
        <v>0</v>
      </c>
      <c r="AT11" s="25">
        <v>0</v>
      </c>
      <c r="AU11" s="20"/>
      <c r="AV11" s="20"/>
      <c r="AW11" s="20"/>
      <c r="AX11" s="20">
        <v>0</v>
      </c>
      <c r="AY11" s="20">
        <v>157457.5</v>
      </c>
      <c r="AZ11" s="20">
        <v>117396.3</v>
      </c>
      <c r="BA11" s="20">
        <v>90596.7</v>
      </c>
      <c r="BB11" s="26"/>
      <c r="BC11" s="26"/>
      <c r="BD11" s="26"/>
      <c r="BE11" s="27">
        <v>0</v>
      </c>
      <c r="BF11" s="27">
        <v>0</v>
      </c>
      <c r="BG11" s="20">
        <v>0</v>
      </c>
      <c r="BH11" s="20"/>
      <c r="BI11" s="20"/>
      <c r="BJ11" s="20"/>
      <c r="BK11" s="20"/>
      <c r="BL11" s="20"/>
      <c r="BM11" s="20"/>
      <c r="BN11" s="23">
        <f t="shared" si="6"/>
        <v>1799</v>
      </c>
      <c r="BO11" s="23">
        <f t="shared" si="6"/>
        <v>1552.7</v>
      </c>
      <c r="BP11" s="23">
        <f t="shared" si="7"/>
        <v>1562.25</v>
      </c>
      <c r="BQ11" s="23">
        <f aca="true" t="shared" si="31" ref="BQ11:BQ65">BP11/BO11*100</f>
        <v>100.61505764152766</v>
      </c>
      <c r="BR11" s="20">
        <f aca="true" t="shared" si="32" ref="BR11:BR65">BP11/BN11*100</f>
        <v>86.83991106170095</v>
      </c>
      <c r="BS11" s="24">
        <v>1199</v>
      </c>
      <c r="BT11" s="24">
        <v>1052.7</v>
      </c>
      <c r="BU11" s="23">
        <v>1091.5</v>
      </c>
      <c r="BV11" s="20">
        <v>0</v>
      </c>
      <c r="BW11" s="20">
        <v>0</v>
      </c>
      <c r="BX11" s="23">
        <v>0</v>
      </c>
      <c r="BY11" s="20">
        <v>0</v>
      </c>
      <c r="BZ11" s="20">
        <v>0</v>
      </c>
      <c r="CA11" s="20">
        <v>0</v>
      </c>
      <c r="CB11" s="24">
        <v>600</v>
      </c>
      <c r="CC11" s="24">
        <v>500</v>
      </c>
      <c r="CD11" s="20">
        <v>470.75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30">
        <v>0</v>
      </c>
      <c r="CL11" s="30">
        <v>0</v>
      </c>
      <c r="CM11" s="20">
        <v>0</v>
      </c>
      <c r="CN11" s="24">
        <v>3100</v>
      </c>
      <c r="CO11" s="24">
        <v>2800</v>
      </c>
      <c r="CP11" s="20">
        <v>1424.097</v>
      </c>
      <c r="CQ11" s="20">
        <v>2000</v>
      </c>
      <c r="CR11" s="20">
        <v>1900</v>
      </c>
      <c r="CS11" s="20">
        <v>893.497</v>
      </c>
      <c r="CT11" s="24">
        <v>0</v>
      </c>
      <c r="CU11" s="24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3">
        <f t="shared" si="8"/>
        <v>187214</v>
      </c>
      <c r="DH11" s="23">
        <f t="shared" si="9"/>
        <v>143069</v>
      </c>
      <c r="DI11" s="23">
        <f t="shared" si="10"/>
        <v>108438.2508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39335.8</v>
      </c>
      <c r="DZ11" s="20">
        <v>31495.5</v>
      </c>
      <c r="EA11" s="20">
        <v>0</v>
      </c>
      <c r="EB11" s="20">
        <v>0</v>
      </c>
      <c r="EC11" s="23">
        <f t="shared" si="11"/>
        <v>39335.8</v>
      </c>
      <c r="ED11" s="23">
        <f t="shared" si="11"/>
        <v>31495.5</v>
      </c>
      <c r="EE11" s="23">
        <f t="shared" si="12"/>
        <v>0</v>
      </c>
    </row>
    <row r="12" spans="1:135" s="29" customFormat="1" ht="20.25" customHeight="1">
      <c r="A12" s="47">
        <v>3</v>
      </c>
      <c r="B12" s="50" t="s">
        <v>59</v>
      </c>
      <c r="C12" s="20">
        <v>9342.398000000001</v>
      </c>
      <c r="D12" s="30">
        <v>0</v>
      </c>
      <c r="E12" s="22">
        <f t="shared" si="13"/>
        <v>78570.1</v>
      </c>
      <c r="F12" s="22">
        <f t="shared" si="14"/>
        <v>58654.102</v>
      </c>
      <c r="G12" s="23">
        <f t="shared" si="0"/>
        <v>42666.426600000006</v>
      </c>
      <c r="H12" s="23">
        <f t="shared" si="15"/>
        <v>72.74244280476752</v>
      </c>
      <c r="I12" s="23">
        <f t="shared" si="16"/>
        <v>54.303642988872355</v>
      </c>
      <c r="J12" s="23">
        <f t="shared" si="1"/>
        <v>15175.7</v>
      </c>
      <c r="K12" s="23">
        <f t="shared" si="2"/>
        <v>11144.402</v>
      </c>
      <c r="L12" s="23">
        <f t="shared" si="3"/>
        <v>5758.6266</v>
      </c>
      <c r="M12" s="23">
        <f t="shared" si="17"/>
        <v>51.67281833516056</v>
      </c>
      <c r="N12" s="23">
        <f t="shared" si="18"/>
        <v>37.94636557127512</v>
      </c>
      <c r="O12" s="23">
        <f t="shared" si="4"/>
        <v>7417.1</v>
      </c>
      <c r="P12" s="23">
        <f t="shared" si="4"/>
        <v>5600</v>
      </c>
      <c r="Q12" s="23">
        <f t="shared" si="5"/>
        <v>2833.5366</v>
      </c>
      <c r="R12" s="23">
        <f t="shared" si="19"/>
        <v>50.59886785714286</v>
      </c>
      <c r="S12" s="20">
        <f t="shared" si="20"/>
        <v>38.20275579404349</v>
      </c>
      <c r="T12" s="24">
        <v>1006.1</v>
      </c>
      <c r="U12" s="24">
        <v>600</v>
      </c>
      <c r="V12" s="23">
        <v>772.5766</v>
      </c>
      <c r="W12" s="23">
        <f t="shared" si="21"/>
        <v>128.76276666666666</v>
      </c>
      <c r="X12" s="20">
        <f t="shared" si="22"/>
        <v>76.78924560182884</v>
      </c>
      <c r="Y12" s="24">
        <v>3217.6</v>
      </c>
      <c r="Z12" s="24">
        <v>2226.902</v>
      </c>
      <c r="AA12" s="23">
        <v>987.82</v>
      </c>
      <c r="AB12" s="23">
        <f t="shared" si="23"/>
        <v>44.358485465458294</v>
      </c>
      <c r="AC12" s="20">
        <f t="shared" si="24"/>
        <v>30.700522128294384</v>
      </c>
      <c r="AD12" s="24">
        <v>6411</v>
      </c>
      <c r="AE12" s="24">
        <v>5000</v>
      </c>
      <c r="AF12" s="23">
        <v>2060.96</v>
      </c>
      <c r="AG12" s="23">
        <f t="shared" si="25"/>
        <v>41.2192</v>
      </c>
      <c r="AH12" s="20">
        <f t="shared" si="26"/>
        <v>32.14724691935735</v>
      </c>
      <c r="AI12" s="24">
        <v>239</v>
      </c>
      <c r="AJ12" s="24">
        <v>157.5</v>
      </c>
      <c r="AK12" s="23">
        <v>192.97</v>
      </c>
      <c r="AL12" s="23">
        <f t="shared" si="27"/>
        <v>122.52063492063492</v>
      </c>
      <c r="AM12" s="20">
        <f t="shared" si="28"/>
        <v>80.74058577405859</v>
      </c>
      <c r="AN12" s="25">
        <v>0</v>
      </c>
      <c r="AO12" s="25">
        <v>0</v>
      </c>
      <c r="AP12" s="23">
        <v>0</v>
      </c>
      <c r="AQ12" s="23" t="e">
        <f t="shared" si="29"/>
        <v>#DIV/0!</v>
      </c>
      <c r="AR12" s="20" t="e">
        <f t="shared" si="30"/>
        <v>#DIV/0!</v>
      </c>
      <c r="AS12" s="25">
        <v>0</v>
      </c>
      <c r="AT12" s="25">
        <v>0</v>
      </c>
      <c r="AU12" s="20"/>
      <c r="AV12" s="20"/>
      <c r="AW12" s="20"/>
      <c r="AX12" s="20">
        <v>0</v>
      </c>
      <c r="AY12" s="20">
        <v>63394.4</v>
      </c>
      <c r="AZ12" s="20">
        <v>47509.7</v>
      </c>
      <c r="BA12" s="20">
        <v>36907.8</v>
      </c>
      <c r="BB12" s="26"/>
      <c r="BC12" s="26"/>
      <c r="BD12" s="26"/>
      <c r="BE12" s="27">
        <v>0</v>
      </c>
      <c r="BF12" s="27">
        <v>0</v>
      </c>
      <c r="BG12" s="20">
        <v>0</v>
      </c>
      <c r="BH12" s="20"/>
      <c r="BI12" s="20"/>
      <c r="BJ12" s="20"/>
      <c r="BK12" s="20"/>
      <c r="BL12" s="20"/>
      <c r="BM12" s="20"/>
      <c r="BN12" s="23">
        <f t="shared" si="6"/>
        <v>1522</v>
      </c>
      <c r="BO12" s="23">
        <f t="shared" si="6"/>
        <v>1000</v>
      </c>
      <c r="BP12" s="23">
        <f t="shared" si="7"/>
        <v>754.23</v>
      </c>
      <c r="BQ12" s="23">
        <f t="shared" si="31"/>
        <v>75.423</v>
      </c>
      <c r="BR12" s="20">
        <f t="shared" si="32"/>
        <v>49.55519053876478</v>
      </c>
      <c r="BS12" s="24">
        <v>1522</v>
      </c>
      <c r="BT12" s="24">
        <v>1000</v>
      </c>
      <c r="BU12" s="23">
        <v>754.23</v>
      </c>
      <c r="BV12" s="20">
        <v>0</v>
      </c>
      <c r="BW12" s="20">
        <v>0</v>
      </c>
      <c r="BX12" s="23">
        <v>0</v>
      </c>
      <c r="BY12" s="20">
        <v>0</v>
      </c>
      <c r="BZ12" s="20">
        <v>0</v>
      </c>
      <c r="CA12" s="20">
        <v>0</v>
      </c>
      <c r="CB12" s="24">
        <v>0</v>
      </c>
      <c r="CC12" s="24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30">
        <v>0</v>
      </c>
      <c r="CL12" s="30">
        <v>0</v>
      </c>
      <c r="CM12" s="20">
        <v>0</v>
      </c>
      <c r="CN12" s="24">
        <v>2480</v>
      </c>
      <c r="CO12" s="24">
        <v>2000</v>
      </c>
      <c r="CP12" s="20">
        <v>698.07</v>
      </c>
      <c r="CQ12" s="20">
        <v>920</v>
      </c>
      <c r="CR12" s="20">
        <v>600</v>
      </c>
      <c r="CS12" s="20">
        <v>355.48</v>
      </c>
      <c r="CT12" s="24">
        <v>0</v>
      </c>
      <c r="CU12" s="24">
        <v>0</v>
      </c>
      <c r="CV12" s="20">
        <v>0</v>
      </c>
      <c r="CW12" s="20">
        <v>0</v>
      </c>
      <c r="CX12" s="20">
        <v>0</v>
      </c>
      <c r="CY12" s="20">
        <v>20</v>
      </c>
      <c r="CZ12" s="20">
        <v>0</v>
      </c>
      <c r="DA12" s="20">
        <v>0</v>
      </c>
      <c r="DB12" s="20">
        <v>0</v>
      </c>
      <c r="DC12" s="20">
        <v>300</v>
      </c>
      <c r="DD12" s="20">
        <v>160</v>
      </c>
      <c r="DE12" s="20">
        <v>272</v>
      </c>
      <c r="DF12" s="20">
        <v>0</v>
      </c>
      <c r="DG12" s="23">
        <f t="shared" si="8"/>
        <v>78570.1</v>
      </c>
      <c r="DH12" s="23">
        <f t="shared" si="9"/>
        <v>58654.102</v>
      </c>
      <c r="DI12" s="23">
        <f t="shared" si="10"/>
        <v>42666.426600000006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5897.6</v>
      </c>
      <c r="DZ12" s="20">
        <v>5897.602</v>
      </c>
      <c r="EA12" s="20">
        <v>0</v>
      </c>
      <c r="EB12" s="20">
        <v>0</v>
      </c>
      <c r="EC12" s="23">
        <f t="shared" si="11"/>
        <v>5897.6</v>
      </c>
      <c r="ED12" s="23">
        <f t="shared" si="11"/>
        <v>5897.602</v>
      </c>
      <c r="EE12" s="23">
        <f t="shared" si="12"/>
        <v>0</v>
      </c>
    </row>
    <row r="13" spans="1:135" s="29" customFormat="1" ht="20.25" customHeight="1">
      <c r="A13" s="49">
        <v>4</v>
      </c>
      <c r="B13" s="50" t="s">
        <v>60</v>
      </c>
      <c r="C13" s="20">
        <v>15415.4</v>
      </c>
      <c r="D13" s="30">
        <v>0</v>
      </c>
      <c r="E13" s="22">
        <f t="shared" si="13"/>
        <v>66861.2</v>
      </c>
      <c r="F13" s="22">
        <f t="shared" si="14"/>
        <v>50590.5</v>
      </c>
      <c r="G13" s="23">
        <f t="shared" si="0"/>
        <v>34014.56800000001</v>
      </c>
      <c r="H13" s="23">
        <f t="shared" si="15"/>
        <v>67.23508959191943</v>
      </c>
      <c r="I13" s="23">
        <f t="shared" si="16"/>
        <v>50.87340340885298</v>
      </c>
      <c r="J13" s="23">
        <f t="shared" si="1"/>
        <v>13282.6</v>
      </c>
      <c r="K13" s="23">
        <f t="shared" si="2"/>
        <v>9293.5</v>
      </c>
      <c r="L13" s="23">
        <f t="shared" si="3"/>
        <v>5891.368</v>
      </c>
      <c r="M13" s="23">
        <f t="shared" si="17"/>
        <v>63.392349491580134</v>
      </c>
      <c r="N13" s="23">
        <f t="shared" si="18"/>
        <v>44.354027073012816</v>
      </c>
      <c r="O13" s="23">
        <f t="shared" si="4"/>
        <v>4263.5</v>
      </c>
      <c r="P13" s="23">
        <f t="shared" si="4"/>
        <v>2400</v>
      </c>
      <c r="Q13" s="23">
        <f t="shared" si="5"/>
        <v>1466.556</v>
      </c>
      <c r="R13" s="23">
        <f t="shared" si="19"/>
        <v>61.1065</v>
      </c>
      <c r="S13" s="20">
        <f t="shared" si="20"/>
        <v>34.39793596810133</v>
      </c>
      <c r="T13" s="24">
        <v>72.2</v>
      </c>
      <c r="U13" s="24">
        <v>0</v>
      </c>
      <c r="V13" s="23">
        <v>37.256</v>
      </c>
      <c r="W13" s="23" t="e">
        <f t="shared" si="21"/>
        <v>#DIV/0!</v>
      </c>
      <c r="X13" s="20">
        <f t="shared" si="22"/>
        <v>51.601108033241</v>
      </c>
      <c r="Y13" s="24">
        <v>3836.5</v>
      </c>
      <c r="Z13" s="24">
        <v>2900</v>
      </c>
      <c r="AA13" s="23">
        <v>2119.382</v>
      </c>
      <c r="AB13" s="23">
        <f t="shared" si="23"/>
        <v>73.08213793103448</v>
      </c>
      <c r="AC13" s="20">
        <f t="shared" si="24"/>
        <v>55.242590903166956</v>
      </c>
      <c r="AD13" s="24">
        <v>4191.3</v>
      </c>
      <c r="AE13" s="24">
        <v>2400</v>
      </c>
      <c r="AF13" s="23">
        <v>1429.3</v>
      </c>
      <c r="AG13" s="23">
        <f t="shared" si="25"/>
        <v>59.55416666666666</v>
      </c>
      <c r="AH13" s="20">
        <f t="shared" si="26"/>
        <v>34.10159139169232</v>
      </c>
      <c r="AI13" s="24">
        <v>348</v>
      </c>
      <c r="AJ13" s="24">
        <v>253.5</v>
      </c>
      <c r="AK13" s="23">
        <v>222</v>
      </c>
      <c r="AL13" s="23">
        <f t="shared" si="27"/>
        <v>87.57396449704143</v>
      </c>
      <c r="AM13" s="20">
        <f t="shared" si="28"/>
        <v>63.793103448275865</v>
      </c>
      <c r="AN13" s="25">
        <v>0</v>
      </c>
      <c r="AO13" s="25">
        <v>0</v>
      </c>
      <c r="AP13" s="23">
        <v>0</v>
      </c>
      <c r="AQ13" s="23" t="e">
        <f t="shared" si="29"/>
        <v>#DIV/0!</v>
      </c>
      <c r="AR13" s="20" t="e">
        <f t="shared" si="30"/>
        <v>#DIV/0!</v>
      </c>
      <c r="AS13" s="25">
        <v>0</v>
      </c>
      <c r="AT13" s="25">
        <v>0</v>
      </c>
      <c r="AU13" s="20"/>
      <c r="AV13" s="20"/>
      <c r="AW13" s="20"/>
      <c r="AX13" s="20">
        <v>0</v>
      </c>
      <c r="AY13" s="20">
        <v>48633.6</v>
      </c>
      <c r="AZ13" s="20">
        <v>36352</v>
      </c>
      <c r="BA13" s="20">
        <v>28123.2</v>
      </c>
      <c r="BB13" s="26"/>
      <c r="BC13" s="26"/>
      <c r="BD13" s="26"/>
      <c r="BE13" s="27">
        <v>0</v>
      </c>
      <c r="BF13" s="27">
        <v>0</v>
      </c>
      <c r="BG13" s="20">
        <v>0</v>
      </c>
      <c r="BH13" s="20"/>
      <c r="BI13" s="20"/>
      <c r="BJ13" s="20"/>
      <c r="BK13" s="20"/>
      <c r="BL13" s="20"/>
      <c r="BM13" s="20"/>
      <c r="BN13" s="23">
        <f t="shared" si="6"/>
        <v>2314.6</v>
      </c>
      <c r="BO13" s="23">
        <f t="shared" si="6"/>
        <v>1750</v>
      </c>
      <c r="BP13" s="23">
        <f t="shared" si="7"/>
        <v>1029.97</v>
      </c>
      <c r="BQ13" s="23">
        <f t="shared" si="31"/>
        <v>58.85542857142857</v>
      </c>
      <c r="BR13" s="20">
        <f t="shared" si="32"/>
        <v>44.49883349174804</v>
      </c>
      <c r="BS13" s="24">
        <v>2014.6</v>
      </c>
      <c r="BT13" s="24">
        <v>1600</v>
      </c>
      <c r="BU13" s="23">
        <v>794.85</v>
      </c>
      <c r="BV13" s="20">
        <v>0</v>
      </c>
      <c r="BW13" s="20">
        <v>0</v>
      </c>
      <c r="BX13" s="23">
        <v>0</v>
      </c>
      <c r="BY13" s="20">
        <v>0</v>
      </c>
      <c r="BZ13" s="20">
        <v>0</v>
      </c>
      <c r="CA13" s="20">
        <v>0</v>
      </c>
      <c r="CB13" s="24">
        <v>300</v>
      </c>
      <c r="CC13" s="24">
        <v>150</v>
      </c>
      <c r="CD13" s="20">
        <v>235.12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30">
        <v>133</v>
      </c>
      <c r="CL13" s="30">
        <v>133</v>
      </c>
      <c r="CM13" s="20">
        <v>143.8</v>
      </c>
      <c r="CN13" s="24">
        <v>2387</v>
      </c>
      <c r="CO13" s="24">
        <v>1857</v>
      </c>
      <c r="CP13" s="20">
        <v>909.66</v>
      </c>
      <c r="CQ13" s="20">
        <v>1440</v>
      </c>
      <c r="CR13" s="20">
        <v>1080</v>
      </c>
      <c r="CS13" s="20">
        <v>756.66</v>
      </c>
      <c r="CT13" s="24">
        <v>0</v>
      </c>
      <c r="CU13" s="24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3">
        <f t="shared" si="8"/>
        <v>61916.2</v>
      </c>
      <c r="DH13" s="23">
        <f t="shared" si="9"/>
        <v>45645.5</v>
      </c>
      <c r="DI13" s="23">
        <f t="shared" si="10"/>
        <v>34014.56800000001</v>
      </c>
      <c r="DJ13" s="20">
        <v>0</v>
      </c>
      <c r="DK13" s="20">
        <v>0</v>
      </c>
      <c r="DL13" s="20">
        <v>0</v>
      </c>
      <c r="DM13" s="20">
        <v>4945</v>
      </c>
      <c r="DN13" s="20">
        <v>4945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3">
        <f t="shared" si="11"/>
        <v>4945</v>
      </c>
      <c r="ED13" s="23">
        <f t="shared" si="11"/>
        <v>4945</v>
      </c>
      <c r="EE13" s="23">
        <f t="shared" si="12"/>
        <v>0</v>
      </c>
    </row>
    <row r="14" spans="1:135" s="29" customFormat="1" ht="20.25" customHeight="1">
      <c r="A14" s="47">
        <v>5</v>
      </c>
      <c r="B14" s="50" t="s">
        <v>61</v>
      </c>
      <c r="C14" s="20">
        <v>2551.8179999999993</v>
      </c>
      <c r="D14" s="30">
        <v>0</v>
      </c>
      <c r="E14" s="22">
        <f t="shared" si="13"/>
        <v>36228.5</v>
      </c>
      <c r="F14" s="22">
        <f t="shared" si="14"/>
        <v>25971</v>
      </c>
      <c r="G14" s="23">
        <f t="shared" si="0"/>
        <v>19208.3075</v>
      </c>
      <c r="H14" s="23">
        <f t="shared" si="15"/>
        <v>73.9606002849332</v>
      </c>
      <c r="I14" s="23">
        <f t="shared" si="16"/>
        <v>53.01988075686269</v>
      </c>
      <c r="J14" s="23">
        <f t="shared" si="1"/>
        <v>7927.8</v>
      </c>
      <c r="K14" s="23">
        <f t="shared" si="2"/>
        <v>4745.5</v>
      </c>
      <c r="L14" s="23">
        <f t="shared" si="3"/>
        <v>2674.5074999999997</v>
      </c>
      <c r="M14" s="23">
        <f t="shared" si="17"/>
        <v>56.35881361289642</v>
      </c>
      <c r="N14" s="23">
        <f t="shared" si="18"/>
        <v>33.73580943010671</v>
      </c>
      <c r="O14" s="23">
        <f t="shared" si="4"/>
        <v>3597.9</v>
      </c>
      <c r="P14" s="23">
        <f t="shared" si="4"/>
        <v>2255.2</v>
      </c>
      <c r="Q14" s="23">
        <f t="shared" si="5"/>
        <v>996.2635</v>
      </c>
      <c r="R14" s="23">
        <f t="shared" si="19"/>
        <v>44.17628148279532</v>
      </c>
      <c r="S14" s="20">
        <f t="shared" si="20"/>
        <v>27.690138692014788</v>
      </c>
      <c r="T14" s="24">
        <v>23.9</v>
      </c>
      <c r="U14" s="24">
        <v>0</v>
      </c>
      <c r="V14" s="23">
        <v>36.3635</v>
      </c>
      <c r="W14" s="23" t="e">
        <f t="shared" si="21"/>
        <v>#DIV/0!</v>
      </c>
      <c r="X14" s="20">
        <f t="shared" si="22"/>
        <v>152.14853556485357</v>
      </c>
      <c r="Y14" s="24">
        <v>1415.4</v>
      </c>
      <c r="Z14" s="24">
        <v>800</v>
      </c>
      <c r="AA14" s="23">
        <v>587.254</v>
      </c>
      <c r="AB14" s="23">
        <f t="shared" si="23"/>
        <v>73.40675</v>
      </c>
      <c r="AC14" s="20">
        <f t="shared" si="24"/>
        <v>41.49032075738307</v>
      </c>
      <c r="AD14" s="24">
        <v>3574</v>
      </c>
      <c r="AE14" s="24">
        <v>2255.2</v>
      </c>
      <c r="AF14" s="23">
        <v>959.9</v>
      </c>
      <c r="AG14" s="23">
        <f t="shared" si="25"/>
        <v>42.5638524299397</v>
      </c>
      <c r="AH14" s="20">
        <f t="shared" si="26"/>
        <v>26.857862339115833</v>
      </c>
      <c r="AI14" s="24">
        <v>478</v>
      </c>
      <c r="AJ14" s="24">
        <v>346</v>
      </c>
      <c r="AK14" s="23">
        <v>160</v>
      </c>
      <c r="AL14" s="23">
        <f t="shared" si="27"/>
        <v>46.24277456647399</v>
      </c>
      <c r="AM14" s="20">
        <f t="shared" si="28"/>
        <v>33.47280334728033</v>
      </c>
      <c r="AN14" s="25">
        <v>0</v>
      </c>
      <c r="AO14" s="25">
        <v>0</v>
      </c>
      <c r="AP14" s="23">
        <v>0</v>
      </c>
      <c r="AQ14" s="23" t="e">
        <f t="shared" si="29"/>
        <v>#DIV/0!</v>
      </c>
      <c r="AR14" s="20" t="e">
        <f t="shared" si="30"/>
        <v>#DIV/0!</v>
      </c>
      <c r="AS14" s="25">
        <v>0</v>
      </c>
      <c r="AT14" s="25">
        <v>0</v>
      </c>
      <c r="AU14" s="20"/>
      <c r="AV14" s="20"/>
      <c r="AW14" s="20"/>
      <c r="AX14" s="20">
        <v>0</v>
      </c>
      <c r="AY14" s="20">
        <v>28300.7</v>
      </c>
      <c r="AZ14" s="20">
        <v>21225.5</v>
      </c>
      <c r="BA14" s="20">
        <v>16508.8</v>
      </c>
      <c r="BB14" s="26"/>
      <c r="BC14" s="26"/>
      <c r="BD14" s="26"/>
      <c r="BE14" s="27">
        <v>0</v>
      </c>
      <c r="BF14" s="27">
        <v>0</v>
      </c>
      <c r="BG14" s="20">
        <v>0</v>
      </c>
      <c r="BH14" s="20"/>
      <c r="BI14" s="20"/>
      <c r="BJ14" s="20"/>
      <c r="BK14" s="20"/>
      <c r="BL14" s="20"/>
      <c r="BM14" s="20"/>
      <c r="BN14" s="23">
        <f t="shared" si="6"/>
        <v>1996.5</v>
      </c>
      <c r="BO14" s="23">
        <f t="shared" si="6"/>
        <v>1004.3</v>
      </c>
      <c r="BP14" s="23">
        <f t="shared" si="7"/>
        <v>667.6</v>
      </c>
      <c r="BQ14" s="23">
        <f t="shared" si="31"/>
        <v>66.47416110723888</v>
      </c>
      <c r="BR14" s="20">
        <f t="shared" si="32"/>
        <v>33.43851740545956</v>
      </c>
      <c r="BS14" s="24">
        <v>1996.5</v>
      </c>
      <c r="BT14" s="24">
        <v>1004.3</v>
      </c>
      <c r="BU14" s="23">
        <v>667.6</v>
      </c>
      <c r="BV14" s="20">
        <v>0</v>
      </c>
      <c r="BW14" s="20">
        <v>0</v>
      </c>
      <c r="BX14" s="23">
        <v>0</v>
      </c>
      <c r="BY14" s="20">
        <v>0</v>
      </c>
      <c r="BZ14" s="20">
        <v>0</v>
      </c>
      <c r="CA14" s="20">
        <v>0</v>
      </c>
      <c r="CB14" s="24">
        <v>0</v>
      </c>
      <c r="CC14" s="24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30">
        <v>0</v>
      </c>
      <c r="CL14" s="30">
        <v>0</v>
      </c>
      <c r="CM14" s="20">
        <v>0</v>
      </c>
      <c r="CN14" s="24">
        <v>440</v>
      </c>
      <c r="CO14" s="24">
        <v>340</v>
      </c>
      <c r="CP14" s="20">
        <v>8.9</v>
      </c>
      <c r="CQ14" s="20">
        <v>160</v>
      </c>
      <c r="CR14" s="20">
        <v>100</v>
      </c>
      <c r="CS14" s="20">
        <v>5.9</v>
      </c>
      <c r="CT14" s="24">
        <v>0</v>
      </c>
      <c r="CU14" s="24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254.49</v>
      </c>
      <c r="DF14" s="20">
        <v>0</v>
      </c>
      <c r="DG14" s="23">
        <f t="shared" si="8"/>
        <v>36228.5</v>
      </c>
      <c r="DH14" s="23">
        <f t="shared" si="9"/>
        <v>25971</v>
      </c>
      <c r="DI14" s="23">
        <f t="shared" si="10"/>
        <v>19183.3075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25</v>
      </c>
      <c r="DV14" s="20">
        <v>0</v>
      </c>
      <c r="DW14" s="20">
        <v>0</v>
      </c>
      <c r="DX14" s="20">
        <v>0</v>
      </c>
      <c r="DY14" s="20">
        <v>8918.5</v>
      </c>
      <c r="DZ14" s="20">
        <v>5742</v>
      </c>
      <c r="EA14" s="20">
        <v>0</v>
      </c>
      <c r="EB14" s="20">
        <v>0</v>
      </c>
      <c r="EC14" s="23">
        <f t="shared" si="11"/>
        <v>8918.5</v>
      </c>
      <c r="ED14" s="23">
        <f t="shared" si="11"/>
        <v>5742</v>
      </c>
      <c r="EE14" s="23">
        <f t="shared" si="12"/>
        <v>25</v>
      </c>
    </row>
    <row r="15" spans="1:135" s="29" customFormat="1" ht="20.25" customHeight="1">
      <c r="A15" s="49">
        <v>6</v>
      </c>
      <c r="B15" s="50" t="s">
        <v>62</v>
      </c>
      <c r="C15" s="20">
        <v>19460.013</v>
      </c>
      <c r="D15" s="30">
        <v>0</v>
      </c>
      <c r="E15" s="22">
        <f t="shared" si="13"/>
        <v>43919.100000000006</v>
      </c>
      <c r="F15" s="22">
        <f t="shared" si="14"/>
        <v>29581.999999999996</v>
      </c>
      <c r="G15" s="23">
        <f t="shared" si="0"/>
        <v>21952.644300000004</v>
      </c>
      <c r="H15" s="23">
        <f t="shared" si="15"/>
        <v>74.20946622946389</v>
      </c>
      <c r="I15" s="23">
        <f t="shared" si="16"/>
        <v>49.98427631713765</v>
      </c>
      <c r="J15" s="23">
        <f t="shared" si="1"/>
        <v>11990.1</v>
      </c>
      <c r="K15" s="23">
        <f t="shared" si="2"/>
        <v>5733.099999999999</v>
      </c>
      <c r="L15" s="23">
        <f t="shared" si="3"/>
        <v>3463.8243</v>
      </c>
      <c r="M15" s="23">
        <f t="shared" si="17"/>
        <v>60.417998988330936</v>
      </c>
      <c r="N15" s="23">
        <f t="shared" si="18"/>
        <v>28.889035954662596</v>
      </c>
      <c r="O15" s="23">
        <f t="shared" si="4"/>
        <v>7892.9</v>
      </c>
      <c r="P15" s="23">
        <f t="shared" si="4"/>
        <v>3461.9</v>
      </c>
      <c r="Q15" s="23">
        <f t="shared" si="5"/>
        <v>2029.2403000000002</v>
      </c>
      <c r="R15" s="23">
        <f t="shared" si="19"/>
        <v>58.616375400791476</v>
      </c>
      <c r="S15" s="20">
        <f t="shared" si="20"/>
        <v>25.70969225506468</v>
      </c>
      <c r="T15" s="24">
        <v>110.7</v>
      </c>
      <c r="U15" s="24">
        <v>55.3</v>
      </c>
      <c r="V15" s="23">
        <v>24.0603</v>
      </c>
      <c r="W15" s="23">
        <f t="shared" si="21"/>
        <v>43.50867992766727</v>
      </c>
      <c r="X15" s="20">
        <f t="shared" si="22"/>
        <v>21.73468834688347</v>
      </c>
      <c r="Y15" s="24">
        <v>1251.3</v>
      </c>
      <c r="Z15" s="24">
        <v>800</v>
      </c>
      <c r="AA15" s="23">
        <v>536.094</v>
      </c>
      <c r="AB15" s="23">
        <f t="shared" si="23"/>
        <v>67.01175</v>
      </c>
      <c r="AC15" s="20">
        <f t="shared" si="24"/>
        <v>42.84296331814913</v>
      </c>
      <c r="AD15" s="24">
        <v>7782.2</v>
      </c>
      <c r="AE15" s="24">
        <v>3406.6</v>
      </c>
      <c r="AF15" s="23">
        <v>2005.18</v>
      </c>
      <c r="AG15" s="23">
        <f t="shared" si="25"/>
        <v>58.861621558151825</v>
      </c>
      <c r="AH15" s="20">
        <f t="shared" si="26"/>
        <v>25.76623576880574</v>
      </c>
      <c r="AI15" s="24">
        <v>264.6</v>
      </c>
      <c r="AJ15" s="24">
        <v>139.2</v>
      </c>
      <c r="AK15" s="23">
        <v>125.55</v>
      </c>
      <c r="AL15" s="23">
        <f t="shared" si="27"/>
        <v>90.19396551724138</v>
      </c>
      <c r="AM15" s="20">
        <f t="shared" si="28"/>
        <v>47.44897959183673</v>
      </c>
      <c r="AN15" s="25">
        <v>0</v>
      </c>
      <c r="AO15" s="25">
        <v>0</v>
      </c>
      <c r="AP15" s="23">
        <v>0</v>
      </c>
      <c r="AQ15" s="23" t="e">
        <f t="shared" si="29"/>
        <v>#DIV/0!</v>
      </c>
      <c r="AR15" s="20" t="e">
        <f t="shared" si="30"/>
        <v>#DIV/0!</v>
      </c>
      <c r="AS15" s="25">
        <v>0</v>
      </c>
      <c r="AT15" s="25">
        <v>0</v>
      </c>
      <c r="AU15" s="20"/>
      <c r="AV15" s="20"/>
      <c r="AW15" s="20"/>
      <c r="AX15" s="20">
        <v>0</v>
      </c>
      <c r="AY15" s="20">
        <v>31929</v>
      </c>
      <c r="AZ15" s="20">
        <v>23848.899999999998</v>
      </c>
      <c r="BA15" s="20">
        <v>18488.82</v>
      </c>
      <c r="BB15" s="26"/>
      <c r="BC15" s="26"/>
      <c r="BD15" s="26"/>
      <c r="BE15" s="27">
        <v>0</v>
      </c>
      <c r="BF15" s="27">
        <v>0</v>
      </c>
      <c r="BG15" s="20">
        <v>0</v>
      </c>
      <c r="BH15" s="20"/>
      <c r="BI15" s="20"/>
      <c r="BJ15" s="20"/>
      <c r="BK15" s="20"/>
      <c r="BL15" s="20"/>
      <c r="BM15" s="20"/>
      <c r="BN15" s="23">
        <f t="shared" si="6"/>
        <v>786</v>
      </c>
      <c r="BO15" s="23">
        <f t="shared" si="6"/>
        <v>400</v>
      </c>
      <c r="BP15" s="23">
        <f t="shared" si="7"/>
        <v>192.24</v>
      </c>
      <c r="BQ15" s="23">
        <f t="shared" si="31"/>
        <v>48.06</v>
      </c>
      <c r="BR15" s="20">
        <f t="shared" si="32"/>
        <v>24.458015267175572</v>
      </c>
      <c r="BS15" s="24">
        <v>786</v>
      </c>
      <c r="BT15" s="24">
        <v>400</v>
      </c>
      <c r="BU15" s="23">
        <v>192.24</v>
      </c>
      <c r="BV15" s="20">
        <v>0</v>
      </c>
      <c r="BW15" s="20">
        <v>0</v>
      </c>
      <c r="BX15" s="23">
        <v>0</v>
      </c>
      <c r="BY15" s="20">
        <v>0</v>
      </c>
      <c r="BZ15" s="20">
        <v>0</v>
      </c>
      <c r="CA15" s="20">
        <v>0</v>
      </c>
      <c r="CB15" s="24">
        <v>0</v>
      </c>
      <c r="CC15" s="24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30">
        <v>0</v>
      </c>
      <c r="CL15" s="30">
        <v>0</v>
      </c>
      <c r="CM15" s="20">
        <v>0</v>
      </c>
      <c r="CN15" s="24">
        <v>1795.3</v>
      </c>
      <c r="CO15" s="24">
        <v>932</v>
      </c>
      <c r="CP15" s="20">
        <v>569.5</v>
      </c>
      <c r="CQ15" s="20">
        <v>665.3</v>
      </c>
      <c r="CR15" s="20">
        <v>600</v>
      </c>
      <c r="CS15" s="20">
        <v>304.46</v>
      </c>
      <c r="CT15" s="24">
        <v>0</v>
      </c>
      <c r="CU15" s="24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11.2</v>
      </c>
      <c r="DF15" s="20">
        <v>0</v>
      </c>
      <c r="DG15" s="23">
        <f t="shared" si="8"/>
        <v>43919.100000000006</v>
      </c>
      <c r="DH15" s="23">
        <f t="shared" si="9"/>
        <v>29581.999999999996</v>
      </c>
      <c r="DI15" s="23">
        <f t="shared" si="10"/>
        <v>21952.644300000004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3">
        <f t="shared" si="11"/>
        <v>0</v>
      </c>
      <c r="ED15" s="23">
        <f t="shared" si="11"/>
        <v>0</v>
      </c>
      <c r="EE15" s="23">
        <f t="shared" si="12"/>
        <v>0</v>
      </c>
    </row>
    <row r="16" spans="1:135" s="29" customFormat="1" ht="20.25" customHeight="1">
      <c r="A16" s="47">
        <v>7</v>
      </c>
      <c r="B16" s="50" t="s">
        <v>63</v>
      </c>
      <c r="C16" s="20">
        <v>50914.399</v>
      </c>
      <c r="D16" s="30">
        <v>0</v>
      </c>
      <c r="E16" s="22">
        <f t="shared" si="13"/>
        <v>117355.1</v>
      </c>
      <c r="F16" s="22">
        <f t="shared" si="14"/>
        <v>82798.6</v>
      </c>
      <c r="G16" s="23">
        <f t="shared" si="0"/>
        <v>62059.563799999996</v>
      </c>
      <c r="H16" s="23">
        <f t="shared" si="15"/>
        <v>74.95243132130253</v>
      </c>
      <c r="I16" s="23">
        <f t="shared" si="16"/>
        <v>52.88186350657108</v>
      </c>
      <c r="J16" s="23">
        <f t="shared" si="1"/>
        <v>26265.6</v>
      </c>
      <c r="K16" s="23">
        <f t="shared" si="2"/>
        <v>14982</v>
      </c>
      <c r="L16" s="23">
        <f t="shared" si="3"/>
        <v>9924.963800000001</v>
      </c>
      <c r="M16" s="23">
        <f t="shared" si="17"/>
        <v>66.24592043785877</v>
      </c>
      <c r="N16" s="23">
        <f t="shared" si="18"/>
        <v>37.786929672270965</v>
      </c>
      <c r="O16" s="23">
        <f t="shared" si="4"/>
        <v>12017.199999999999</v>
      </c>
      <c r="P16" s="23">
        <f t="shared" si="4"/>
        <v>6099</v>
      </c>
      <c r="Q16" s="23">
        <f t="shared" si="5"/>
        <v>4646.6838</v>
      </c>
      <c r="R16" s="23">
        <f t="shared" si="19"/>
        <v>76.18763403836695</v>
      </c>
      <c r="S16" s="20">
        <f t="shared" si="20"/>
        <v>38.66694238258496</v>
      </c>
      <c r="T16" s="24">
        <v>147.4</v>
      </c>
      <c r="U16" s="24">
        <v>99</v>
      </c>
      <c r="V16" s="23">
        <v>30.1738</v>
      </c>
      <c r="W16" s="23">
        <f t="shared" si="21"/>
        <v>30.47858585858586</v>
      </c>
      <c r="X16" s="20">
        <f t="shared" si="22"/>
        <v>20.47069199457259</v>
      </c>
      <c r="Y16" s="24">
        <v>6943.4</v>
      </c>
      <c r="Z16" s="24">
        <v>4000</v>
      </c>
      <c r="AA16" s="23">
        <v>2553.66</v>
      </c>
      <c r="AB16" s="23">
        <f t="shared" si="23"/>
        <v>63.841499999999996</v>
      </c>
      <c r="AC16" s="20">
        <f t="shared" si="24"/>
        <v>36.77823544661117</v>
      </c>
      <c r="AD16" s="24">
        <v>11869.8</v>
      </c>
      <c r="AE16" s="24">
        <v>6000</v>
      </c>
      <c r="AF16" s="23">
        <v>4616.51</v>
      </c>
      <c r="AG16" s="23">
        <f t="shared" si="25"/>
        <v>76.94183333333334</v>
      </c>
      <c r="AH16" s="20">
        <f t="shared" si="26"/>
        <v>38.89290468247148</v>
      </c>
      <c r="AI16" s="24">
        <v>544</v>
      </c>
      <c r="AJ16" s="24">
        <v>383</v>
      </c>
      <c r="AK16" s="23">
        <v>374.1</v>
      </c>
      <c r="AL16" s="23">
        <f t="shared" si="27"/>
        <v>97.67624020887729</v>
      </c>
      <c r="AM16" s="20">
        <f t="shared" si="28"/>
        <v>68.76838235294119</v>
      </c>
      <c r="AN16" s="25">
        <v>0</v>
      </c>
      <c r="AO16" s="25">
        <v>0</v>
      </c>
      <c r="AP16" s="23">
        <v>0</v>
      </c>
      <c r="AQ16" s="23" t="e">
        <f t="shared" si="29"/>
        <v>#DIV/0!</v>
      </c>
      <c r="AR16" s="20" t="e">
        <f t="shared" si="30"/>
        <v>#DIV/0!</v>
      </c>
      <c r="AS16" s="25">
        <v>0</v>
      </c>
      <c r="AT16" s="25">
        <v>0</v>
      </c>
      <c r="AU16" s="20"/>
      <c r="AV16" s="20"/>
      <c r="AW16" s="20"/>
      <c r="AX16" s="20">
        <v>0</v>
      </c>
      <c r="AY16" s="20">
        <v>91089.5</v>
      </c>
      <c r="AZ16" s="20">
        <v>67816.6</v>
      </c>
      <c r="BA16" s="20">
        <v>52134.6</v>
      </c>
      <c r="BB16" s="26"/>
      <c r="BC16" s="26"/>
      <c r="BD16" s="26"/>
      <c r="BE16" s="27">
        <v>0</v>
      </c>
      <c r="BF16" s="27">
        <v>0</v>
      </c>
      <c r="BG16" s="20">
        <v>0</v>
      </c>
      <c r="BH16" s="20"/>
      <c r="BI16" s="20"/>
      <c r="BJ16" s="20"/>
      <c r="BK16" s="20"/>
      <c r="BL16" s="20"/>
      <c r="BM16" s="20"/>
      <c r="BN16" s="23">
        <f t="shared" si="6"/>
        <v>2611</v>
      </c>
      <c r="BO16" s="23">
        <f t="shared" si="6"/>
        <v>1700</v>
      </c>
      <c r="BP16" s="23">
        <f t="shared" si="7"/>
        <v>1094.8</v>
      </c>
      <c r="BQ16" s="23">
        <f t="shared" si="31"/>
        <v>64.4</v>
      </c>
      <c r="BR16" s="20">
        <f t="shared" si="32"/>
        <v>41.93029490616622</v>
      </c>
      <c r="BS16" s="24">
        <v>2111</v>
      </c>
      <c r="BT16" s="24">
        <v>1500</v>
      </c>
      <c r="BU16" s="23">
        <v>777.6</v>
      </c>
      <c r="BV16" s="20">
        <v>0</v>
      </c>
      <c r="BW16" s="20">
        <v>0</v>
      </c>
      <c r="BX16" s="23">
        <v>0</v>
      </c>
      <c r="BY16" s="20">
        <v>0</v>
      </c>
      <c r="BZ16" s="20">
        <v>0</v>
      </c>
      <c r="CA16" s="20">
        <v>0</v>
      </c>
      <c r="CB16" s="24">
        <v>500</v>
      </c>
      <c r="CC16" s="24">
        <v>200</v>
      </c>
      <c r="CD16" s="20">
        <v>317.2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30">
        <v>0</v>
      </c>
      <c r="CL16" s="30">
        <v>0</v>
      </c>
      <c r="CM16" s="20">
        <v>0</v>
      </c>
      <c r="CN16" s="24">
        <v>3350</v>
      </c>
      <c r="CO16" s="24">
        <v>2200</v>
      </c>
      <c r="CP16" s="20">
        <v>802.75</v>
      </c>
      <c r="CQ16" s="20">
        <v>1400</v>
      </c>
      <c r="CR16" s="20">
        <v>800</v>
      </c>
      <c r="CS16" s="20">
        <v>346.98</v>
      </c>
      <c r="CT16" s="24">
        <v>0</v>
      </c>
      <c r="CU16" s="24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800</v>
      </c>
      <c r="DD16" s="20">
        <v>600</v>
      </c>
      <c r="DE16" s="20">
        <v>452.97</v>
      </c>
      <c r="DF16" s="20">
        <v>0</v>
      </c>
      <c r="DG16" s="23">
        <f t="shared" si="8"/>
        <v>117355.1</v>
      </c>
      <c r="DH16" s="23">
        <f t="shared" si="9"/>
        <v>82798.6</v>
      </c>
      <c r="DI16" s="23">
        <f t="shared" si="10"/>
        <v>62059.563799999996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  <c r="DV16" s="20">
        <v>0</v>
      </c>
      <c r="DW16" s="20">
        <v>0</v>
      </c>
      <c r="DX16" s="20">
        <v>0</v>
      </c>
      <c r="DY16" s="31">
        <v>0</v>
      </c>
      <c r="DZ16" s="31">
        <v>0</v>
      </c>
      <c r="EA16" s="20">
        <v>0</v>
      </c>
      <c r="EB16" s="20">
        <v>0</v>
      </c>
      <c r="EC16" s="23">
        <f t="shared" si="11"/>
        <v>0</v>
      </c>
      <c r="ED16" s="23">
        <f t="shared" si="11"/>
        <v>0</v>
      </c>
      <c r="EE16" s="23">
        <f t="shared" si="12"/>
        <v>0</v>
      </c>
    </row>
    <row r="17" spans="1:135" s="29" customFormat="1" ht="20.25" customHeight="1">
      <c r="A17" s="49">
        <v>8</v>
      </c>
      <c r="B17" s="50" t="s">
        <v>64</v>
      </c>
      <c r="C17" s="20">
        <v>11675.09</v>
      </c>
      <c r="D17" s="30">
        <v>0</v>
      </c>
      <c r="E17" s="22">
        <f t="shared" si="13"/>
        <v>29700</v>
      </c>
      <c r="F17" s="22">
        <f t="shared" si="14"/>
        <v>21664.899999999998</v>
      </c>
      <c r="G17" s="23">
        <f t="shared" si="0"/>
        <v>15578.6114</v>
      </c>
      <c r="H17" s="23">
        <f t="shared" si="15"/>
        <v>71.90714658272137</v>
      </c>
      <c r="I17" s="23">
        <f t="shared" si="16"/>
        <v>52.453237037037034</v>
      </c>
      <c r="J17" s="23">
        <f t="shared" si="1"/>
        <v>9663.5</v>
      </c>
      <c r="K17" s="23">
        <f t="shared" si="2"/>
        <v>6790.6</v>
      </c>
      <c r="L17" s="23">
        <f t="shared" si="3"/>
        <v>4196.9114</v>
      </c>
      <c r="M17" s="23">
        <f t="shared" si="17"/>
        <v>61.80472123229169</v>
      </c>
      <c r="N17" s="23">
        <f t="shared" si="18"/>
        <v>43.43055207740466</v>
      </c>
      <c r="O17" s="23">
        <f t="shared" si="4"/>
        <v>1764.8999999999999</v>
      </c>
      <c r="P17" s="23">
        <f t="shared" si="4"/>
        <v>1339.6</v>
      </c>
      <c r="Q17" s="23">
        <f t="shared" si="5"/>
        <v>903.9805</v>
      </c>
      <c r="R17" s="23">
        <f t="shared" si="19"/>
        <v>67.48137503732458</v>
      </c>
      <c r="S17" s="20">
        <f t="shared" si="20"/>
        <v>51.21992747464446</v>
      </c>
      <c r="T17" s="24">
        <v>51.3</v>
      </c>
      <c r="U17" s="24">
        <v>39.6</v>
      </c>
      <c r="V17" s="23">
        <v>40.2305</v>
      </c>
      <c r="W17" s="23">
        <f t="shared" si="21"/>
        <v>101.59217171717172</v>
      </c>
      <c r="X17" s="20">
        <f t="shared" si="22"/>
        <v>78.42202729044836</v>
      </c>
      <c r="Y17" s="24">
        <v>3395.6</v>
      </c>
      <c r="Z17" s="24">
        <v>2553</v>
      </c>
      <c r="AA17" s="23">
        <v>1003.794</v>
      </c>
      <c r="AB17" s="23">
        <f t="shared" si="23"/>
        <v>39.318213866039954</v>
      </c>
      <c r="AC17" s="20">
        <f t="shared" si="24"/>
        <v>29.561609141241608</v>
      </c>
      <c r="AD17" s="24">
        <v>1713.6</v>
      </c>
      <c r="AE17" s="24">
        <v>1300</v>
      </c>
      <c r="AF17" s="23">
        <v>863.75</v>
      </c>
      <c r="AG17" s="23">
        <f t="shared" si="25"/>
        <v>66.4423076923077</v>
      </c>
      <c r="AH17" s="20">
        <f t="shared" si="26"/>
        <v>50.405578898225954</v>
      </c>
      <c r="AI17" s="24">
        <v>258</v>
      </c>
      <c r="AJ17" s="24">
        <v>150</v>
      </c>
      <c r="AK17" s="23">
        <v>169</v>
      </c>
      <c r="AL17" s="23">
        <f t="shared" si="27"/>
        <v>112.66666666666667</v>
      </c>
      <c r="AM17" s="20">
        <f t="shared" si="28"/>
        <v>65.50387596899225</v>
      </c>
      <c r="AN17" s="25">
        <v>0</v>
      </c>
      <c r="AO17" s="25">
        <v>0</v>
      </c>
      <c r="AP17" s="23">
        <v>0</v>
      </c>
      <c r="AQ17" s="23" t="e">
        <f t="shared" si="29"/>
        <v>#DIV/0!</v>
      </c>
      <c r="AR17" s="20" t="e">
        <f t="shared" si="30"/>
        <v>#DIV/0!</v>
      </c>
      <c r="AS17" s="25">
        <v>0</v>
      </c>
      <c r="AT17" s="25">
        <v>0</v>
      </c>
      <c r="AU17" s="20"/>
      <c r="AV17" s="20"/>
      <c r="AW17" s="20"/>
      <c r="AX17" s="20">
        <v>0</v>
      </c>
      <c r="AY17" s="20">
        <v>20036.5</v>
      </c>
      <c r="AZ17" s="20">
        <v>14874.3</v>
      </c>
      <c r="BA17" s="20">
        <v>11381.7</v>
      </c>
      <c r="BB17" s="26"/>
      <c r="BC17" s="26"/>
      <c r="BD17" s="26"/>
      <c r="BE17" s="27">
        <v>0</v>
      </c>
      <c r="BF17" s="27">
        <v>0</v>
      </c>
      <c r="BG17" s="20">
        <v>0</v>
      </c>
      <c r="BH17" s="20"/>
      <c r="BI17" s="20"/>
      <c r="BJ17" s="20"/>
      <c r="BK17" s="20"/>
      <c r="BL17" s="20"/>
      <c r="BM17" s="20"/>
      <c r="BN17" s="23">
        <f t="shared" si="6"/>
        <v>3065</v>
      </c>
      <c r="BO17" s="23">
        <f t="shared" si="6"/>
        <v>2000</v>
      </c>
      <c r="BP17" s="23">
        <f t="shared" si="7"/>
        <v>1393.5769</v>
      </c>
      <c r="BQ17" s="23">
        <f t="shared" si="31"/>
        <v>69.678845</v>
      </c>
      <c r="BR17" s="20">
        <f t="shared" si="32"/>
        <v>45.467435562805875</v>
      </c>
      <c r="BS17" s="24">
        <v>3065</v>
      </c>
      <c r="BT17" s="24">
        <v>2000</v>
      </c>
      <c r="BU17" s="23">
        <v>1393.5769</v>
      </c>
      <c r="BV17" s="20">
        <v>0</v>
      </c>
      <c r="BW17" s="20">
        <v>0</v>
      </c>
      <c r="BX17" s="23">
        <v>0</v>
      </c>
      <c r="BY17" s="20">
        <v>0</v>
      </c>
      <c r="BZ17" s="20">
        <v>0</v>
      </c>
      <c r="CA17" s="20">
        <v>0</v>
      </c>
      <c r="CB17" s="24">
        <v>0</v>
      </c>
      <c r="CC17" s="24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30">
        <v>0</v>
      </c>
      <c r="CL17" s="30">
        <v>0</v>
      </c>
      <c r="CM17" s="20">
        <v>0</v>
      </c>
      <c r="CN17" s="24">
        <v>1180</v>
      </c>
      <c r="CO17" s="24">
        <v>748</v>
      </c>
      <c r="CP17" s="20">
        <v>301.06</v>
      </c>
      <c r="CQ17" s="20">
        <v>680</v>
      </c>
      <c r="CR17" s="20">
        <v>370</v>
      </c>
      <c r="CS17" s="20">
        <v>283.06</v>
      </c>
      <c r="CT17" s="24">
        <v>0</v>
      </c>
      <c r="CU17" s="24">
        <v>0</v>
      </c>
      <c r="CV17" s="20">
        <v>123.5</v>
      </c>
      <c r="CW17" s="20">
        <v>0</v>
      </c>
      <c r="CX17" s="20">
        <v>0</v>
      </c>
      <c r="CY17" s="20">
        <v>50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252</v>
      </c>
      <c r="DF17" s="20">
        <v>0</v>
      </c>
      <c r="DG17" s="23">
        <f t="shared" si="8"/>
        <v>29700</v>
      </c>
      <c r="DH17" s="23">
        <f t="shared" si="9"/>
        <v>21664.899999999998</v>
      </c>
      <c r="DI17" s="23">
        <f t="shared" si="10"/>
        <v>15578.6114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0</v>
      </c>
      <c r="DZ17" s="20">
        <v>0</v>
      </c>
      <c r="EA17" s="20">
        <v>0</v>
      </c>
      <c r="EB17" s="20">
        <v>0</v>
      </c>
      <c r="EC17" s="23">
        <f t="shared" si="11"/>
        <v>0</v>
      </c>
      <c r="ED17" s="23">
        <f t="shared" si="11"/>
        <v>0</v>
      </c>
      <c r="EE17" s="23">
        <f t="shared" si="12"/>
        <v>0</v>
      </c>
    </row>
    <row r="18" spans="1:135" s="29" customFormat="1" ht="20.25" customHeight="1">
      <c r="A18" s="47">
        <v>9</v>
      </c>
      <c r="B18" s="50" t="s">
        <v>65</v>
      </c>
      <c r="C18" s="20">
        <v>20451.896</v>
      </c>
      <c r="D18" s="30">
        <v>0</v>
      </c>
      <c r="E18" s="22">
        <f t="shared" si="13"/>
        <v>34009.799999999996</v>
      </c>
      <c r="F18" s="22">
        <f t="shared" si="14"/>
        <v>24098.2</v>
      </c>
      <c r="G18" s="23">
        <f t="shared" si="0"/>
        <v>17473.891</v>
      </c>
      <c r="H18" s="23">
        <f t="shared" si="15"/>
        <v>72.5111875575769</v>
      </c>
      <c r="I18" s="23">
        <f t="shared" si="16"/>
        <v>51.37898782115744</v>
      </c>
      <c r="J18" s="23">
        <f t="shared" si="1"/>
        <v>10184.7</v>
      </c>
      <c r="K18" s="23">
        <f t="shared" si="2"/>
        <v>6229.4</v>
      </c>
      <c r="L18" s="23">
        <f t="shared" si="3"/>
        <v>3491.591</v>
      </c>
      <c r="M18" s="23">
        <f t="shared" si="17"/>
        <v>56.05019745079783</v>
      </c>
      <c r="N18" s="23">
        <f t="shared" si="18"/>
        <v>34.282708376289925</v>
      </c>
      <c r="O18" s="23">
        <f t="shared" si="4"/>
        <v>3541.9</v>
      </c>
      <c r="P18" s="23">
        <f t="shared" si="4"/>
        <v>1805.5</v>
      </c>
      <c r="Q18" s="23">
        <f t="shared" si="5"/>
        <v>2095.0026</v>
      </c>
      <c r="R18" s="23">
        <f t="shared" si="19"/>
        <v>116.03448352256991</v>
      </c>
      <c r="S18" s="20">
        <f t="shared" si="20"/>
        <v>59.14911770518647</v>
      </c>
      <c r="T18" s="24">
        <v>2.6</v>
      </c>
      <c r="U18" s="24">
        <v>0.5</v>
      </c>
      <c r="V18" s="23">
        <v>0.5926</v>
      </c>
      <c r="W18" s="23">
        <f t="shared" si="21"/>
        <v>118.52000000000001</v>
      </c>
      <c r="X18" s="20">
        <f t="shared" si="22"/>
        <v>22.79230769230769</v>
      </c>
      <c r="Y18" s="24">
        <v>4249.2</v>
      </c>
      <c r="Z18" s="24">
        <v>2800</v>
      </c>
      <c r="AA18" s="23">
        <v>518.742</v>
      </c>
      <c r="AB18" s="23">
        <f t="shared" si="23"/>
        <v>18.5265</v>
      </c>
      <c r="AC18" s="20">
        <f t="shared" si="24"/>
        <v>12.207992092629201</v>
      </c>
      <c r="AD18" s="24">
        <v>3539.3</v>
      </c>
      <c r="AE18" s="24">
        <v>1805</v>
      </c>
      <c r="AF18" s="23">
        <v>2094.41</v>
      </c>
      <c r="AG18" s="23">
        <f t="shared" si="25"/>
        <v>116.03379501385041</v>
      </c>
      <c r="AH18" s="20">
        <f t="shared" si="26"/>
        <v>59.17582572825134</v>
      </c>
      <c r="AI18" s="24">
        <v>112</v>
      </c>
      <c r="AJ18" s="24">
        <v>84</v>
      </c>
      <c r="AK18" s="23">
        <v>115</v>
      </c>
      <c r="AL18" s="23">
        <f t="shared" si="27"/>
        <v>136.9047619047619</v>
      </c>
      <c r="AM18" s="20">
        <f t="shared" si="28"/>
        <v>102.67857142857142</v>
      </c>
      <c r="AN18" s="25">
        <v>0</v>
      </c>
      <c r="AO18" s="25">
        <v>0</v>
      </c>
      <c r="AP18" s="23">
        <v>0</v>
      </c>
      <c r="AQ18" s="23" t="e">
        <f t="shared" si="29"/>
        <v>#DIV/0!</v>
      </c>
      <c r="AR18" s="20" t="e">
        <f t="shared" si="30"/>
        <v>#DIV/0!</v>
      </c>
      <c r="AS18" s="25">
        <v>0</v>
      </c>
      <c r="AT18" s="25">
        <v>0</v>
      </c>
      <c r="AU18" s="20"/>
      <c r="AV18" s="20"/>
      <c r="AW18" s="20"/>
      <c r="AX18" s="20">
        <v>0</v>
      </c>
      <c r="AY18" s="20">
        <v>23825.1</v>
      </c>
      <c r="AZ18" s="20">
        <v>17868.8</v>
      </c>
      <c r="BA18" s="20">
        <v>13982.3</v>
      </c>
      <c r="BB18" s="26"/>
      <c r="BC18" s="26"/>
      <c r="BD18" s="26"/>
      <c r="BE18" s="27">
        <v>0</v>
      </c>
      <c r="BF18" s="27">
        <v>0</v>
      </c>
      <c r="BG18" s="20">
        <v>0</v>
      </c>
      <c r="BH18" s="20"/>
      <c r="BI18" s="20"/>
      <c r="BJ18" s="20"/>
      <c r="BK18" s="20"/>
      <c r="BL18" s="20"/>
      <c r="BM18" s="20"/>
      <c r="BN18" s="23">
        <f t="shared" si="6"/>
        <v>1681.6</v>
      </c>
      <c r="BO18" s="23">
        <f t="shared" si="6"/>
        <v>1039.9</v>
      </c>
      <c r="BP18" s="23">
        <f t="shared" si="7"/>
        <v>649.8464</v>
      </c>
      <c r="BQ18" s="23">
        <f t="shared" si="31"/>
        <v>62.49123954226368</v>
      </c>
      <c r="BR18" s="20">
        <f t="shared" si="32"/>
        <v>38.64452901998097</v>
      </c>
      <c r="BS18" s="24">
        <v>1681.6</v>
      </c>
      <c r="BT18" s="24">
        <v>1039.9</v>
      </c>
      <c r="BU18" s="23">
        <v>649.8464</v>
      </c>
      <c r="BV18" s="20">
        <v>0</v>
      </c>
      <c r="BW18" s="20">
        <v>0</v>
      </c>
      <c r="BX18" s="23">
        <v>0</v>
      </c>
      <c r="BY18" s="20">
        <v>0</v>
      </c>
      <c r="BZ18" s="20">
        <v>0</v>
      </c>
      <c r="CA18" s="20">
        <v>0</v>
      </c>
      <c r="CB18" s="24">
        <v>0</v>
      </c>
      <c r="CC18" s="24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30">
        <v>0</v>
      </c>
      <c r="CL18" s="30">
        <v>0</v>
      </c>
      <c r="CM18" s="20">
        <v>0</v>
      </c>
      <c r="CN18" s="24">
        <v>600</v>
      </c>
      <c r="CO18" s="24">
        <v>500</v>
      </c>
      <c r="CP18" s="20">
        <v>113</v>
      </c>
      <c r="CQ18" s="20">
        <v>600</v>
      </c>
      <c r="CR18" s="20">
        <v>500</v>
      </c>
      <c r="CS18" s="20">
        <v>113</v>
      </c>
      <c r="CT18" s="24">
        <v>0</v>
      </c>
      <c r="CU18" s="24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3">
        <f t="shared" si="8"/>
        <v>34009.799999999996</v>
      </c>
      <c r="DH18" s="23">
        <f t="shared" si="9"/>
        <v>24098.2</v>
      </c>
      <c r="DI18" s="23">
        <f t="shared" si="10"/>
        <v>17473.891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  <c r="DV18" s="20">
        <v>0</v>
      </c>
      <c r="DW18" s="20">
        <v>0</v>
      </c>
      <c r="DX18" s="20">
        <v>0</v>
      </c>
      <c r="DY18" s="20">
        <v>0</v>
      </c>
      <c r="DZ18" s="20">
        <v>0</v>
      </c>
      <c r="EA18" s="20">
        <v>0</v>
      </c>
      <c r="EB18" s="20">
        <v>0</v>
      </c>
      <c r="EC18" s="23">
        <f t="shared" si="11"/>
        <v>0</v>
      </c>
      <c r="ED18" s="23">
        <f t="shared" si="11"/>
        <v>0</v>
      </c>
      <c r="EE18" s="23">
        <f t="shared" si="12"/>
        <v>0</v>
      </c>
    </row>
    <row r="19" spans="1:135" s="29" customFormat="1" ht="20.25" customHeight="1">
      <c r="A19" s="49">
        <v>10</v>
      </c>
      <c r="B19" s="50" t="s">
        <v>66</v>
      </c>
      <c r="C19" s="20">
        <v>14017.814</v>
      </c>
      <c r="D19" s="30">
        <v>0</v>
      </c>
      <c r="E19" s="22">
        <f t="shared" si="13"/>
        <v>62254.700000000004</v>
      </c>
      <c r="F19" s="22">
        <f t="shared" si="14"/>
        <v>46028</v>
      </c>
      <c r="G19" s="23">
        <f t="shared" si="0"/>
        <v>33284.073300000004</v>
      </c>
      <c r="H19" s="23">
        <f t="shared" si="15"/>
        <v>72.31266468236727</v>
      </c>
      <c r="I19" s="23">
        <f t="shared" si="16"/>
        <v>53.46435417727498</v>
      </c>
      <c r="J19" s="23">
        <f t="shared" si="1"/>
        <v>13716.4</v>
      </c>
      <c r="K19" s="23">
        <f t="shared" si="2"/>
        <v>9429.900000000001</v>
      </c>
      <c r="L19" s="23">
        <f t="shared" si="3"/>
        <v>4706.1733</v>
      </c>
      <c r="M19" s="23">
        <f t="shared" si="17"/>
        <v>49.90692690272431</v>
      </c>
      <c r="N19" s="23">
        <f t="shared" si="18"/>
        <v>34.31055743489546</v>
      </c>
      <c r="O19" s="23">
        <f t="shared" si="4"/>
        <v>8356.300000000001</v>
      </c>
      <c r="P19" s="23">
        <f t="shared" si="4"/>
        <v>5263.9</v>
      </c>
      <c r="Q19" s="23">
        <f t="shared" si="5"/>
        <v>2855.9427</v>
      </c>
      <c r="R19" s="23">
        <f t="shared" si="19"/>
        <v>54.25526130815555</v>
      </c>
      <c r="S19" s="20">
        <f t="shared" si="20"/>
        <v>34.17712025657288</v>
      </c>
      <c r="T19" s="24">
        <v>320.7</v>
      </c>
      <c r="U19" s="24">
        <v>263.9</v>
      </c>
      <c r="V19" s="23">
        <v>212.1897</v>
      </c>
      <c r="W19" s="23">
        <f t="shared" si="21"/>
        <v>80.40534293292914</v>
      </c>
      <c r="X19" s="20">
        <f t="shared" si="22"/>
        <v>66.16454630495791</v>
      </c>
      <c r="Y19" s="24">
        <v>1407.1</v>
      </c>
      <c r="Z19" s="24">
        <v>1126.1</v>
      </c>
      <c r="AA19" s="23">
        <v>449.6256</v>
      </c>
      <c r="AB19" s="23">
        <f t="shared" si="23"/>
        <v>39.927679602166776</v>
      </c>
      <c r="AC19" s="20">
        <f t="shared" si="24"/>
        <v>31.954061545021677</v>
      </c>
      <c r="AD19" s="24">
        <v>8035.6</v>
      </c>
      <c r="AE19" s="24">
        <v>5000</v>
      </c>
      <c r="AF19" s="23">
        <v>2643.753</v>
      </c>
      <c r="AG19" s="23">
        <f t="shared" si="25"/>
        <v>52.875060000000005</v>
      </c>
      <c r="AH19" s="20">
        <f t="shared" si="26"/>
        <v>32.90050525163025</v>
      </c>
      <c r="AI19" s="24">
        <v>122.4</v>
      </c>
      <c r="AJ19" s="24">
        <v>91.8</v>
      </c>
      <c r="AK19" s="23">
        <v>135.226</v>
      </c>
      <c r="AL19" s="23">
        <f t="shared" si="27"/>
        <v>147.3050108932462</v>
      </c>
      <c r="AM19" s="20">
        <f t="shared" si="28"/>
        <v>110.47875816993465</v>
      </c>
      <c r="AN19" s="25">
        <v>0</v>
      </c>
      <c r="AO19" s="25">
        <v>0</v>
      </c>
      <c r="AP19" s="23">
        <v>0</v>
      </c>
      <c r="AQ19" s="23" t="e">
        <f t="shared" si="29"/>
        <v>#DIV/0!</v>
      </c>
      <c r="AR19" s="20" t="e">
        <f t="shared" si="30"/>
        <v>#DIV/0!</v>
      </c>
      <c r="AS19" s="25">
        <v>0</v>
      </c>
      <c r="AT19" s="25">
        <v>0</v>
      </c>
      <c r="AU19" s="20"/>
      <c r="AV19" s="20"/>
      <c r="AW19" s="20"/>
      <c r="AX19" s="20">
        <v>0</v>
      </c>
      <c r="AY19" s="20">
        <v>47038.3</v>
      </c>
      <c r="AZ19" s="20">
        <v>35098.1</v>
      </c>
      <c r="BA19" s="20">
        <v>27077.9</v>
      </c>
      <c r="BB19" s="26"/>
      <c r="BC19" s="26"/>
      <c r="BD19" s="26"/>
      <c r="BE19" s="27">
        <v>1500</v>
      </c>
      <c r="BF19" s="27">
        <v>1500</v>
      </c>
      <c r="BG19" s="20">
        <v>1500</v>
      </c>
      <c r="BH19" s="20"/>
      <c r="BI19" s="20"/>
      <c r="BJ19" s="20"/>
      <c r="BK19" s="20"/>
      <c r="BL19" s="20"/>
      <c r="BM19" s="20"/>
      <c r="BN19" s="23">
        <f t="shared" si="6"/>
        <v>740.6</v>
      </c>
      <c r="BO19" s="23">
        <f t="shared" si="6"/>
        <v>630.6</v>
      </c>
      <c r="BP19" s="23">
        <f t="shared" si="7"/>
        <v>477.14</v>
      </c>
      <c r="BQ19" s="23">
        <f t="shared" si="31"/>
        <v>75.66444655883285</v>
      </c>
      <c r="BR19" s="20">
        <f t="shared" si="32"/>
        <v>64.42614096678369</v>
      </c>
      <c r="BS19" s="24">
        <v>740.6</v>
      </c>
      <c r="BT19" s="24">
        <v>630.6</v>
      </c>
      <c r="BU19" s="23">
        <v>477.14</v>
      </c>
      <c r="BV19" s="20">
        <v>0</v>
      </c>
      <c r="BW19" s="20">
        <v>0</v>
      </c>
      <c r="BX19" s="23">
        <v>0</v>
      </c>
      <c r="BY19" s="20">
        <v>0</v>
      </c>
      <c r="BZ19" s="20">
        <v>0</v>
      </c>
      <c r="CA19" s="20">
        <v>0</v>
      </c>
      <c r="CB19" s="24">
        <v>0</v>
      </c>
      <c r="CC19" s="24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30">
        <v>0</v>
      </c>
      <c r="CL19" s="30">
        <v>0</v>
      </c>
      <c r="CM19" s="20">
        <v>0</v>
      </c>
      <c r="CN19" s="24">
        <v>3090</v>
      </c>
      <c r="CO19" s="24">
        <v>2317.5</v>
      </c>
      <c r="CP19" s="20">
        <v>752.104</v>
      </c>
      <c r="CQ19" s="20">
        <v>1000</v>
      </c>
      <c r="CR19" s="20">
        <v>895</v>
      </c>
      <c r="CS19" s="20">
        <v>427.104</v>
      </c>
      <c r="CT19" s="24">
        <v>0</v>
      </c>
      <c r="CU19" s="24">
        <v>0</v>
      </c>
      <c r="CV19" s="20">
        <v>0</v>
      </c>
      <c r="CW19" s="20">
        <v>0</v>
      </c>
      <c r="CX19" s="20">
        <v>0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36.135</v>
      </c>
      <c r="DF19" s="20">
        <v>0</v>
      </c>
      <c r="DG19" s="23">
        <f t="shared" si="8"/>
        <v>62254.700000000004</v>
      </c>
      <c r="DH19" s="23">
        <f t="shared" si="9"/>
        <v>46028</v>
      </c>
      <c r="DI19" s="23">
        <f t="shared" si="10"/>
        <v>33284.073300000004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  <c r="DV19" s="20">
        <v>0</v>
      </c>
      <c r="DW19" s="20">
        <v>0</v>
      </c>
      <c r="DX19" s="20">
        <v>0</v>
      </c>
      <c r="DY19" s="20">
        <v>0</v>
      </c>
      <c r="DZ19" s="20">
        <v>0</v>
      </c>
      <c r="EA19" s="20">
        <v>0</v>
      </c>
      <c r="EB19" s="20">
        <v>0</v>
      </c>
      <c r="EC19" s="23">
        <f t="shared" si="11"/>
        <v>0</v>
      </c>
      <c r="ED19" s="23">
        <f t="shared" si="11"/>
        <v>0</v>
      </c>
      <c r="EE19" s="23">
        <f t="shared" si="12"/>
        <v>0</v>
      </c>
    </row>
    <row r="20" spans="1:135" s="29" customFormat="1" ht="20.25" customHeight="1">
      <c r="A20" s="47">
        <v>11</v>
      </c>
      <c r="B20" s="50" t="s">
        <v>67</v>
      </c>
      <c r="C20" s="20">
        <v>217.23299999999995</v>
      </c>
      <c r="D20" s="30">
        <v>356.6704000000009</v>
      </c>
      <c r="E20" s="22">
        <f t="shared" si="13"/>
        <v>9555.355999999998</v>
      </c>
      <c r="F20" s="22">
        <f t="shared" si="14"/>
        <v>6788.88</v>
      </c>
      <c r="G20" s="23">
        <f t="shared" si="0"/>
        <v>3925.8197</v>
      </c>
      <c r="H20" s="23">
        <f t="shared" si="15"/>
        <v>57.82720713873275</v>
      </c>
      <c r="I20" s="23">
        <f t="shared" si="16"/>
        <v>41.08501765920601</v>
      </c>
      <c r="J20" s="23">
        <f t="shared" si="1"/>
        <v>5153.956</v>
      </c>
      <c r="K20" s="23">
        <f t="shared" si="2"/>
        <v>3479.58</v>
      </c>
      <c r="L20" s="23">
        <f t="shared" si="3"/>
        <v>1362.7197</v>
      </c>
      <c r="M20" s="23">
        <f t="shared" si="17"/>
        <v>39.16333867880606</v>
      </c>
      <c r="N20" s="23">
        <f t="shared" si="18"/>
        <v>26.44026646715649</v>
      </c>
      <c r="O20" s="23">
        <f t="shared" si="4"/>
        <v>1181.816</v>
      </c>
      <c r="P20" s="23">
        <f t="shared" si="4"/>
        <v>912</v>
      </c>
      <c r="Q20" s="23">
        <f t="shared" si="5"/>
        <v>330.4007</v>
      </c>
      <c r="R20" s="23">
        <f t="shared" si="19"/>
        <v>36.228146929824554</v>
      </c>
      <c r="S20" s="20">
        <f t="shared" si="20"/>
        <v>27.957033920678004</v>
      </c>
      <c r="T20" s="24">
        <v>2</v>
      </c>
      <c r="U20" s="24">
        <v>2</v>
      </c>
      <c r="V20" s="23">
        <v>0.3947</v>
      </c>
      <c r="W20" s="23">
        <f t="shared" si="21"/>
        <v>19.735</v>
      </c>
      <c r="X20" s="20">
        <f t="shared" si="22"/>
        <v>19.735</v>
      </c>
      <c r="Y20" s="24">
        <v>3302.1</v>
      </c>
      <c r="Z20" s="24">
        <v>2035.19</v>
      </c>
      <c r="AA20" s="23">
        <v>805.535</v>
      </c>
      <c r="AB20" s="23">
        <f t="shared" si="23"/>
        <v>39.58033402286764</v>
      </c>
      <c r="AC20" s="20">
        <f t="shared" si="24"/>
        <v>24.394627661185307</v>
      </c>
      <c r="AD20" s="24">
        <v>1179.816</v>
      </c>
      <c r="AE20" s="24">
        <v>910</v>
      </c>
      <c r="AF20" s="23">
        <v>330.006</v>
      </c>
      <c r="AG20" s="23">
        <f t="shared" si="25"/>
        <v>36.2643956043956</v>
      </c>
      <c r="AH20" s="20">
        <f t="shared" si="26"/>
        <v>27.970971744746638</v>
      </c>
      <c r="AI20" s="24">
        <v>36</v>
      </c>
      <c r="AJ20" s="24">
        <v>27</v>
      </c>
      <c r="AK20" s="23">
        <v>27</v>
      </c>
      <c r="AL20" s="23">
        <f t="shared" si="27"/>
        <v>100</v>
      </c>
      <c r="AM20" s="20">
        <f t="shared" si="28"/>
        <v>75</v>
      </c>
      <c r="AN20" s="25">
        <v>0</v>
      </c>
      <c r="AO20" s="25">
        <v>0</v>
      </c>
      <c r="AP20" s="23">
        <v>0</v>
      </c>
      <c r="AQ20" s="23" t="e">
        <f t="shared" si="29"/>
        <v>#DIV/0!</v>
      </c>
      <c r="AR20" s="20" t="e">
        <f t="shared" si="30"/>
        <v>#DIV/0!</v>
      </c>
      <c r="AS20" s="25">
        <v>0</v>
      </c>
      <c r="AT20" s="25">
        <v>0</v>
      </c>
      <c r="AU20" s="20"/>
      <c r="AV20" s="20"/>
      <c r="AW20" s="20"/>
      <c r="AX20" s="20">
        <v>0</v>
      </c>
      <c r="AY20" s="20">
        <v>4151.4</v>
      </c>
      <c r="AZ20" s="20">
        <v>3059.3</v>
      </c>
      <c r="BA20" s="20">
        <v>2313.1</v>
      </c>
      <c r="BB20" s="26"/>
      <c r="BC20" s="26"/>
      <c r="BD20" s="26"/>
      <c r="BE20" s="27">
        <v>0</v>
      </c>
      <c r="BF20" s="27">
        <v>0</v>
      </c>
      <c r="BG20" s="20">
        <v>0</v>
      </c>
      <c r="BH20" s="20"/>
      <c r="BI20" s="20"/>
      <c r="BJ20" s="20"/>
      <c r="BK20" s="20"/>
      <c r="BL20" s="20"/>
      <c r="BM20" s="20"/>
      <c r="BN20" s="23">
        <f t="shared" si="6"/>
        <v>306.04</v>
      </c>
      <c r="BO20" s="23">
        <f t="shared" si="6"/>
        <v>225.39000000000001</v>
      </c>
      <c r="BP20" s="23">
        <f t="shared" si="7"/>
        <v>145.784</v>
      </c>
      <c r="BQ20" s="23">
        <f t="shared" si="31"/>
        <v>64.68077554461156</v>
      </c>
      <c r="BR20" s="20">
        <f t="shared" si="32"/>
        <v>47.6356031891256</v>
      </c>
      <c r="BS20" s="24">
        <v>186.96</v>
      </c>
      <c r="BT20" s="24">
        <v>175.58</v>
      </c>
      <c r="BU20" s="23">
        <v>140.784</v>
      </c>
      <c r="BV20" s="20">
        <v>0</v>
      </c>
      <c r="BW20" s="20">
        <v>0</v>
      </c>
      <c r="BX20" s="23">
        <v>0</v>
      </c>
      <c r="BY20" s="20">
        <v>0</v>
      </c>
      <c r="BZ20" s="20">
        <v>0</v>
      </c>
      <c r="CA20" s="20">
        <v>0</v>
      </c>
      <c r="CB20" s="24">
        <v>119.08</v>
      </c>
      <c r="CC20" s="24">
        <v>49.81</v>
      </c>
      <c r="CD20" s="20">
        <v>5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30">
        <v>0</v>
      </c>
      <c r="CL20" s="30">
        <v>0</v>
      </c>
      <c r="CM20" s="20">
        <v>0</v>
      </c>
      <c r="CN20" s="24">
        <v>328</v>
      </c>
      <c r="CO20" s="24">
        <v>280</v>
      </c>
      <c r="CP20" s="20">
        <v>54</v>
      </c>
      <c r="CQ20" s="20">
        <v>0</v>
      </c>
      <c r="CR20" s="20">
        <v>0</v>
      </c>
      <c r="CS20" s="20">
        <v>0</v>
      </c>
      <c r="CT20" s="24">
        <v>0</v>
      </c>
      <c r="CU20" s="24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250</v>
      </c>
      <c r="DA20" s="20">
        <v>250</v>
      </c>
      <c r="DB20" s="20">
        <v>250</v>
      </c>
      <c r="DC20" s="20">
        <v>0</v>
      </c>
      <c r="DD20" s="20">
        <v>0</v>
      </c>
      <c r="DE20" s="20">
        <v>0</v>
      </c>
      <c r="DF20" s="20">
        <v>0</v>
      </c>
      <c r="DG20" s="23">
        <f t="shared" si="8"/>
        <v>9555.355999999998</v>
      </c>
      <c r="DH20" s="23">
        <f t="shared" si="9"/>
        <v>6788.88</v>
      </c>
      <c r="DI20" s="23">
        <f t="shared" si="10"/>
        <v>3925.8197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500</v>
      </c>
      <c r="DZ20" s="20">
        <v>500</v>
      </c>
      <c r="EA20" s="20">
        <v>500</v>
      </c>
      <c r="EB20" s="20">
        <v>0</v>
      </c>
      <c r="EC20" s="23">
        <f t="shared" si="11"/>
        <v>500</v>
      </c>
      <c r="ED20" s="23">
        <f t="shared" si="11"/>
        <v>500</v>
      </c>
      <c r="EE20" s="23">
        <f t="shared" si="12"/>
        <v>500</v>
      </c>
    </row>
    <row r="21" spans="1:135" s="29" customFormat="1" ht="20.25" customHeight="1">
      <c r="A21" s="49">
        <v>12</v>
      </c>
      <c r="B21" s="50" t="s">
        <v>68</v>
      </c>
      <c r="C21" s="20">
        <v>226.08000000000004</v>
      </c>
      <c r="D21" s="30">
        <v>0</v>
      </c>
      <c r="E21" s="22">
        <f t="shared" si="13"/>
        <v>9549.1</v>
      </c>
      <c r="F21" s="22">
        <f t="shared" si="14"/>
        <v>8088.1</v>
      </c>
      <c r="G21" s="23">
        <f t="shared" si="0"/>
        <v>6542.6428</v>
      </c>
      <c r="H21" s="23">
        <f t="shared" si="15"/>
        <v>80.89220954241415</v>
      </c>
      <c r="I21" s="23">
        <f t="shared" si="16"/>
        <v>68.515805678022</v>
      </c>
      <c r="J21" s="23">
        <f t="shared" si="1"/>
        <v>1870.8</v>
      </c>
      <c r="K21" s="23">
        <f t="shared" si="2"/>
        <v>1579.4</v>
      </c>
      <c r="L21" s="23">
        <f t="shared" si="3"/>
        <v>1313.5428</v>
      </c>
      <c r="M21" s="23">
        <f t="shared" si="17"/>
        <v>83.1672027352159</v>
      </c>
      <c r="N21" s="23">
        <f t="shared" si="18"/>
        <v>70.21289288005131</v>
      </c>
      <c r="O21" s="23">
        <f t="shared" si="4"/>
        <v>796.2</v>
      </c>
      <c r="P21" s="23">
        <f t="shared" si="4"/>
        <v>693.3</v>
      </c>
      <c r="Q21" s="23">
        <f t="shared" si="5"/>
        <v>404.2028</v>
      </c>
      <c r="R21" s="23">
        <f t="shared" si="19"/>
        <v>58.30128371556326</v>
      </c>
      <c r="S21" s="20">
        <f t="shared" si="20"/>
        <v>50.76649083144938</v>
      </c>
      <c r="T21" s="24">
        <v>244.7</v>
      </c>
      <c r="U21" s="24">
        <v>244.7</v>
      </c>
      <c r="V21" s="23">
        <v>142.5828</v>
      </c>
      <c r="W21" s="23">
        <f t="shared" si="21"/>
        <v>58.26841029832448</v>
      </c>
      <c r="X21" s="20">
        <f t="shared" si="22"/>
        <v>58.26841029832448</v>
      </c>
      <c r="Y21" s="24">
        <v>53.1</v>
      </c>
      <c r="Z21" s="24">
        <v>53.1</v>
      </c>
      <c r="AA21" s="23">
        <v>57.34</v>
      </c>
      <c r="AB21" s="23">
        <f t="shared" si="23"/>
        <v>107.98493408662901</v>
      </c>
      <c r="AC21" s="20">
        <f t="shared" si="24"/>
        <v>107.98493408662901</v>
      </c>
      <c r="AD21" s="24">
        <v>551.5</v>
      </c>
      <c r="AE21" s="24">
        <v>448.6</v>
      </c>
      <c r="AF21" s="23">
        <v>261.62</v>
      </c>
      <c r="AG21" s="23">
        <f t="shared" si="25"/>
        <v>58.31921533660276</v>
      </c>
      <c r="AH21" s="20">
        <f t="shared" si="26"/>
        <v>47.43789664551224</v>
      </c>
      <c r="AI21" s="24">
        <v>1010</v>
      </c>
      <c r="AJ21" s="24">
        <v>821.5</v>
      </c>
      <c r="AK21" s="23">
        <v>840.5</v>
      </c>
      <c r="AL21" s="23">
        <f t="shared" si="27"/>
        <v>102.31284236153377</v>
      </c>
      <c r="AM21" s="20">
        <f t="shared" si="28"/>
        <v>83.21782178217822</v>
      </c>
      <c r="AN21" s="25">
        <v>0</v>
      </c>
      <c r="AO21" s="25">
        <v>0</v>
      </c>
      <c r="AP21" s="23">
        <v>0</v>
      </c>
      <c r="AQ21" s="23" t="e">
        <f t="shared" si="29"/>
        <v>#DIV/0!</v>
      </c>
      <c r="AR21" s="20" t="e">
        <f t="shared" si="30"/>
        <v>#DIV/0!</v>
      </c>
      <c r="AS21" s="25">
        <v>0</v>
      </c>
      <c r="AT21" s="25">
        <v>0</v>
      </c>
      <c r="AU21" s="20"/>
      <c r="AV21" s="20"/>
      <c r="AW21" s="20"/>
      <c r="AX21" s="20">
        <v>0</v>
      </c>
      <c r="AY21" s="20">
        <v>4678.3</v>
      </c>
      <c r="AZ21" s="20">
        <v>3508.7</v>
      </c>
      <c r="BA21" s="20">
        <v>2729.1</v>
      </c>
      <c r="BB21" s="26"/>
      <c r="BC21" s="26"/>
      <c r="BD21" s="26"/>
      <c r="BE21" s="27">
        <v>1500</v>
      </c>
      <c r="BF21" s="27">
        <v>1500</v>
      </c>
      <c r="BG21" s="20">
        <v>1500</v>
      </c>
      <c r="BH21" s="20"/>
      <c r="BI21" s="20"/>
      <c r="BJ21" s="20"/>
      <c r="BK21" s="20"/>
      <c r="BL21" s="20"/>
      <c r="BM21" s="20"/>
      <c r="BN21" s="23">
        <f t="shared" si="6"/>
        <v>11.5</v>
      </c>
      <c r="BO21" s="23">
        <f t="shared" si="6"/>
        <v>11.5</v>
      </c>
      <c r="BP21" s="23">
        <f t="shared" si="7"/>
        <v>11.5</v>
      </c>
      <c r="BQ21" s="23">
        <f t="shared" si="31"/>
        <v>100</v>
      </c>
      <c r="BR21" s="20">
        <f t="shared" si="32"/>
        <v>100</v>
      </c>
      <c r="BS21" s="24">
        <v>11.5</v>
      </c>
      <c r="BT21" s="24">
        <v>11.5</v>
      </c>
      <c r="BU21" s="23">
        <v>11.5</v>
      </c>
      <c r="BV21" s="20">
        <v>0</v>
      </c>
      <c r="BW21" s="20">
        <v>0</v>
      </c>
      <c r="BX21" s="23">
        <v>0</v>
      </c>
      <c r="BY21" s="20">
        <v>0</v>
      </c>
      <c r="BZ21" s="20">
        <v>0</v>
      </c>
      <c r="CA21" s="20">
        <v>0</v>
      </c>
      <c r="CB21" s="24">
        <v>0</v>
      </c>
      <c r="CC21" s="24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30">
        <v>0</v>
      </c>
      <c r="CL21" s="30">
        <v>0</v>
      </c>
      <c r="CM21" s="20">
        <v>0</v>
      </c>
      <c r="CN21" s="24">
        <v>0</v>
      </c>
      <c r="CO21" s="24">
        <v>0</v>
      </c>
      <c r="CP21" s="20">
        <v>0</v>
      </c>
      <c r="CQ21" s="20">
        <v>0</v>
      </c>
      <c r="CR21" s="20">
        <v>0</v>
      </c>
      <c r="CS21" s="20">
        <v>0</v>
      </c>
      <c r="CT21" s="24">
        <v>0</v>
      </c>
      <c r="CU21" s="24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1500</v>
      </c>
      <c r="DA21" s="20">
        <v>1500</v>
      </c>
      <c r="DB21" s="20">
        <v>1000</v>
      </c>
      <c r="DC21" s="20">
        <v>0</v>
      </c>
      <c r="DD21" s="20">
        <v>0</v>
      </c>
      <c r="DE21" s="20">
        <v>0</v>
      </c>
      <c r="DF21" s="20">
        <v>0</v>
      </c>
      <c r="DG21" s="23">
        <f t="shared" si="8"/>
        <v>9549.1</v>
      </c>
      <c r="DH21" s="23">
        <f t="shared" si="9"/>
        <v>8088.1</v>
      </c>
      <c r="DI21" s="23">
        <f t="shared" si="10"/>
        <v>6542.6428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  <c r="DV21" s="20">
        <v>0</v>
      </c>
      <c r="DW21" s="20">
        <v>0</v>
      </c>
      <c r="DX21" s="20">
        <v>0</v>
      </c>
      <c r="DY21" s="20">
        <v>75</v>
      </c>
      <c r="DZ21" s="20">
        <v>75</v>
      </c>
      <c r="EA21" s="20">
        <v>75</v>
      </c>
      <c r="EB21" s="20">
        <v>0</v>
      </c>
      <c r="EC21" s="23">
        <f t="shared" si="11"/>
        <v>75</v>
      </c>
      <c r="ED21" s="23">
        <f t="shared" si="11"/>
        <v>75</v>
      </c>
      <c r="EE21" s="23">
        <f t="shared" si="12"/>
        <v>75</v>
      </c>
    </row>
    <row r="22" spans="1:139" s="32" customFormat="1" ht="20.25" customHeight="1">
      <c r="A22" s="47">
        <v>13</v>
      </c>
      <c r="B22" s="50" t="s">
        <v>69</v>
      </c>
      <c r="C22" s="20">
        <v>6069.567</v>
      </c>
      <c r="D22" s="30">
        <v>0</v>
      </c>
      <c r="E22" s="22">
        <f t="shared" si="13"/>
        <v>25464.399999999998</v>
      </c>
      <c r="F22" s="22">
        <f t="shared" si="14"/>
        <v>18832.2</v>
      </c>
      <c r="G22" s="23">
        <f t="shared" si="0"/>
        <v>15114.928100000001</v>
      </c>
      <c r="H22" s="23">
        <f t="shared" si="15"/>
        <v>80.26108526884805</v>
      </c>
      <c r="I22" s="23">
        <f t="shared" si="16"/>
        <v>59.357095003220195</v>
      </c>
      <c r="J22" s="23">
        <f t="shared" si="1"/>
        <v>4036.8</v>
      </c>
      <c r="K22" s="23">
        <f t="shared" si="2"/>
        <v>2472</v>
      </c>
      <c r="L22" s="23">
        <f t="shared" si="3"/>
        <v>2161.3280999999997</v>
      </c>
      <c r="M22" s="23">
        <f t="shared" si="17"/>
        <v>87.43236650485436</v>
      </c>
      <c r="N22" s="23">
        <f t="shared" si="18"/>
        <v>53.5406287158145</v>
      </c>
      <c r="O22" s="23">
        <f t="shared" si="4"/>
        <v>1865.4</v>
      </c>
      <c r="P22" s="23">
        <f t="shared" si="4"/>
        <v>1000</v>
      </c>
      <c r="Q22" s="23">
        <f t="shared" si="5"/>
        <v>1193.8021</v>
      </c>
      <c r="R22" s="23">
        <f t="shared" si="19"/>
        <v>119.38021</v>
      </c>
      <c r="S22" s="20">
        <f t="shared" si="20"/>
        <v>63.997110539294525</v>
      </c>
      <c r="T22" s="24">
        <v>0</v>
      </c>
      <c r="U22" s="24">
        <v>0</v>
      </c>
      <c r="V22" s="23">
        <v>0.1021</v>
      </c>
      <c r="W22" s="23" t="e">
        <f t="shared" si="21"/>
        <v>#DIV/0!</v>
      </c>
      <c r="X22" s="20" t="e">
        <f t="shared" si="22"/>
        <v>#DIV/0!</v>
      </c>
      <c r="Y22" s="24">
        <v>1332.1</v>
      </c>
      <c r="Z22" s="24">
        <v>900</v>
      </c>
      <c r="AA22" s="23">
        <v>612.826</v>
      </c>
      <c r="AB22" s="23">
        <f t="shared" si="23"/>
        <v>68.09177777777778</v>
      </c>
      <c r="AC22" s="20">
        <f t="shared" si="24"/>
        <v>46.00450416635388</v>
      </c>
      <c r="AD22" s="24">
        <v>1865.4</v>
      </c>
      <c r="AE22" s="24">
        <v>1000</v>
      </c>
      <c r="AF22" s="23">
        <v>1193.7</v>
      </c>
      <c r="AG22" s="23">
        <f t="shared" si="25"/>
        <v>119.37</v>
      </c>
      <c r="AH22" s="20">
        <f t="shared" si="26"/>
        <v>63.99163718237375</v>
      </c>
      <c r="AI22" s="24">
        <v>34</v>
      </c>
      <c r="AJ22" s="24">
        <v>27</v>
      </c>
      <c r="AK22" s="23">
        <v>31.5</v>
      </c>
      <c r="AL22" s="23">
        <f t="shared" si="27"/>
        <v>116.66666666666667</v>
      </c>
      <c r="AM22" s="20">
        <f t="shared" si="28"/>
        <v>92.64705882352942</v>
      </c>
      <c r="AN22" s="25">
        <v>0</v>
      </c>
      <c r="AO22" s="25">
        <v>0</v>
      </c>
      <c r="AP22" s="23">
        <v>0</v>
      </c>
      <c r="AQ22" s="23" t="e">
        <f t="shared" si="29"/>
        <v>#DIV/0!</v>
      </c>
      <c r="AR22" s="20" t="e">
        <f t="shared" si="30"/>
        <v>#DIV/0!</v>
      </c>
      <c r="AS22" s="25">
        <v>0</v>
      </c>
      <c r="AT22" s="25">
        <v>0</v>
      </c>
      <c r="AU22" s="20"/>
      <c r="AV22" s="20"/>
      <c r="AW22" s="20"/>
      <c r="AX22" s="20">
        <v>0</v>
      </c>
      <c r="AY22" s="20">
        <v>19927.6</v>
      </c>
      <c r="AZ22" s="20">
        <v>14860.2</v>
      </c>
      <c r="BA22" s="20">
        <v>11453.6</v>
      </c>
      <c r="BB22" s="26"/>
      <c r="BC22" s="26"/>
      <c r="BD22" s="26"/>
      <c r="BE22" s="27">
        <v>1500</v>
      </c>
      <c r="BF22" s="27">
        <v>1500</v>
      </c>
      <c r="BG22" s="20">
        <v>1500</v>
      </c>
      <c r="BH22" s="20"/>
      <c r="BI22" s="20"/>
      <c r="BJ22" s="20"/>
      <c r="BK22" s="20"/>
      <c r="BL22" s="20"/>
      <c r="BM22" s="20"/>
      <c r="BN22" s="23">
        <f t="shared" si="6"/>
        <v>505.3</v>
      </c>
      <c r="BO22" s="23">
        <f t="shared" si="6"/>
        <v>320</v>
      </c>
      <c r="BP22" s="23">
        <f t="shared" si="7"/>
        <v>253.2</v>
      </c>
      <c r="BQ22" s="23">
        <f t="shared" si="31"/>
        <v>79.125</v>
      </c>
      <c r="BR22" s="20">
        <f t="shared" si="32"/>
        <v>50.1088462299624</v>
      </c>
      <c r="BS22" s="24">
        <v>505.3</v>
      </c>
      <c r="BT22" s="24">
        <v>320</v>
      </c>
      <c r="BU22" s="23">
        <v>253.2</v>
      </c>
      <c r="BV22" s="20">
        <v>0</v>
      </c>
      <c r="BW22" s="20">
        <v>0</v>
      </c>
      <c r="BX22" s="23">
        <v>0</v>
      </c>
      <c r="BY22" s="20">
        <v>0</v>
      </c>
      <c r="BZ22" s="20">
        <v>0</v>
      </c>
      <c r="CA22" s="20">
        <v>0</v>
      </c>
      <c r="CB22" s="24">
        <v>0</v>
      </c>
      <c r="CC22" s="24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30">
        <v>0</v>
      </c>
      <c r="CL22" s="30">
        <v>0</v>
      </c>
      <c r="CM22" s="20">
        <v>0</v>
      </c>
      <c r="CN22" s="24">
        <v>300</v>
      </c>
      <c r="CO22" s="24">
        <v>225</v>
      </c>
      <c r="CP22" s="20">
        <v>70</v>
      </c>
      <c r="CQ22" s="20">
        <v>100</v>
      </c>
      <c r="CR22" s="20">
        <v>75</v>
      </c>
      <c r="CS22" s="20">
        <v>4</v>
      </c>
      <c r="CT22" s="24">
        <v>0</v>
      </c>
      <c r="CU22" s="24">
        <v>0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3">
        <f t="shared" si="8"/>
        <v>25464.399999999998</v>
      </c>
      <c r="DH22" s="23">
        <f t="shared" si="9"/>
        <v>18832.2</v>
      </c>
      <c r="DI22" s="23">
        <f t="shared" si="10"/>
        <v>15114.928100000001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  <c r="DV22" s="20">
        <v>0</v>
      </c>
      <c r="DW22" s="20">
        <v>0</v>
      </c>
      <c r="DX22" s="20">
        <v>0</v>
      </c>
      <c r="DY22" s="20">
        <v>0</v>
      </c>
      <c r="DZ22" s="20">
        <v>0</v>
      </c>
      <c r="EA22" s="20">
        <v>0</v>
      </c>
      <c r="EB22" s="20">
        <v>0</v>
      </c>
      <c r="EC22" s="23">
        <f t="shared" si="11"/>
        <v>0</v>
      </c>
      <c r="ED22" s="23">
        <f t="shared" si="11"/>
        <v>0</v>
      </c>
      <c r="EE22" s="23">
        <f t="shared" si="12"/>
        <v>0</v>
      </c>
      <c r="EG22" s="29"/>
      <c r="EI22" s="29"/>
    </row>
    <row r="23" spans="1:139" s="32" customFormat="1" ht="20.25" customHeight="1">
      <c r="A23" s="49">
        <v>14</v>
      </c>
      <c r="B23" s="50" t="s">
        <v>70</v>
      </c>
      <c r="C23" s="20">
        <v>8631.921</v>
      </c>
      <c r="D23" s="30">
        <v>0</v>
      </c>
      <c r="E23" s="22">
        <f t="shared" si="13"/>
        <v>25412.999999999996</v>
      </c>
      <c r="F23" s="22">
        <f t="shared" si="14"/>
        <v>18518.9</v>
      </c>
      <c r="G23" s="23">
        <f t="shared" si="0"/>
        <v>15793.7013</v>
      </c>
      <c r="H23" s="23">
        <f t="shared" si="15"/>
        <v>85.2842301648586</v>
      </c>
      <c r="I23" s="23">
        <f t="shared" si="16"/>
        <v>62.14811828591667</v>
      </c>
      <c r="J23" s="23">
        <f t="shared" si="1"/>
        <v>5157.900000000001</v>
      </c>
      <c r="K23" s="23">
        <f t="shared" si="2"/>
        <v>3454.6000000000004</v>
      </c>
      <c r="L23" s="23">
        <f t="shared" si="3"/>
        <v>4232.201300000001</v>
      </c>
      <c r="M23" s="23">
        <f t="shared" si="17"/>
        <v>122.50915590806461</v>
      </c>
      <c r="N23" s="23">
        <f t="shared" si="18"/>
        <v>82.05279861959325</v>
      </c>
      <c r="O23" s="23">
        <f t="shared" si="4"/>
        <v>1990.4</v>
      </c>
      <c r="P23" s="23">
        <f t="shared" si="4"/>
        <v>1275.6000000000001</v>
      </c>
      <c r="Q23" s="23">
        <f t="shared" si="5"/>
        <v>531.4493</v>
      </c>
      <c r="R23" s="23">
        <f t="shared" si="19"/>
        <v>41.66269206647851</v>
      </c>
      <c r="S23" s="20">
        <f t="shared" si="20"/>
        <v>26.70062801446945</v>
      </c>
      <c r="T23" s="24">
        <v>0.2</v>
      </c>
      <c r="U23" s="24">
        <v>0.2</v>
      </c>
      <c r="V23" s="23">
        <v>0.2293</v>
      </c>
      <c r="W23" s="23">
        <f t="shared" si="21"/>
        <v>114.64999999999999</v>
      </c>
      <c r="X23" s="20">
        <f t="shared" si="22"/>
        <v>114.64999999999999</v>
      </c>
      <c r="Y23" s="24">
        <v>1558.9</v>
      </c>
      <c r="Z23" s="24">
        <v>1000</v>
      </c>
      <c r="AA23" s="23">
        <v>490.606</v>
      </c>
      <c r="AB23" s="23">
        <f t="shared" si="23"/>
        <v>49.0606</v>
      </c>
      <c r="AC23" s="20">
        <f t="shared" si="24"/>
        <v>31.47129386105587</v>
      </c>
      <c r="AD23" s="24">
        <v>1990.2</v>
      </c>
      <c r="AE23" s="24">
        <v>1275.4</v>
      </c>
      <c r="AF23" s="23">
        <v>531.22</v>
      </c>
      <c r="AG23" s="23">
        <f t="shared" si="25"/>
        <v>41.65124666771209</v>
      </c>
      <c r="AH23" s="20">
        <f t="shared" si="26"/>
        <v>26.691789769872376</v>
      </c>
      <c r="AI23" s="24">
        <v>144</v>
      </c>
      <c r="AJ23" s="24">
        <v>129</v>
      </c>
      <c r="AK23" s="23">
        <v>56</v>
      </c>
      <c r="AL23" s="23">
        <f t="shared" si="27"/>
        <v>43.41085271317829</v>
      </c>
      <c r="AM23" s="20">
        <f t="shared" si="28"/>
        <v>38.88888888888889</v>
      </c>
      <c r="AN23" s="25">
        <v>0</v>
      </c>
      <c r="AO23" s="25">
        <v>0</v>
      </c>
      <c r="AP23" s="23">
        <v>0</v>
      </c>
      <c r="AQ23" s="23" t="e">
        <f t="shared" si="29"/>
        <v>#DIV/0!</v>
      </c>
      <c r="AR23" s="20" t="e">
        <f t="shared" si="30"/>
        <v>#DIV/0!</v>
      </c>
      <c r="AS23" s="25">
        <v>0</v>
      </c>
      <c r="AT23" s="25">
        <v>0</v>
      </c>
      <c r="AU23" s="20"/>
      <c r="AV23" s="20"/>
      <c r="AW23" s="20"/>
      <c r="AX23" s="20">
        <v>0</v>
      </c>
      <c r="AY23" s="20">
        <v>20255.1</v>
      </c>
      <c r="AZ23" s="20">
        <v>15064.3</v>
      </c>
      <c r="BA23" s="20">
        <v>11561.5</v>
      </c>
      <c r="BB23" s="26"/>
      <c r="BC23" s="26"/>
      <c r="BD23" s="26"/>
      <c r="BE23" s="27">
        <v>0</v>
      </c>
      <c r="BF23" s="27">
        <v>0</v>
      </c>
      <c r="BG23" s="20">
        <v>0</v>
      </c>
      <c r="BH23" s="20"/>
      <c r="BI23" s="20"/>
      <c r="BJ23" s="20"/>
      <c r="BK23" s="20"/>
      <c r="BL23" s="20"/>
      <c r="BM23" s="20"/>
      <c r="BN23" s="23">
        <f t="shared" si="6"/>
        <v>574.6</v>
      </c>
      <c r="BO23" s="23">
        <f t="shared" si="6"/>
        <v>450</v>
      </c>
      <c r="BP23" s="23">
        <f t="shared" si="7"/>
        <v>19.929</v>
      </c>
      <c r="BQ23" s="23">
        <f t="shared" si="31"/>
        <v>4.4286666666666665</v>
      </c>
      <c r="BR23" s="20">
        <f t="shared" si="32"/>
        <v>3.4683257918552037</v>
      </c>
      <c r="BS23" s="24">
        <v>574.6</v>
      </c>
      <c r="BT23" s="24">
        <v>450</v>
      </c>
      <c r="BU23" s="23">
        <v>19.929</v>
      </c>
      <c r="BV23" s="20">
        <v>0</v>
      </c>
      <c r="BW23" s="20">
        <v>0</v>
      </c>
      <c r="BX23" s="23">
        <v>0</v>
      </c>
      <c r="BY23" s="20">
        <v>0</v>
      </c>
      <c r="BZ23" s="20">
        <v>0</v>
      </c>
      <c r="CA23" s="20">
        <v>0</v>
      </c>
      <c r="CB23" s="24">
        <v>0</v>
      </c>
      <c r="CC23" s="24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30">
        <v>0</v>
      </c>
      <c r="CL23" s="30">
        <v>0</v>
      </c>
      <c r="CM23" s="20">
        <v>0</v>
      </c>
      <c r="CN23" s="24">
        <v>890</v>
      </c>
      <c r="CO23" s="24">
        <v>600</v>
      </c>
      <c r="CP23" s="20">
        <v>42.235</v>
      </c>
      <c r="CQ23" s="20">
        <v>490</v>
      </c>
      <c r="CR23" s="20">
        <v>300</v>
      </c>
      <c r="CS23" s="20">
        <v>0</v>
      </c>
      <c r="CT23" s="24">
        <v>0</v>
      </c>
      <c r="CU23" s="24">
        <v>0</v>
      </c>
      <c r="CV23" s="20">
        <v>0</v>
      </c>
      <c r="CW23" s="20">
        <v>0</v>
      </c>
      <c r="CX23" s="20">
        <v>0</v>
      </c>
      <c r="CY23" s="20">
        <v>2915.444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176.538</v>
      </c>
      <c r="DF23" s="20">
        <v>0</v>
      </c>
      <c r="DG23" s="23">
        <f t="shared" si="8"/>
        <v>25412.999999999996</v>
      </c>
      <c r="DH23" s="23">
        <f t="shared" si="9"/>
        <v>18518.9</v>
      </c>
      <c r="DI23" s="23">
        <f t="shared" si="10"/>
        <v>15793.7013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0</v>
      </c>
      <c r="DW23" s="20">
        <v>0</v>
      </c>
      <c r="DX23" s="20">
        <v>0</v>
      </c>
      <c r="DY23" s="20">
        <v>0</v>
      </c>
      <c r="DZ23" s="20">
        <v>0</v>
      </c>
      <c r="EA23" s="20">
        <v>0</v>
      </c>
      <c r="EB23" s="20">
        <v>0</v>
      </c>
      <c r="EC23" s="23">
        <f t="shared" si="11"/>
        <v>0</v>
      </c>
      <c r="ED23" s="23">
        <f t="shared" si="11"/>
        <v>0</v>
      </c>
      <c r="EE23" s="23">
        <f t="shared" si="12"/>
        <v>0</v>
      </c>
      <c r="EG23" s="29"/>
      <c r="EI23" s="29"/>
    </row>
    <row r="24" spans="1:139" s="32" customFormat="1" ht="20.25" customHeight="1">
      <c r="A24" s="47">
        <v>15</v>
      </c>
      <c r="B24" s="50" t="s">
        <v>71</v>
      </c>
      <c r="C24" s="20">
        <v>905.4194000000001</v>
      </c>
      <c r="D24" s="30">
        <v>0</v>
      </c>
      <c r="E24" s="22">
        <f t="shared" si="13"/>
        <v>10470.8</v>
      </c>
      <c r="F24" s="22">
        <f t="shared" si="14"/>
        <v>8015.1663</v>
      </c>
      <c r="G24" s="23">
        <f t="shared" si="0"/>
        <v>6094.9557</v>
      </c>
      <c r="H24" s="23">
        <f t="shared" si="15"/>
        <v>76.04278528818547</v>
      </c>
      <c r="I24" s="23">
        <f t="shared" si="16"/>
        <v>58.20907380524889</v>
      </c>
      <c r="J24" s="23">
        <f t="shared" si="1"/>
        <v>2121.3</v>
      </c>
      <c r="K24" s="23">
        <f t="shared" si="2"/>
        <v>1767.1663</v>
      </c>
      <c r="L24" s="23">
        <f t="shared" si="3"/>
        <v>1252.6556999999998</v>
      </c>
      <c r="M24" s="23">
        <f t="shared" si="17"/>
        <v>70.88499254427836</v>
      </c>
      <c r="N24" s="23">
        <f t="shared" si="18"/>
        <v>59.05132230236174</v>
      </c>
      <c r="O24" s="23">
        <f t="shared" si="4"/>
        <v>1125.6999999999998</v>
      </c>
      <c r="P24" s="23">
        <f t="shared" si="4"/>
        <v>963</v>
      </c>
      <c r="Q24" s="23">
        <f t="shared" si="5"/>
        <v>691.5137</v>
      </c>
      <c r="R24" s="23">
        <f t="shared" si="19"/>
        <v>71.80827622014537</v>
      </c>
      <c r="S24" s="20">
        <f t="shared" si="20"/>
        <v>61.429661543928226</v>
      </c>
      <c r="T24" s="24">
        <v>23.6</v>
      </c>
      <c r="U24" s="24">
        <v>15</v>
      </c>
      <c r="V24" s="23">
        <v>1.4517</v>
      </c>
      <c r="W24" s="23">
        <f t="shared" si="21"/>
        <v>9.678</v>
      </c>
      <c r="X24" s="20">
        <f t="shared" si="22"/>
        <v>6.1512711864406775</v>
      </c>
      <c r="Y24" s="24">
        <v>185.6</v>
      </c>
      <c r="Z24" s="24">
        <v>143.1663</v>
      </c>
      <c r="AA24" s="23">
        <v>129.442</v>
      </c>
      <c r="AB24" s="23">
        <f t="shared" si="23"/>
        <v>90.41373563471292</v>
      </c>
      <c r="AC24" s="20">
        <f t="shared" si="24"/>
        <v>69.74245689655173</v>
      </c>
      <c r="AD24" s="24">
        <v>1102.1</v>
      </c>
      <c r="AE24" s="24">
        <v>948</v>
      </c>
      <c r="AF24" s="23">
        <v>690.062</v>
      </c>
      <c r="AG24" s="23">
        <f t="shared" si="25"/>
        <v>72.79135021097046</v>
      </c>
      <c r="AH24" s="20">
        <f t="shared" si="26"/>
        <v>62.613374466926786</v>
      </c>
      <c r="AI24" s="24">
        <v>252</v>
      </c>
      <c r="AJ24" s="24">
        <v>239</v>
      </c>
      <c r="AK24" s="23">
        <v>236</v>
      </c>
      <c r="AL24" s="23">
        <f t="shared" si="27"/>
        <v>98.74476987447699</v>
      </c>
      <c r="AM24" s="20">
        <f t="shared" si="28"/>
        <v>93.65079365079364</v>
      </c>
      <c r="AN24" s="25">
        <v>0</v>
      </c>
      <c r="AO24" s="25">
        <v>0</v>
      </c>
      <c r="AP24" s="23">
        <v>0</v>
      </c>
      <c r="AQ24" s="23" t="e">
        <f t="shared" si="29"/>
        <v>#DIV/0!</v>
      </c>
      <c r="AR24" s="20" t="e">
        <f t="shared" si="30"/>
        <v>#DIV/0!</v>
      </c>
      <c r="AS24" s="25">
        <v>0</v>
      </c>
      <c r="AT24" s="25">
        <v>0</v>
      </c>
      <c r="AU24" s="20"/>
      <c r="AV24" s="20"/>
      <c r="AW24" s="20"/>
      <c r="AX24" s="20">
        <v>0</v>
      </c>
      <c r="AY24" s="20">
        <v>8349.5</v>
      </c>
      <c r="AZ24" s="20">
        <v>6248</v>
      </c>
      <c r="BA24" s="20">
        <v>4842.3</v>
      </c>
      <c r="BB24" s="26"/>
      <c r="BC24" s="26"/>
      <c r="BD24" s="26"/>
      <c r="BE24" s="27">
        <v>0</v>
      </c>
      <c r="BF24" s="27">
        <v>0</v>
      </c>
      <c r="BG24" s="20">
        <v>0</v>
      </c>
      <c r="BH24" s="20"/>
      <c r="BI24" s="20"/>
      <c r="BJ24" s="20"/>
      <c r="BK24" s="20"/>
      <c r="BL24" s="20"/>
      <c r="BM24" s="20"/>
      <c r="BN24" s="23">
        <f t="shared" si="6"/>
        <v>328</v>
      </c>
      <c r="BO24" s="23">
        <f t="shared" si="6"/>
        <v>250</v>
      </c>
      <c r="BP24" s="23">
        <f t="shared" si="7"/>
        <v>142.6</v>
      </c>
      <c r="BQ24" s="23">
        <f t="shared" si="31"/>
        <v>57.04</v>
      </c>
      <c r="BR24" s="20">
        <f t="shared" si="32"/>
        <v>43.47560975609756</v>
      </c>
      <c r="BS24" s="24">
        <v>328</v>
      </c>
      <c r="BT24" s="24">
        <v>250</v>
      </c>
      <c r="BU24" s="23">
        <v>142.6</v>
      </c>
      <c r="BV24" s="20">
        <v>0</v>
      </c>
      <c r="BW24" s="20">
        <v>0</v>
      </c>
      <c r="BX24" s="23">
        <v>0</v>
      </c>
      <c r="BY24" s="20">
        <v>0</v>
      </c>
      <c r="BZ24" s="20">
        <v>0</v>
      </c>
      <c r="CA24" s="20">
        <v>0</v>
      </c>
      <c r="CB24" s="24">
        <v>0</v>
      </c>
      <c r="CC24" s="24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30">
        <v>0</v>
      </c>
      <c r="CL24" s="30">
        <v>0</v>
      </c>
      <c r="CM24" s="20">
        <v>0</v>
      </c>
      <c r="CN24" s="24">
        <v>230</v>
      </c>
      <c r="CO24" s="24">
        <v>172</v>
      </c>
      <c r="CP24" s="20">
        <v>53.1</v>
      </c>
      <c r="CQ24" s="20">
        <v>230</v>
      </c>
      <c r="CR24" s="20">
        <v>172</v>
      </c>
      <c r="CS24" s="20">
        <v>43.1</v>
      </c>
      <c r="CT24" s="24">
        <v>0</v>
      </c>
      <c r="CU24" s="24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3">
        <f t="shared" si="8"/>
        <v>10470.8</v>
      </c>
      <c r="DH24" s="23">
        <f t="shared" si="9"/>
        <v>8015.1663</v>
      </c>
      <c r="DI24" s="23">
        <f t="shared" si="10"/>
        <v>6094.9557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20">
        <v>0</v>
      </c>
      <c r="DY24" s="20">
        <v>304.6663</v>
      </c>
      <c r="DZ24" s="20">
        <v>304.6663</v>
      </c>
      <c r="EA24" s="20">
        <v>304.6663</v>
      </c>
      <c r="EB24" s="20">
        <v>0</v>
      </c>
      <c r="EC24" s="23">
        <f t="shared" si="11"/>
        <v>304.6663</v>
      </c>
      <c r="ED24" s="23">
        <f t="shared" si="11"/>
        <v>304.6663</v>
      </c>
      <c r="EE24" s="23">
        <f t="shared" si="12"/>
        <v>304.6663</v>
      </c>
      <c r="EG24" s="29"/>
      <c r="EI24" s="29"/>
    </row>
    <row r="25" spans="1:139" s="32" customFormat="1" ht="20.25" customHeight="1">
      <c r="A25" s="49">
        <v>16</v>
      </c>
      <c r="B25" s="50" t="s">
        <v>72</v>
      </c>
      <c r="C25" s="20">
        <v>303.6164</v>
      </c>
      <c r="D25" s="30">
        <v>0</v>
      </c>
      <c r="E25" s="22">
        <f t="shared" si="13"/>
        <v>10085.400000000001</v>
      </c>
      <c r="F25" s="22">
        <f t="shared" si="14"/>
        <v>7961</v>
      </c>
      <c r="G25" s="23">
        <f t="shared" si="0"/>
        <v>6460.1176000000005</v>
      </c>
      <c r="H25" s="23">
        <f t="shared" si="15"/>
        <v>81.14706192689361</v>
      </c>
      <c r="I25" s="23">
        <f t="shared" si="16"/>
        <v>64.0541535288635</v>
      </c>
      <c r="J25" s="23">
        <f t="shared" si="1"/>
        <v>2181.8999999999996</v>
      </c>
      <c r="K25" s="23">
        <f t="shared" si="2"/>
        <v>1664.7</v>
      </c>
      <c r="L25" s="23">
        <f t="shared" si="3"/>
        <v>1237.4176000000002</v>
      </c>
      <c r="M25" s="23">
        <f t="shared" si="17"/>
        <v>74.33276866702711</v>
      </c>
      <c r="N25" s="23">
        <f t="shared" si="18"/>
        <v>56.712846601585795</v>
      </c>
      <c r="O25" s="23">
        <f t="shared" si="4"/>
        <v>549.6999999999999</v>
      </c>
      <c r="P25" s="23">
        <f t="shared" si="4"/>
        <v>401.9</v>
      </c>
      <c r="Q25" s="23">
        <f t="shared" si="5"/>
        <v>237.5636</v>
      </c>
      <c r="R25" s="23">
        <f t="shared" si="19"/>
        <v>59.110126897238125</v>
      </c>
      <c r="S25" s="20">
        <f t="shared" si="20"/>
        <v>43.21695470256504</v>
      </c>
      <c r="T25" s="24">
        <v>1.3</v>
      </c>
      <c r="U25" s="24">
        <v>0.7</v>
      </c>
      <c r="V25" s="23">
        <v>0.1326</v>
      </c>
      <c r="W25" s="23">
        <f t="shared" si="21"/>
        <v>18.942857142857143</v>
      </c>
      <c r="X25" s="20">
        <f t="shared" si="22"/>
        <v>10.2</v>
      </c>
      <c r="Y25" s="24">
        <v>976</v>
      </c>
      <c r="Z25" s="24">
        <v>774.8</v>
      </c>
      <c r="AA25" s="23">
        <v>600.964</v>
      </c>
      <c r="AB25" s="23">
        <f t="shared" si="23"/>
        <v>77.56375838926176</v>
      </c>
      <c r="AC25" s="20">
        <f t="shared" si="24"/>
        <v>61.57418032786885</v>
      </c>
      <c r="AD25" s="24">
        <v>548.4</v>
      </c>
      <c r="AE25" s="24">
        <v>401.2</v>
      </c>
      <c r="AF25" s="23">
        <v>237.431</v>
      </c>
      <c r="AG25" s="23">
        <f t="shared" si="25"/>
        <v>59.18020937188435</v>
      </c>
      <c r="AH25" s="20">
        <f t="shared" si="26"/>
        <v>43.29522246535376</v>
      </c>
      <c r="AI25" s="24">
        <v>24</v>
      </c>
      <c r="AJ25" s="24">
        <v>18</v>
      </c>
      <c r="AK25" s="23">
        <v>12</v>
      </c>
      <c r="AL25" s="23">
        <f t="shared" si="27"/>
        <v>66.66666666666666</v>
      </c>
      <c r="AM25" s="20">
        <f t="shared" si="28"/>
        <v>50</v>
      </c>
      <c r="AN25" s="25">
        <v>0</v>
      </c>
      <c r="AO25" s="25">
        <v>0</v>
      </c>
      <c r="AP25" s="23">
        <v>0</v>
      </c>
      <c r="AQ25" s="23" t="e">
        <f t="shared" si="29"/>
        <v>#DIV/0!</v>
      </c>
      <c r="AR25" s="20" t="e">
        <f t="shared" si="30"/>
        <v>#DIV/0!</v>
      </c>
      <c r="AS25" s="25">
        <v>0</v>
      </c>
      <c r="AT25" s="25">
        <v>0</v>
      </c>
      <c r="AU25" s="20"/>
      <c r="AV25" s="20"/>
      <c r="AW25" s="20"/>
      <c r="AX25" s="20">
        <v>0</v>
      </c>
      <c r="AY25" s="20">
        <v>6403.5</v>
      </c>
      <c r="AZ25" s="20">
        <v>4796.3</v>
      </c>
      <c r="BA25" s="20">
        <v>3722.7</v>
      </c>
      <c r="BB25" s="26"/>
      <c r="BC25" s="26"/>
      <c r="BD25" s="26"/>
      <c r="BE25" s="27">
        <v>1500</v>
      </c>
      <c r="BF25" s="27">
        <v>1500</v>
      </c>
      <c r="BG25" s="20">
        <v>1500</v>
      </c>
      <c r="BH25" s="20"/>
      <c r="BI25" s="20"/>
      <c r="BJ25" s="20"/>
      <c r="BK25" s="20"/>
      <c r="BL25" s="20"/>
      <c r="BM25" s="20"/>
      <c r="BN25" s="23">
        <f t="shared" si="6"/>
        <v>622.2</v>
      </c>
      <c r="BO25" s="23">
        <f t="shared" si="6"/>
        <v>470</v>
      </c>
      <c r="BP25" s="23">
        <f t="shared" si="7"/>
        <v>386.89</v>
      </c>
      <c r="BQ25" s="23">
        <f t="shared" si="31"/>
        <v>82.31702127659574</v>
      </c>
      <c r="BR25" s="20">
        <f t="shared" si="32"/>
        <v>62.18097074895531</v>
      </c>
      <c r="BS25" s="24">
        <v>572.2</v>
      </c>
      <c r="BT25" s="24">
        <v>420</v>
      </c>
      <c r="BU25" s="23">
        <v>362.89</v>
      </c>
      <c r="BV25" s="20">
        <v>0</v>
      </c>
      <c r="BW25" s="20">
        <v>0</v>
      </c>
      <c r="BX25" s="23">
        <v>0</v>
      </c>
      <c r="BY25" s="20">
        <v>0</v>
      </c>
      <c r="BZ25" s="20">
        <v>0</v>
      </c>
      <c r="CA25" s="20">
        <v>0</v>
      </c>
      <c r="CB25" s="24">
        <v>50</v>
      </c>
      <c r="CC25" s="24">
        <v>50</v>
      </c>
      <c r="CD25" s="20">
        <v>24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30">
        <v>0</v>
      </c>
      <c r="CL25" s="30">
        <v>0</v>
      </c>
      <c r="CM25" s="20">
        <v>0</v>
      </c>
      <c r="CN25" s="24">
        <v>10</v>
      </c>
      <c r="CO25" s="24">
        <v>0</v>
      </c>
      <c r="CP25" s="20">
        <v>0</v>
      </c>
      <c r="CQ25" s="20">
        <v>10</v>
      </c>
      <c r="CR25" s="20">
        <v>0</v>
      </c>
      <c r="CS25" s="20">
        <v>0</v>
      </c>
      <c r="CT25" s="24">
        <v>0</v>
      </c>
      <c r="CU25" s="24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0</v>
      </c>
      <c r="DG25" s="23">
        <f t="shared" si="8"/>
        <v>10085.400000000001</v>
      </c>
      <c r="DH25" s="23">
        <f t="shared" si="9"/>
        <v>7961</v>
      </c>
      <c r="DI25" s="23">
        <f t="shared" si="10"/>
        <v>6460.1176000000005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20">
        <v>0</v>
      </c>
      <c r="DY25" s="20">
        <v>0</v>
      </c>
      <c r="DZ25" s="20">
        <v>0</v>
      </c>
      <c r="EA25" s="20">
        <v>0</v>
      </c>
      <c r="EB25" s="20">
        <v>0</v>
      </c>
      <c r="EC25" s="23">
        <f t="shared" si="11"/>
        <v>0</v>
      </c>
      <c r="ED25" s="23">
        <f t="shared" si="11"/>
        <v>0</v>
      </c>
      <c r="EE25" s="23">
        <f t="shared" si="12"/>
        <v>0</v>
      </c>
      <c r="EG25" s="29"/>
      <c r="EI25" s="29"/>
    </row>
    <row r="26" spans="1:139" s="32" customFormat="1" ht="20.25" customHeight="1">
      <c r="A26" s="47">
        <v>17</v>
      </c>
      <c r="B26" s="50" t="s">
        <v>73</v>
      </c>
      <c r="C26" s="20">
        <v>10403.757999999998</v>
      </c>
      <c r="D26" s="30">
        <v>0</v>
      </c>
      <c r="E26" s="22">
        <f t="shared" si="13"/>
        <v>30648.899999999998</v>
      </c>
      <c r="F26" s="22">
        <f t="shared" si="14"/>
        <v>22551.500000000004</v>
      </c>
      <c r="G26" s="23">
        <f t="shared" si="0"/>
        <v>16675.769099999998</v>
      </c>
      <c r="H26" s="23">
        <f t="shared" si="15"/>
        <v>73.94527681085513</v>
      </c>
      <c r="I26" s="23">
        <f t="shared" si="16"/>
        <v>54.40902968785176</v>
      </c>
      <c r="J26" s="23">
        <f t="shared" si="1"/>
        <v>5866.1</v>
      </c>
      <c r="K26" s="23">
        <f t="shared" si="2"/>
        <v>3624.1000000000004</v>
      </c>
      <c r="L26" s="23">
        <f t="shared" si="3"/>
        <v>1211.6690999999998</v>
      </c>
      <c r="M26" s="23">
        <f t="shared" si="17"/>
        <v>33.433655252338504</v>
      </c>
      <c r="N26" s="23">
        <f t="shared" si="18"/>
        <v>20.655445696459314</v>
      </c>
      <c r="O26" s="23">
        <f t="shared" si="4"/>
        <v>3262.7999999999997</v>
      </c>
      <c r="P26" s="23">
        <f t="shared" si="4"/>
        <v>2343.1</v>
      </c>
      <c r="Q26" s="23">
        <f t="shared" si="5"/>
        <v>578.2531</v>
      </c>
      <c r="R26" s="23">
        <f t="shared" si="19"/>
        <v>24.67897656950194</v>
      </c>
      <c r="S26" s="20">
        <f t="shared" si="20"/>
        <v>17.72260328552164</v>
      </c>
      <c r="T26" s="24">
        <v>18.6</v>
      </c>
      <c r="U26" s="24">
        <v>18.7</v>
      </c>
      <c r="V26" s="23">
        <v>0.3971</v>
      </c>
      <c r="W26" s="23">
        <f t="shared" si="21"/>
        <v>2.123529411764706</v>
      </c>
      <c r="X26" s="20">
        <f t="shared" si="22"/>
        <v>2.1349462365591396</v>
      </c>
      <c r="Y26" s="24">
        <v>2335.3</v>
      </c>
      <c r="Z26" s="24">
        <v>1080</v>
      </c>
      <c r="AA26" s="23">
        <v>432.616</v>
      </c>
      <c r="AB26" s="23">
        <f t="shared" si="23"/>
        <v>40.057037037037034</v>
      </c>
      <c r="AC26" s="20">
        <f t="shared" si="24"/>
        <v>18.525071725260137</v>
      </c>
      <c r="AD26" s="24">
        <v>3244.2</v>
      </c>
      <c r="AE26" s="24">
        <v>2324.4</v>
      </c>
      <c r="AF26" s="23">
        <v>577.856</v>
      </c>
      <c r="AG26" s="23">
        <f t="shared" si="25"/>
        <v>24.86043710204784</v>
      </c>
      <c r="AH26" s="20">
        <f t="shared" si="26"/>
        <v>17.811972134886876</v>
      </c>
      <c r="AI26" s="24">
        <v>148</v>
      </c>
      <c r="AJ26" s="24">
        <v>111</v>
      </c>
      <c r="AK26" s="23">
        <v>87</v>
      </c>
      <c r="AL26" s="23">
        <f t="shared" si="27"/>
        <v>78.37837837837837</v>
      </c>
      <c r="AM26" s="20">
        <f t="shared" si="28"/>
        <v>58.78378378378378</v>
      </c>
      <c r="AN26" s="25">
        <v>0</v>
      </c>
      <c r="AO26" s="25">
        <v>0</v>
      </c>
      <c r="AP26" s="23">
        <v>0</v>
      </c>
      <c r="AQ26" s="23" t="e">
        <f t="shared" si="29"/>
        <v>#DIV/0!</v>
      </c>
      <c r="AR26" s="20" t="e">
        <f t="shared" si="30"/>
        <v>#DIV/0!</v>
      </c>
      <c r="AS26" s="25">
        <v>0</v>
      </c>
      <c r="AT26" s="25">
        <v>0</v>
      </c>
      <c r="AU26" s="20"/>
      <c r="AV26" s="20"/>
      <c r="AW26" s="20"/>
      <c r="AX26" s="20">
        <v>0</v>
      </c>
      <c r="AY26" s="20">
        <v>23306.6</v>
      </c>
      <c r="AZ26" s="20">
        <v>17451.2</v>
      </c>
      <c r="BA26" s="20">
        <v>13537.9</v>
      </c>
      <c r="BB26" s="26"/>
      <c r="BC26" s="26"/>
      <c r="BD26" s="26"/>
      <c r="BE26" s="27">
        <v>0</v>
      </c>
      <c r="BF26" s="27">
        <v>0</v>
      </c>
      <c r="BG26" s="20">
        <v>0</v>
      </c>
      <c r="BH26" s="20"/>
      <c r="BI26" s="20"/>
      <c r="BJ26" s="20"/>
      <c r="BK26" s="20"/>
      <c r="BL26" s="20"/>
      <c r="BM26" s="20"/>
      <c r="BN26" s="23">
        <f t="shared" si="6"/>
        <v>120</v>
      </c>
      <c r="BO26" s="23">
        <f t="shared" si="6"/>
        <v>90</v>
      </c>
      <c r="BP26" s="23">
        <f t="shared" si="7"/>
        <v>13.8</v>
      </c>
      <c r="BQ26" s="23">
        <f t="shared" si="31"/>
        <v>15.333333333333336</v>
      </c>
      <c r="BR26" s="20">
        <f t="shared" si="32"/>
        <v>11.5</v>
      </c>
      <c r="BS26" s="24">
        <v>120</v>
      </c>
      <c r="BT26" s="24">
        <v>90</v>
      </c>
      <c r="BU26" s="23">
        <v>13.8</v>
      </c>
      <c r="BV26" s="20">
        <v>0</v>
      </c>
      <c r="BW26" s="20">
        <v>0</v>
      </c>
      <c r="BX26" s="23">
        <v>0</v>
      </c>
      <c r="BY26" s="20">
        <v>0</v>
      </c>
      <c r="BZ26" s="20">
        <v>0</v>
      </c>
      <c r="CA26" s="20">
        <v>0</v>
      </c>
      <c r="CB26" s="24">
        <v>0</v>
      </c>
      <c r="CC26" s="24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30">
        <v>0</v>
      </c>
      <c r="CL26" s="30">
        <v>0</v>
      </c>
      <c r="CM26" s="20">
        <v>0</v>
      </c>
      <c r="CN26" s="24">
        <v>0</v>
      </c>
      <c r="CO26" s="24">
        <v>0</v>
      </c>
      <c r="CP26" s="20">
        <v>0</v>
      </c>
      <c r="CQ26" s="20">
        <v>0</v>
      </c>
      <c r="CR26" s="20">
        <v>0</v>
      </c>
      <c r="CS26" s="20">
        <v>0</v>
      </c>
      <c r="CT26" s="24">
        <v>0</v>
      </c>
      <c r="CU26" s="24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100</v>
      </c>
      <c r="DF26" s="20">
        <v>0</v>
      </c>
      <c r="DG26" s="23">
        <f t="shared" si="8"/>
        <v>29172.699999999997</v>
      </c>
      <c r="DH26" s="23">
        <f t="shared" si="9"/>
        <v>21075.300000000003</v>
      </c>
      <c r="DI26" s="23">
        <f t="shared" si="10"/>
        <v>14749.569099999999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1476.2</v>
      </c>
      <c r="DT26" s="20">
        <v>1476.2</v>
      </c>
      <c r="DU26" s="20">
        <v>1926.2</v>
      </c>
      <c r="DV26" s="20">
        <v>0</v>
      </c>
      <c r="DW26" s="20">
        <v>0</v>
      </c>
      <c r="DX26" s="20">
        <v>0</v>
      </c>
      <c r="DY26" s="20">
        <v>0</v>
      </c>
      <c r="DZ26" s="20">
        <v>0</v>
      </c>
      <c r="EA26" s="20">
        <v>0</v>
      </c>
      <c r="EB26" s="20">
        <v>0</v>
      </c>
      <c r="EC26" s="23">
        <f t="shared" si="11"/>
        <v>1476.2</v>
      </c>
      <c r="ED26" s="23">
        <f t="shared" si="11"/>
        <v>1476.2</v>
      </c>
      <c r="EE26" s="23">
        <f t="shared" si="12"/>
        <v>1926.2</v>
      </c>
      <c r="EG26" s="29"/>
      <c r="EI26" s="29"/>
    </row>
    <row r="27" spans="1:139" s="32" customFormat="1" ht="20.25" customHeight="1">
      <c r="A27" s="49">
        <v>18</v>
      </c>
      <c r="B27" s="50" t="s">
        <v>74</v>
      </c>
      <c r="C27" s="20">
        <v>543.7919999999999</v>
      </c>
      <c r="D27" s="30">
        <v>0</v>
      </c>
      <c r="E27" s="22">
        <f t="shared" si="13"/>
        <v>10013.3</v>
      </c>
      <c r="F27" s="22">
        <f t="shared" si="14"/>
        <v>7772.207999999999</v>
      </c>
      <c r="G27" s="23">
        <f t="shared" si="0"/>
        <v>5285.8704</v>
      </c>
      <c r="H27" s="23">
        <f t="shared" si="15"/>
        <v>68.00989371360109</v>
      </c>
      <c r="I27" s="23">
        <f t="shared" si="16"/>
        <v>52.78849530124934</v>
      </c>
      <c r="J27" s="23">
        <f t="shared" si="1"/>
        <v>2457.7</v>
      </c>
      <c r="K27" s="23">
        <f t="shared" si="2"/>
        <v>2105.508</v>
      </c>
      <c r="L27" s="23">
        <f t="shared" si="3"/>
        <v>878.4703999999999</v>
      </c>
      <c r="M27" s="23">
        <f t="shared" si="17"/>
        <v>41.72249167421829</v>
      </c>
      <c r="N27" s="23">
        <f t="shared" si="18"/>
        <v>35.743597672620744</v>
      </c>
      <c r="O27" s="23">
        <f t="shared" si="4"/>
        <v>1591.3000000000002</v>
      </c>
      <c r="P27" s="23">
        <f t="shared" si="4"/>
        <v>1417.508</v>
      </c>
      <c r="Q27" s="23">
        <f t="shared" si="5"/>
        <v>477.1844</v>
      </c>
      <c r="R27" s="23">
        <f t="shared" si="19"/>
        <v>33.66361248049394</v>
      </c>
      <c r="S27" s="20">
        <f t="shared" si="20"/>
        <v>29.987079746119523</v>
      </c>
      <c r="T27" s="24">
        <v>410.1</v>
      </c>
      <c r="U27" s="24">
        <v>400</v>
      </c>
      <c r="V27" s="23">
        <v>134.3844</v>
      </c>
      <c r="W27" s="23">
        <f t="shared" si="21"/>
        <v>33.5961</v>
      </c>
      <c r="X27" s="20">
        <f t="shared" si="22"/>
        <v>32.76869056327725</v>
      </c>
      <c r="Y27" s="24">
        <v>252.4</v>
      </c>
      <c r="Z27" s="24">
        <v>200</v>
      </c>
      <c r="AA27" s="23">
        <v>77.486</v>
      </c>
      <c r="AB27" s="23">
        <f t="shared" si="23"/>
        <v>38.743</v>
      </c>
      <c r="AC27" s="20">
        <f t="shared" si="24"/>
        <v>30.69968304278922</v>
      </c>
      <c r="AD27" s="24">
        <v>1181.2</v>
      </c>
      <c r="AE27" s="24">
        <v>1017.508</v>
      </c>
      <c r="AF27" s="23">
        <v>342.8</v>
      </c>
      <c r="AG27" s="23">
        <f t="shared" si="25"/>
        <v>33.690152804695394</v>
      </c>
      <c r="AH27" s="20">
        <f t="shared" si="26"/>
        <v>29.021334236369796</v>
      </c>
      <c r="AI27" s="24">
        <v>224</v>
      </c>
      <c r="AJ27" s="24">
        <v>218</v>
      </c>
      <c r="AK27" s="23">
        <v>12</v>
      </c>
      <c r="AL27" s="23">
        <f t="shared" si="27"/>
        <v>5.5045871559633035</v>
      </c>
      <c r="AM27" s="20">
        <f t="shared" si="28"/>
        <v>5.357142857142857</v>
      </c>
      <c r="AN27" s="25">
        <v>0</v>
      </c>
      <c r="AO27" s="25">
        <v>0</v>
      </c>
      <c r="AP27" s="23">
        <v>0</v>
      </c>
      <c r="AQ27" s="23" t="e">
        <f t="shared" si="29"/>
        <v>#DIV/0!</v>
      </c>
      <c r="AR27" s="20" t="e">
        <f t="shared" si="30"/>
        <v>#DIV/0!</v>
      </c>
      <c r="AS27" s="25">
        <v>0</v>
      </c>
      <c r="AT27" s="25">
        <v>0</v>
      </c>
      <c r="AU27" s="20"/>
      <c r="AV27" s="20"/>
      <c r="AW27" s="20"/>
      <c r="AX27" s="20">
        <v>0</v>
      </c>
      <c r="AY27" s="20">
        <v>7555.6</v>
      </c>
      <c r="AZ27" s="20">
        <v>5666.7</v>
      </c>
      <c r="BA27" s="20">
        <v>4407.4</v>
      </c>
      <c r="BB27" s="26"/>
      <c r="BC27" s="26"/>
      <c r="BD27" s="26"/>
      <c r="BE27" s="27">
        <v>0</v>
      </c>
      <c r="BF27" s="27">
        <v>0</v>
      </c>
      <c r="BG27" s="20">
        <v>0</v>
      </c>
      <c r="BH27" s="20"/>
      <c r="BI27" s="20"/>
      <c r="BJ27" s="20"/>
      <c r="BK27" s="20"/>
      <c r="BL27" s="20"/>
      <c r="BM27" s="20"/>
      <c r="BN27" s="23">
        <f t="shared" si="6"/>
        <v>200</v>
      </c>
      <c r="BO27" s="23">
        <f t="shared" si="6"/>
        <v>150</v>
      </c>
      <c r="BP27" s="23">
        <f t="shared" si="7"/>
        <v>258.5</v>
      </c>
      <c r="BQ27" s="23">
        <f t="shared" si="31"/>
        <v>172.33333333333334</v>
      </c>
      <c r="BR27" s="20">
        <f t="shared" si="32"/>
        <v>129.25</v>
      </c>
      <c r="BS27" s="24">
        <v>200</v>
      </c>
      <c r="BT27" s="24">
        <v>150</v>
      </c>
      <c r="BU27" s="23">
        <v>258.5</v>
      </c>
      <c r="BV27" s="20">
        <v>0</v>
      </c>
      <c r="BW27" s="20">
        <v>0</v>
      </c>
      <c r="BX27" s="23">
        <v>0</v>
      </c>
      <c r="BY27" s="20">
        <v>0</v>
      </c>
      <c r="BZ27" s="20">
        <v>0</v>
      </c>
      <c r="CA27" s="20">
        <v>0</v>
      </c>
      <c r="CB27" s="24">
        <v>0</v>
      </c>
      <c r="CC27" s="24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30">
        <v>0</v>
      </c>
      <c r="CL27" s="30">
        <v>0</v>
      </c>
      <c r="CM27" s="20">
        <v>0</v>
      </c>
      <c r="CN27" s="24">
        <v>190</v>
      </c>
      <c r="CO27" s="24">
        <v>120</v>
      </c>
      <c r="CP27" s="20">
        <v>48.3</v>
      </c>
      <c r="CQ27" s="20">
        <v>190</v>
      </c>
      <c r="CR27" s="20">
        <v>100</v>
      </c>
      <c r="CS27" s="20">
        <v>46.3</v>
      </c>
      <c r="CT27" s="24">
        <v>0</v>
      </c>
      <c r="CU27" s="24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5</v>
      </c>
      <c r="DF27" s="20">
        <v>0</v>
      </c>
      <c r="DG27" s="23">
        <f t="shared" si="8"/>
        <v>10013.3</v>
      </c>
      <c r="DH27" s="23">
        <f t="shared" si="9"/>
        <v>7772.208</v>
      </c>
      <c r="DI27" s="23">
        <f t="shared" si="10"/>
        <v>5285.8704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  <c r="DV27" s="20">
        <v>0</v>
      </c>
      <c r="DW27" s="20">
        <v>0</v>
      </c>
      <c r="DX27" s="20">
        <v>0</v>
      </c>
      <c r="DY27" s="20">
        <v>1556.208</v>
      </c>
      <c r="DZ27" s="20">
        <v>1556.208</v>
      </c>
      <c r="EA27" s="20">
        <v>204</v>
      </c>
      <c r="EB27" s="20">
        <v>0</v>
      </c>
      <c r="EC27" s="23">
        <f t="shared" si="11"/>
        <v>1556.208</v>
      </c>
      <c r="ED27" s="23">
        <f t="shared" si="11"/>
        <v>1556.208</v>
      </c>
      <c r="EE27" s="23">
        <f t="shared" si="12"/>
        <v>204</v>
      </c>
      <c r="EG27" s="29"/>
      <c r="EI27" s="29"/>
    </row>
    <row r="28" spans="1:139" s="32" customFormat="1" ht="20.25" customHeight="1">
      <c r="A28" s="47">
        <v>19</v>
      </c>
      <c r="B28" s="50" t="s">
        <v>75</v>
      </c>
      <c r="C28" s="20">
        <v>231.10789999999997</v>
      </c>
      <c r="D28" s="30">
        <v>112.72799999999734</v>
      </c>
      <c r="E28" s="22">
        <f t="shared" si="13"/>
        <v>12413.579999999998</v>
      </c>
      <c r="F28" s="22">
        <f t="shared" si="14"/>
        <v>8924.392100000001</v>
      </c>
      <c r="G28" s="23">
        <f t="shared" si="0"/>
        <v>6323.0862</v>
      </c>
      <c r="H28" s="23">
        <f t="shared" si="15"/>
        <v>70.85173005789379</v>
      </c>
      <c r="I28" s="23">
        <f t="shared" si="16"/>
        <v>50.936846582533</v>
      </c>
      <c r="J28" s="23">
        <f t="shared" si="1"/>
        <v>2905.08</v>
      </c>
      <c r="K28" s="23">
        <f t="shared" si="2"/>
        <v>1803.3921</v>
      </c>
      <c r="L28" s="23">
        <f t="shared" si="3"/>
        <v>797.1861999999999</v>
      </c>
      <c r="M28" s="23">
        <f t="shared" si="17"/>
        <v>44.204818242244706</v>
      </c>
      <c r="N28" s="23">
        <f t="shared" si="18"/>
        <v>27.441110055489006</v>
      </c>
      <c r="O28" s="23">
        <f t="shared" si="4"/>
        <v>1083.35</v>
      </c>
      <c r="P28" s="23">
        <f t="shared" si="4"/>
        <v>800</v>
      </c>
      <c r="Q28" s="23">
        <f t="shared" si="5"/>
        <v>296.7942</v>
      </c>
      <c r="R28" s="23">
        <f t="shared" si="19"/>
        <v>37.099275</v>
      </c>
      <c r="S28" s="20">
        <f t="shared" si="20"/>
        <v>27.395966215904373</v>
      </c>
      <c r="T28" s="24">
        <v>0</v>
      </c>
      <c r="U28" s="24">
        <v>0</v>
      </c>
      <c r="V28" s="23">
        <v>0.0442</v>
      </c>
      <c r="W28" s="23" t="e">
        <f t="shared" si="21"/>
        <v>#DIV/0!</v>
      </c>
      <c r="X28" s="20" t="e">
        <f t="shared" si="22"/>
        <v>#DIV/0!</v>
      </c>
      <c r="Y28" s="24">
        <v>1137.45</v>
      </c>
      <c r="Z28" s="24">
        <v>623.3921</v>
      </c>
      <c r="AA28" s="23">
        <v>305.794</v>
      </c>
      <c r="AB28" s="23">
        <f t="shared" si="23"/>
        <v>49.053236317880824</v>
      </c>
      <c r="AC28" s="20">
        <f t="shared" si="24"/>
        <v>26.88417073277946</v>
      </c>
      <c r="AD28" s="24">
        <v>1083.35</v>
      </c>
      <c r="AE28" s="24">
        <v>800</v>
      </c>
      <c r="AF28" s="23">
        <v>296.75</v>
      </c>
      <c r="AG28" s="23">
        <f t="shared" si="25"/>
        <v>37.09375</v>
      </c>
      <c r="AH28" s="20">
        <f t="shared" si="26"/>
        <v>27.39188627867264</v>
      </c>
      <c r="AI28" s="24">
        <v>20</v>
      </c>
      <c r="AJ28" s="24">
        <v>15</v>
      </c>
      <c r="AK28" s="23">
        <v>2</v>
      </c>
      <c r="AL28" s="23">
        <f t="shared" si="27"/>
        <v>13.333333333333334</v>
      </c>
      <c r="AM28" s="20">
        <f t="shared" si="28"/>
        <v>10</v>
      </c>
      <c r="AN28" s="25">
        <v>0</v>
      </c>
      <c r="AO28" s="25">
        <v>0</v>
      </c>
      <c r="AP28" s="23">
        <v>0</v>
      </c>
      <c r="AQ28" s="23" t="e">
        <f t="shared" si="29"/>
        <v>#DIV/0!</v>
      </c>
      <c r="AR28" s="20" t="e">
        <f t="shared" si="30"/>
        <v>#DIV/0!</v>
      </c>
      <c r="AS28" s="25">
        <v>0</v>
      </c>
      <c r="AT28" s="25">
        <v>0</v>
      </c>
      <c r="AU28" s="20"/>
      <c r="AV28" s="20"/>
      <c r="AW28" s="20"/>
      <c r="AX28" s="20">
        <v>0</v>
      </c>
      <c r="AY28" s="20">
        <v>9383.5</v>
      </c>
      <c r="AZ28" s="20">
        <v>7121</v>
      </c>
      <c r="BA28" s="20">
        <v>5525.9</v>
      </c>
      <c r="BB28" s="26"/>
      <c r="BC28" s="26"/>
      <c r="BD28" s="26"/>
      <c r="BE28" s="27">
        <v>125</v>
      </c>
      <c r="BF28" s="27">
        <v>0</v>
      </c>
      <c r="BG28" s="20">
        <v>0</v>
      </c>
      <c r="BH28" s="20"/>
      <c r="BI28" s="20"/>
      <c r="BJ28" s="20"/>
      <c r="BK28" s="20"/>
      <c r="BL28" s="20"/>
      <c r="BM28" s="20"/>
      <c r="BN28" s="23">
        <f t="shared" si="6"/>
        <v>644.28</v>
      </c>
      <c r="BO28" s="23">
        <f t="shared" si="6"/>
        <v>350</v>
      </c>
      <c r="BP28" s="23">
        <f t="shared" si="7"/>
        <v>0</v>
      </c>
      <c r="BQ28" s="23">
        <f t="shared" si="31"/>
        <v>0</v>
      </c>
      <c r="BR28" s="20">
        <f t="shared" si="32"/>
        <v>0</v>
      </c>
      <c r="BS28" s="24">
        <v>644.28</v>
      </c>
      <c r="BT28" s="24">
        <v>350</v>
      </c>
      <c r="BU28" s="23">
        <v>0</v>
      </c>
      <c r="BV28" s="20">
        <v>0</v>
      </c>
      <c r="BW28" s="20">
        <v>0</v>
      </c>
      <c r="BX28" s="23">
        <v>0</v>
      </c>
      <c r="BY28" s="20">
        <v>0</v>
      </c>
      <c r="BZ28" s="20">
        <v>0</v>
      </c>
      <c r="CA28" s="20">
        <v>0</v>
      </c>
      <c r="CB28" s="24">
        <v>0</v>
      </c>
      <c r="CC28" s="24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30">
        <v>0</v>
      </c>
      <c r="CL28" s="30">
        <v>0</v>
      </c>
      <c r="CM28" s="20">
        <v>0</v>
      </c>
      <c r="CN28" s="24">
        <v>20</v>
      </c>
      <c r="CO28" s="24">
        <v>15</v>
      </c>
      <c r="CP28" s="20">
        <v>0</v>
      </c>
      <c r="CQ28" s="20">
        <v>0</v>
      </c>
      <c r="CR28" s="20">
        <v>0</v>
      </c>
      <c r="CS28" s="20">
        <v>0</v>
      </c>
      <c r="CT28" s="24">
        <v>0</v>
      </c>
      <c r="CU28" s="24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192.598</v>
      </c>
      <c r="DF28" s="20">
        <v>0</v>
      </c>
      <c r="DG28" s="23">
        <f t="shared" si="8"/>
        <v>12413.58</v>
      </c>
      <c r="DH28" s="23">
        <f t="shared" si="9"/>
        <v>8924.392100000001</v>
      </c>
      <c r="DI28" s="23">
        <f t="shared" si="10"/>
        <v>6323.0862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2678.8921</v>
      </c>
      <c r="DZ28" s="20">
        <v>1978.8921</v>
      </c>
      <c r="EA28" s="20">
        <v>2177.2922</v>
      </c>
      <c r="EB28" s="20">
        <v>0</v>
      </c>
      <c r="EC28" s="23">
        <f t="shared" si="11"/>
        <v>2678.8921</v>
      </c>
      <c r="ED28" s="23">
        <f t="shared" si="11"/>
        <v>1978.8921</v>
      </c>
      <c r="EE28" s="23">
        <f t="shared" si="12"/>
        <v>2177.2922</v>
      </c>
      <c r="EG28" s="29"/>
      <c r="EI28" s="29"/>
    </row>
    <row r="29" spans="1:139" s="32" customFormat="1" ht="20.25" customHeight="1">
      <c r="A29" s="49">
        <v>20</v>
      </c>
      <c r="B29" s="50" t="s">
        <v>76</v>
      </c>
      <c r="C29" s="20">
        <v>488.223</v>
      </c>
      <c r="D29" s="30">
        <v>0</v>
      </c>
      <c r="E29" s="22">
        <f t="shared" si="13"/>
        <v>6011</v>
      </c>
      <c r="F29" s="22">
        <f t="shared" si="14"/>
        <v>4363.9</v>
      </c>
      <c r="G29" s="23">
        <f t="shared" si="0"/>
        <v>3165.6896</v>
      </c>
      <c r="H29" s="23">
        <f t="shared" si="15"/>
        <v>72.5426705469878</v>
      </c>
      <c r="I29" s="23">
        <f t="shared" si="16"/>
        <v>52.66494094160705</v>
      </c>
      <c r="J29" s="23">
        <f t="shared" si="1"/>
        <v>1115.4</v>
      </c>
      <c r="K29" s="23">
        <f t="shared" si="2"/>
        <v>715.9</v>
      </c>
      <c r="L29" s="23">
        <f t="shared" si="3"/>
        <v>338.7896</v>
      </c>
      <c r="M29" s="23">
        <f t="shared" si="17"/>
        <v>47.32359268054198</v>
      </c>
      <c r="N29" s="23">
        <f t="shared" si="18"/>
        <v>30.373821050744127</v>
      </c>
      <c r="O29" s="23">
        <f t="shared" si="4"/>
        <v>380</v>
      </c>
      <c r="P29" s="23">
        <f t="shared" si="4"/>
        <v>214.7</v>
      </c>
      <c r="Q29" s="23">
        <f t="shared" si="5"/>
        <v>123.0636</v>
      </c>
      <c r="R29" s="23">
        <f t="shared" si="19"/>
        <v>57.31886353050768</v>
      </c>
      <c r="S29" s="20">
        <f t="shared" si="20"/>
        <v>32.385157894736835</v>
      </c>
      <c r="T29" s="24">
        <v>14.7</v>
      </c>
      <c r="U29" s="24">
        <v>14.7</v>
      </c>
      <c r="V29" s="23">
        <v>15.0636</v>
      </c>
      <c r="W29" s="23">
        <f t="shared" si="21"/>
        <v>102.4734693877551</v>
      </c>
      <c r="X29" s="20">
        <f t="shared" si="22"/>
        <v>102.4734693877551</v>
      </c>
      <c r="Y29" s="24">
        <v>357.7</v>
      </c>
      <c r="Z29" s="24">
        <v>250</v>
      </c>
      <c r="AA29" s="23">
        <v>215.726</v>
      </c>
      <c r="AB29" s="23">
        <f t="shared" si="23"/>
        <v>86.2904</v>
      </c>
      <c r="AC29" s="20">
        <f t="shared" si="24"/>
        <v>60.3091976516634</v>
      </c>
      <c r="AD29" s="24">
        <v>365.3</v>
      </c>
      <c r="AE29" s="24">
        <v>200</v>
      </c>
      <c r="AF29" s="23">
        <v>108</v>
      </c>
      <c r="AG29" s="23">
        <f t="shared" si="25"/>
        <v>54</v>
      </c>
      <c r="AH29" s="20">
        <f t="shared" si="26"/>
        <v>29.564741308513547</v>
      </c>
      <c r="AI29" s="24">
        <v>0</v>
      </c>
      <c r="AJ29" s="24">
        <v>0</v>
      </c>
      <c r="AK29" s="23">
        <v>0</v>
      </c>
      <c r="AL29" s="23" t="e">
        <f t="shared" si="27"/>
        <v>#DIV/0!</v>
      </c>
      <c r="AM29" s="20" t="e">
        <f t="shared" si="28"/>
        <v>#DIV/0!</v>
      </c>
      <c r="AN29" s="25">
        <v>0</v>
      </c>
      <c r="AO29" s="25">
        <v>0</v>
      </c>
      <c r="AP29" s="23">
        <v>0</v>
      </c>
      <c r="AQ29" s="23" t="e">
        <f t="shared" si="29"/>
        <v>#DIV/0!</v>
      </c>
      <c r="AR29" s="20" t="e">
        <f t="shared" si="30"/>
        <v>#DIV/0!</v>
      </c>
      <c r="AS29" s="25">
        <v>0</v>
      </c>
      <c r="AT29" s="25">
        <v>0</v>
      </c>
      <c r="AU29" s="20"/>
      <c r="AV29" s="20"/>
      <c r="AW29" s="20"/>
      <c r="AX29" s="20">
        <v>0</v>
      </c>
      <c r="AY29" s="20">
        <v>4895.6</v>
      </c>
      <c r="AZ29" s="20">
        <v>3648</v>
      </c>
      <c r="BA29" s="20">
        <v>2826.9</v>
      </c>
      <c r="BB29" s="26"/>
      <c r="BC29" s="26"/>
      <c r="BD29" s="26"/>
      <c r="BE29" s="27">
        <v>0</v>
      </c>
      <c r="BF29" s="27">
        <v>0</v>
      </c>
      <c r="BG29" s="20">
        <v>0</v>
      </c>
      <c r="BH29" s="20"/>
      <c r="BI29" s="20"/>
      <c r="BJ29" s="20"/>
      <c r="BK29" s="20"/>
      <c r="BL29" s="20"/>
      <c r="BM29" s="20"/>
      <c r="BN29" s="23">
        <f t="shared" si="6"/>
        <v>377.7</v>
      </c>
      <c r="BO29" s="23">
        <f t="shared" si="6"/>
        <v>251.2</v>
      </c>
      <c r="BP29" s="23">
        <f t="shared" si="7"/>
        <v>0</v>
      </c>
      <c r="BQ29" s="23">
        <f t="shared" si="31"/>
        <v>0</v>
      </c>
      <c r="BR29" s="20">
        <f t="shared" si="32"/>
        <v>0</v>
      </c>
      <c r="BS29" s="24">
        <v>377.7</v>
      </c>
      <c r="BT29" s="24">
        <v>251.2</v>
      </c>
      <c r="BU29" s="23">
        <v>0</v>
      </c>
      <c r="BV29" s="20">
        <v>0</v>
      </c>
      <c r="BW29" s="20">
        <v>0</v>
      </c>
      <c r="BX29" s="23">
        <v>0</v>
      </c>
      <c r="BY29" s="20">
        <v>0</v>
      </c>
      <c r="BZ29" s="20">
        <v>0</v>
      </c>
      <c r="CA29" s="20">
        <v>0</v>
      </c>
      <c r="CB29" s="24">
        <v>0</v>
      </c>
      <c r="CC29" s="24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30">
        <v>0</v>
      </c>
      <c r="CL29" s="30">
        <v>0</v>
      </c>
      <c r="CM29" s="20">
        <v>0</v>
      </c>
      <c r="CN29" s="24">
        <v>0</v>
      </c>
      <c r="CO29" s="24">
        <v>0</v>
      </c>
      <c r="CP29" s="20">
        <v>0</v>
      </c>
      <c r="CQ29" s="20">
        <v>0</v>
      </c>
      <c r="CR29" s="20">
        <v>0</v>
      </c>
      <c r="CS29" s="20">
        <v>0</v>
      </c>
      <c r="CT29" s="24">
        <v>0</v>
      </c>
      <c r="CU29" s="24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3">
        <f t="shared" si="8"/>
        <v>6011</v>
      </c>
      <c r="DH29" s="23">
        <f t="shared" si="9"/>
        <v>4363.9</v>
      </c>
      <c r="DI29" s="23">
        <f t="shared" si="10"/>
        <v>3165.6896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  <c r="EA29" s="20">
        <v>0</v>
      </c>
      <c r="EB29" s="20">
        <v>0</v>
      </c>
      <c r="EC29" s="23">
        <f t="shared" si="11"/>
        <v>0</v>
      </c>
      <c r="ED29" s="23">
        <f t="shared" si="11"/>
        <v>0</v>
      </c>
      <c r="EE29" s="23">
        <f t="shared" si="12"/>
        <v>0</v>
      </c>
      <c r="EG29" s="29"/>
      <c r="EI29" s="29"/>
    </row>
    <row r="30" spans="1:139" s="32" customFormat="1" ht="20.25" customHeight="1">
      <c r="A30" s="47">
        <v>21</v>
      </c>
      <c r="B30" s="50" t="s">
        <v>77</v>
      </c>
      <c r="C30" s="20">
        <v>1231.4466</v>
      </c>
      <c r="D30" s="30">
        <v>0</v>
      </c>
      <c r="E30" s="22">
        <f t="shared" si="13"/>
        <v>6835.900000000001</v>
      </c>
      <c r="F30" s="22">
        <f t="shared" si="14"/>
        <v>4844.599999999999</v>
      </c>
      <c r="G30" s="23">
        <f t="shared" si="0"/>
        <v>3275.9845</v>
      </c>
      <c r="H30" s="23">
        <f t="shared" si="15"/>
        <v>67.62136192874542</v>
      </c>
      <c r="I30" s="23">
        <f t="shared" si="16"/>
        <v>47.92323615032402</v>
      </c>
      <c r="J30" s="23">
        <f t="shared" si="1"/>
        <v>2533.1</v>
      </c>
      <c r="K30" s="23">
        <f t="shared" si="2"/>
        <v>1643.9</v>
      </c>
      <c r="L30" s="23">
        <f t="shared" si="3"/>
        <v>818.8845</v>
      </c>
      <c r="M30" s="23">
        <f t="shared" si="17"/>
        <v>49.81352272036011</v>
      </c>
      <c r="N30" s="23">
        <f t="shared" si="18"/>
        <v>32.32736567841775</v>
      </c>
      <c r="O30" s="23">
        <f t="shared" si="4"/>
        <v>469.25</v>
      </c>
      <c r="P30" s="23">
        <f t="shared" si="4"/>
        <v>201.2</v>
      </c>
      <c r="Q30" s="23">
        <f t="shared" si="5"/>
        <v>184.7725</v>
      </c>
      <c r="R30" s="23">
        <f t="shared" si="19"/>
        <v>91.83523856858848</v>
      </c>
      <c r="S30" s="20">
        <f t="shared" si="20"/>
        <v>39.37613212573255</v>
      </c>
      <c r="T30" s="24">
        <v>1.2</v>
      </c>
      <c r="U30" s="24">
        <v>1.2</v>
      </c>
      <c r="V30" s="23">
        <v>1.1305</v>
      </c>
      <c r="W30" s="23">
        <f t="shared" si="21"/>
        <v>94.20833333333334</v>
      </c>
      <c r="X30" s="20">
        <f t="shared" si="22"/>
        <v>94.20833333333334</v>
      </c>
      <c r="Y30" s="24">
        <v>496.85</v>
      </c>
      <c r="Z30" s="24">
        <v>185.9</v>
      </c>
      <c r="AA30" s="23">
        <v>96.212</v>
      </c>
      <c r="AB30" s="23">
        <f t="shared" si="23"/>
        <v>51.7547068316299</v>
      </c>
      <c r="AC30" s="20">
        <f t="shared" si="24"/>
        <v>19.36439569286505</v>
      </c>
      <c r="AD30" s="24">
        <v>468.05</v>
      </c>
      <c r="AE30" s="24">
        <v>200</v>
      </c>
      <c r="AF30" s="23">
        <v>183.642</v>
      </c>
      <c r="AG30" s="23">
        <f t="shared" si="25"/>
        <v>91.821</v>
      </c>
      <c r="AH30" s="20">
        <f t="shared" si="26"/>
        <v>39.235551757290885</v>
      </c>
      <c r="AI30" s="24">
        <v>0</v>
      </c>
      <c r="AJ30" s="24">
        <v>0</v>
      </c>
      <c r="AK30" s="23">
        <v>0</v>
      </c>
      <c r="AL30" s="23" t="e">
        <f t="shared" si="27"/>
        <v>#DIV/0!</v>
      </c>
      <c r="AM30" s="20" t="e">
        <f t="shared" si="28"/>
        <v>#DIV/0!</v>
      </c>
      <c r="AN30" s="25">
        <v>0</v>
      </c>
      <c r="AO30" s="25">
        <v>0</v>
      </c>
      <c r="AP30" s="23">
        <v>0</v>
      </c>
      <c r="AQ30" s="23" t="e">
        <f t="shared" si="29"/>
        <v>#DIV/0!</v>
      </c>
      <c r="AR30" s="20" t="e">
        <f t="shared" si="30"/>
        <v>#DIV/0!</v>
      </c>
      <c r="AS30" s="25">
        <v>0</v>
      </c>
      <c r="AT30" s="25">
        <v>0</v>
      </c>
      <c r="AU30" s="20"/>
      <c r="AV30" s="20"/>
      <c r="AW30" s="20"/>
      <c r="AX30" s="20">
        <v>0</v>
      </c>
      <c r="AY30" s="20">
        <v>4302.8</v>
      </c>
      <c r="AZ30" s="20">
        <v>3200.7</v>
      </c>
      <c r="BA30" s="20">
        <v>2457.1</v>
      </c>
      <c r="BB30" s="26"/>
      <c r="BC30" s="26"/>
      <c r="BD30" s="26"/>
      <c r="BE30" s="27">
        <v>0</v>
      </c>
      <c r="BF30" s="27">
        <v>0</v>
      </c>
      <c r="BG30" s="20">
        <v>0</v>
      </c>
      <c r="BH30" s="20"/>
      <c r="BI30" s="20"/>
      <c r="BJ30" s="20"/>
      <c r="BK30" s="20"/>
      <c r="BL30" s="20"/>
      <c r="BM30" s="20"/>
      <c r="BN30" s="23">
        <f t="shared" si="6"/>
        <v>1547</v>
      </c>
      <c r="BO30" s="23">
        <f t="shared" si="6"/>
        <v>1241.8</v>
      </c>
      <c r="BP30" s="23">
        <f t="shared" si="7"/>
        <v>535.4</v>
      </c>
      <c r="BQ30" s="23">
        <f t="shared" si="31"/>
        <v>43.11483330649058</v>
      </c>
      <c r="BR30" s="20">
        <f t="shared" si="32"/>
        <v>34.60892049127343</v>
      </c>
      <c r="BS30" s="24">
        <v>1547</v>
      </c>
      <c r="BT30" s="24">
        <v>1241.8</v>
      </c>
      <c r="BU30" s="23">
        <v>535.4</v>
      </c>
      <c r="BV30" s="20">
        <v>0</v>
      </c>
      <c r="BW30" s="20">
        <v>0</v>
      </c>
      <c r="BX30" s="23">
        <v>0</v>
      </c>
      <c r="BY30" s="20">
        <v>0</v>
      </c>
      <c r="BZ30" s="20">
        <v>0</v>
      </c>
      <c r="CA30" s="20">
        <v>0</v>
      </c>
      <c r="CB30" s="24">
        <v>0</v>
      </c>
      <c r="CC30" s="24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30">
        <v>0</v>
      </c>
      <c r="CL30" s="30">
        <v>0</v>
      </c>
      <c r="CM30" s="20">
        <v>0</v>
      </c>
      <c r="CN30" s="24">
        <v>20</v>
      </c>
      <c r="CO30" s="24">
        <v>15</v>
      </c>
      <c r="CP30" s="20">
        <v>2.5</v>
      </c>
      <c r="CQ30" s="20">
        <v>0</v>
      </c>
      <c r="CR30" s="20">
        <v>0</v>
      </c>
      <c r="CS30" s="20">
        <v>0</v>
      </c>
      <c r="CT30" s="24">
        <v>0</v>
      </c>
      <c r="CU30" s="24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3">
        <f t="shared" si="8"/>
        <v>6835.900000000001</v>
      </c>
      <c r="DH30" s="23">
        <f t="shared" si="9"/>
        <v>4844.599999999999</v>
      </c>
      <c r="DI30" s="23">
        <f t="shared" si="10"/>
        <v>3275.9845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3">
        <f t="shared" si="11"/>
        <v>0</v>
      </c>
      <c r="ED30" s="23">
        <f t="shared" si="11"/>
        <v>0</v>
      </c>
      <c r="EE30" s="23">
        <f t="shared" si="12"/>
        <v>0</v>
      </c>
      <c r="EG30" s="29"/>
      <c r="EI30" s="29"/>
    </row>
    <row r="31" spans="1:139" s="32" customFormat="1" ht="20.25" customHeight="1">
      <c r="A31" s="49">
        <v>22</v>
      </c>
      <c r="B31" s="50" t="s">
        <v>78</v>
      </c>
      <c r="C31" s="20">
        <v>3463.2245</v>
      </c>
      <c r="D31" s="30">
        <v>0</v>
      </c>
      <c r="E31" s="22">
        <f t="shared" si="13"/>
        <v>6496.3</v>
      </c>
      <c r="F31" s="22">
        <f t="shared" si="14"/>
        <v>4410</v>
      </c>
      <c r="G31" s="23">
        <f t="shared" si="0"/>
        <v>3555.5546999999997</v>
      </c>
      <c r="H31" s="23">
        <f t="shared" si="15"/>
        <v>80.6248231292517</v>
      </c>
      <c r="I31" s="23">
        <f t="shared" si="16"/>
        <v>54.731996675030395</v>
      </c>
      <c r="J31" s="23">
        <f t="shared" si="1"/>
        <v>2291.5</v>
      </c>
      <c r="K31" s="23">
        <f t="shared" si="2"/>
        <v>1294.7</v>
      </c>
      <c r="L31" s="23">
        <f t="shared" si="3"/>
        <v>1179.4547</v>
      </c>
      <c r="M31" s="23">
        <f t="shared" si="17"/>
        <v>91.09868695450683</v>
      </c>
      <c r="N31" s="23">
        <f t="shared" si="18"/>
        <v>51.470857516910314</v>
      </c>
      <c r="O31" s="23">
        <f t="shared" si="4"/>
        <v>185.2</v>
      </c>
      <c r="P31" s="23">
        <f t="shared" si="4"/>
        <v>150</v>
      </c>
      <c r="Q31" s="23">
        <f t="shared" si="5"/>
        <v>18.5927</v>
      </c>
      <c r="R31" s="23">
        <f t="shared" si="19"/>
        <v>12.395133333333334</v>
      </c>
      <c r="S31" s="20">
        <f t="shared" si="20"/>
        <v>10.039254859611232</v>
      </c>
      <c r="T31" s="24">
        <v>0</v>
      </c>
      <c r="U31" s="24">
        <v>0</v>
      </c>
      <c r="V31" s="23">
        <v>0.0157</v>
      </c>
      <c r="W31" s="23" t="e">
        <f t="shared" si="21"/>
        <v>#DIV/0!</v>
      </c>
      <c r="X31" s="20" t="e">
        <f t="shared" si="22"/>
        <v>#DIV/0!</v>
      </c>
      <c r="Y31" s="24">
        <v>266.8</v>
      </c>
      <c r="Z31" s="24">
        <v>241</v>
      </c>
      <c r="AA31" s="23">
        <v>39.272</v>
      </c>
      <c r="AB31" s="23">
        <f t="shared" si="23"/>
        <v>16.295435684647302</v>
      </c>
      <c r="AC31" s="20">
        <f t="shared" si="24"/>
        <v>14.719640179910042</v>
      </c>
      <c r="AD31" s="24">
        <v>185.2</v>
      </c>
      <c r="AE31" s="24">
        <v>150</v>
      </c>
      <c r="AF31" s="23">
        <v>18.577</v>
      </c>
      <c r="AG31" s="23">
        <f t="shared" si="25"/>
        <v>12.384666666666668</v>
      </c>
      <c r="AH31" s="20">
        <f t="shared" si="26"/>
        <v>10.030777537796979</v>
      </c>
      <c r="AI31" s="24">
        <v>0</v>
      </c>
      <c r="AJ31" s="24">
        <v>0</v>
      </c>
      <c r="AK31" s="23">
        <v>0</v>
      </c>
      <c r="AL31" s="23" t="e">
        <f t="shared" si="27"/>
        <v>#DIV/0!</v>
      </c>
      <c r="AM31" s="20" t="e">
        <f t="shared" si="28"/>
        <v>#DIV/0!</v>
      </c>
      <c r="AN31" s="25">
        <v>0</v>
      </c>
      <c r="AO31" s="25">
        <v>0</v>
      </c>
      <c r="AP31" s="23">
        <v>0</v>
      </c>
      <c r="AQ31" s="23" t="e">
        <f t="shared" si="29"/>
        <v>#DIV/0!</v>
      </c>
      <c r="AR31" s="20" t="e">
        <f t="shared" si="30"/>
        <v>#DIV/0!</v>
      </c>
      <c r="AS31" s="25">
        <v>0</v>
      </c>
      <c r="AT31" s="25">
        <v>0</v>
      </c>
      <c r="AU31" s="20"/>
      <c r="AV31" s="20"/>
      <c r="AW31" s="20"/>
      <c r="AX31" s="20">
        <v>0</v>
      </c>
      <c r="AY31" s="20">
        <v>4204.8</v>
      </c>
      <c r="AZ31" s="20">
        <v>3115.3</v>
      </c>
      <c r="BA31" s="20">
        <v>2376.1</v>
      </c>
      <c r="BB31" s="26"/>
      <c r="BC31" s="26"/>
      <c r="BD31" s="26"/>
      <c r="BE31" s="27">
        <v>0</v>
      </c>
      <c r="BF31" s="27">
        <v>0</v>
      </c>
      <c r="BG31" s="20">
        <v>0</v>
      </c>
      <c r="BH31" s="20"/>
      <c r="BI31" s="20"/>
      <c r="BJ31" s="20"/>
      <c r="BK31" s="20"/>
      <c r="BL31" s="20"/>
      <c r="BM31" s="20"/>
      <c r="BN31" s="23">
        <f t="shared" si="6"/>
        <v>1819.5</v>
      </c>
      <c r="BO31" s="23">
        <f t="shared" si="6"/>
        <v>888.7</v>
      </c>
      <c r="BP31" s="23">
        <f t="shared" si="7"/>
        <v>1121.59</v>
      </c>
      <c r="BQ31" s="23">
        <f t="shared" si="31"/>
        <v>126.20569370991335</v>
      </c>
      <c r="BR31" s="20">
        <f t="shared" si="32"/>
        <v>61.6427589997252</v>
      </c>
      <c r="BS31" s="24">
        <v>1819.5</v>
      </c>
      <c r="BT31" s="24">
        <v>888.7</v>
      </c>
      <c r="BU31" s="23">
        <v>1121.59</v>
      </c>
      <c r="BV31" s="20">
        <v>0</v>
      </c>
      <c r="BW31" s="20">
        <v>0</v>
      </c>
      <c r="BX31" s="23">
        <v>0</v>
      </c>
      <c r="BY31" s="20">
        <v>0</v>
      </c>
      <c r="BZ31" s="20">
        <v>0</v>
      </c>
      <c r="CA31" s="20">
        <v>0</v>
      </c>
      <c r="CB31" s="24">
        <v>0</v>
      </c>
      <c r="CC31" s="24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30">
        <v>0</v>
      </c>
      <c r="CL31" s="30">
        <v>0</v>
      </c>
      <c r="CM31" s="20">
        <v>0</v>
      </c>
      <c r="CN31" s="24">
        <v>20</v>
      </c>
      <c r="CO31" s="24">
        <v>15</v>
      </c>
      <c r="CP31" s="20">
        <v>0</v>
      </c>
      <c r="CQ31" s="20">
        <v>0</v>
      </c>
      <c r="CR31" s="20">
        <v>0</v>
      </c>
      <c r="CS31" s="20">
        <v>0</v>
      </c>
      <c r="CT31" s="24">
        <v>0</v>
      </c>
      <c r="CU31" s="24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3">
        <f t="shared" si="8"/>
        <v>6496.3</v>
      </c>
      <c r="DH31" s="23">
        <f t="shared" si="9"/>
        <v>4410</v>
      </c>
      <c r="DI31" s="23">
        <f t="shared" si="10"/>
        <v>3555.5546999999997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  <c r="DV31" s="20">
        <v>0</v>
      </c>
      <c r="DW31" s="20">
        <v>0</v>
      </c>
      <c r="DX31" s="20">
        <v>0</v>
      </c>
      <c r="DY31" s="20">
        <v>0</v>
      </c>
      <c r="DZ31" s="20">
        <v>0</v>
      </c>
      <c r="EA31" s="20">
        <v>0</v>
      </c>
      <c r="EB31" s="20">
        <v>0</v>
      </c>
      <c r="EC31" s="23">
        <f t="shared" si="11"/>
        <v>0</v>
      </c>
      <c r="ED31" s="23">
        <f t="shared" si="11"/>
        <v>0</v>
      </c>
      <c r="EE31" s="23">
        <f t="shared" si="12"/>
        <v>0</v>
      </c>
      <c r="EG31" s="29"/>
      <c r="EI31" s="29"/>
    </row>
    <row r="32" spans="1:139" s="32" customFormat="1" ht="20.25" customHeight="1">
      <c r="A32" s="47">
        <v>23</v>
      </c>
      <c r="B32" s="48" t="s">
        <v>79</v>
      </c>
      <c r="C32" s="20">
        <v>36077.700000000004</v>
      </c>
      <c r="D32" s="30">
        <v>5817.200000000012</v>
      </c>
      <c r="E32" s="22">
        <f t="shared" si="13"/>
        <v>454871.65</v>
      </c>
      <c r="F32" s="22">
        <f t="shared" si="14"/>
        <v>329411.5</v>
      </c>
      <c r="G32" s="23">
        <f t="shared" si="0"/>
        <v>251597.36389999997</v>
      </c>
      <c r="H32" s="23">
        <f t="shared" si="15"/>
        <v>76.37783255897259</v>
      </c>
      <c r="I32" s="23">
        <f t="shared" si="16"/>
        <v>55.31172670356571</v>
      </c>
      <c r="J32" s="23">
        <f t="shared" si="1"/>
        <v>131554.71600000001</v>
      </c>
      <c r="K32" s="23">
        <f t="shared" si="2"/>
        <v>88837</v>
      </c>
      <c r="L32" s="23">
        <f t="shared" si="3"/>
        <v>60531.784900000006</v>
      </c>
      <c r="M32" s="23">
        <f t="shared" si="17"/>
        <v>68.13803358960794</v>
      </c>
      <c r="N32" s="23">
        <f t="shared" si="18"/>
        <v>46.0126301363457</v>
      </c>
      <c r="O32" s="23">
        <f t="shared" si="4"/>
        <v>62659.916</v>
      </c>
      <c r="P32" s="23">
        <f t="shared" si="4"/>
        <v>39450</v>
      </c>
      <c r="Q32" s="23">
        <f t="shared" si="5"/>
        <v>25394.2673</v>
      </c>
      <c r="R32" s="23">
        <f t="shared" si="19"/>
        <v>64.37076628643852</v>
      </c>
      <c r="S32" s="20">
        <f t="shared" si="20"/>
        <v>40.527132688783055</v>
      </c>
      <c r="T32" s="24">
        <v>4300</v>
      </c>
      <c r="U32" s="24">
        <v>3350</v>
      </c>
      <c r="V32" s="23">
        <v>2758.1434</v>
      </c>
      <c r="W32" s="23">
        <f t="shared" si="21"/>
        <v>82.33263880597015</v>
      </c>
      <c r="X32" s="20">
        <f t="shared" si="22"/>
        <v>64.14286976744185</v>
      </c>
      <c r="Y32" s="24">
        <v>4300.1</v>
      </c>
      <c r="Z32" s="24">
        <v>3099.3</v>
      </c>
      <c r="AA32" s="23">
        <v>1970.4446</v>
      </c>
      <c r="AB32" s="23">
        <f t="shared" si="23"/>
        <v>63.577085148259286</v>
      </c>
      <c r="AC32" s="20">
        <f t="shared" si="24"/>
        <v>45.82322736680542</v>
      </c>
      <c r="AD32" s="24">
        <v>58359.916</v>
      </c>
      <c r="AE32" s="24">
        <v>36100</v>
      </c>
      <c r="AF32" s="23">
        <v>22636.1239</v>
      </c>
      <c r="AG32" s="23">
        <f t="shared" si="25"/>
        <v>62.703944321329644</v>
      </c>
      <c r="AH32" s="20">
        <f t="shared" si="26"/>
        <v>38.78710843243846</v>
      </c>
      <c r="AI32" s="24">
        <v>7298</v>
      </c>
      <c r="AJ32" s="24">
        <v>5519</v>
      </c>
      <c r="AK32" s="23">
        <v>5139.36</v>
      </c>
      <c r="AL32" s="23">
        <f t="shared" si="27"/>
        <v>93.12121761188621</v>
      </c>
      <c r="AM32" s="20">
        <f t="shared" si="28"/>
        <v>70.42148533844889</v>
      </c>
      <c r="AN32" s="25">
        <v>6600</v>
      </c>
      <c r="AO32" s="25">
        <v>4950</v>
      </c>
      <c r="AP32" s="23">
        <v>2717.5</v>
      </c>
      <c r="AQ32" s="23">
        <f t="shared" si="29"/>
        <v>54.8989898989899</v>
      </c>
      <c r="AR32" s="20">
        <f t="shared" si="30"/>
        <v>41.17424242424242</v>
      </c>
      <c r="AS32" s="25">
        <v>0</v>
      </c>
      <c r="AT32" s="25">
        <v>0</v>
      </c>
      <c r="AU32" s="20"/>
      <c r="AV32" s="20"/>
      <c r="AW32" s="20"/>
      <c r="AX32" s="20">
        <v>0</v>
      </c>
      <c r="AY32" s="20">
        <v>312785.884</v>
      </c>
      <c r="AZ32" s="20">
        <v>233124.5</v>
      </c>
      <c r="BA32" s="20">
        <v>179528.7</v>
      </c>
      <c r="BB32" s="26"/>
      <c r="BC32" s="26"/>
      <c r="BD32" s="26"/>
      <c r="BE32" s="27">
        <v>5134.3</v>
      </c>
      <c r="BF32" s="27">
        <v>3427.5</v>
      </c>
      <c r="BG32" s="20">
        <v>2310.4</v>
      </c>
      <c r="BH32" s="20"/>
      <c r="BI32" s="20"/>
      <c r="BJ32" s="20"/>
      <c r="BK32" s="20"/>
      <c r="BL32" s="20"/>
      <c r="BM32" s="20"/>
      <c r="BN32" s="23">
        <f t="shared" si="6"/>
        <v>6732</v>
      </c>
      <c r="BO32" s="23">
        <f t="shared" si="6"/>
        <v>4899</v>
      </c>
      <c r="BP32" s="23">
        <f t="shared" si="7"/>
        <v>3804.546</v>
      </c>
      <c r="BQ32" s="23">
        <f t="shared" si="31"/>
        <v>77.65964482547459</v>
      </c>
      <c r="BR32" s="20">
        <f t="shared" si="32"/>
        <v>56.51434937611408</v>
      </c>
      <c r="BS32" s="24">
        <v>4200</v>
      </c>
      <c r="BT32" s="24">
        <v>3000</v>
      </c>
      <c r="BU32" s="23">
        <v>2112.546</v>
      </c>
      <c r="BV32" s="20">
        <v>0</v>
      </c>
      <c r="BW32" s="20">
        <v>0</v>
      </c>
      <c r="BX32" s="23">
        <v>0</v>
      </c>
      <c r="BY32" s="20">
        <v>0</v>
      </c>
      <c r="BZ32" s="20">
        <v>0</v>
      </c>
      <c r="CA32" s="20">
        <v>0</v>
      </c>
      <c r="CB32" s="24">
        <v>2532</v>
      </c>
      <c r="CC32" s="24">
        <v>1899</v>
      </c>
      <c r="CD32" s="20">
        <v>1692</v>
      </c>
      <c r="CE32" s="20">
        <v>0</v>
      </c>
      <c r="CF32" s="20">
        <v>0</v>
      </c>
      <c r="CG32" s="20">
        <v>0</v>
      </c>
      <c r="CH32" s="20">
        <v>5396.75</v>
      </c>
      <c r="CI32" s="20">
        <v>4022.5</v>
      </c>
      <c r="CJ32" s="20">
        <v>2919.62</v>
      </c>
      <c r="CK32" s="30">
        <v>0</v>
      </c>
      <c r="CL32" s="30">
        <v>3250</v>
      </c>
      <c r="CM32" s="20">
        <v>0</v>
      </c>
      <c r="CN32" s="24">
        <v>43764.7</v>
      </c>
      <c r="CO32" s="24">
        <v>26459.7</v>
      </c>
      <c r="CP32" s="20">
        <v>19178.592</v>
      </c>
      <c r="CQ32" s="20">
        <v>21364.7</v>
      </c>
      <c r="CR32" s="20">
        <v>16026.6</v>
      </c>
      <c r="CS32" s="20">
        <v>7966.93</v>
      </c>
      <c r="CT32" s="24">
        <v>0</v>
      </c>
      <c r="CU32" s="51">
        <v>450</v>
      </c>
      <c r="CV32" s="20">
        <v>0</v>
      </c>
      <c r="CW32" s="20">
        <v>200</v>
      </c>
      <c r="CX32" s="20">
        <v>0</v>
      </c>
      <c r="CY32" s="20">
        <v>1182.8</v>
      </c>
      <c r="CZ32" s="20">
        <v>0</v>
      </c>
      <c r="DA32" s="20">
        <v>0</v>
      </c>
      <c r="DB32" s="20">
        <v>771.168</v>
      </c>
      <c r="DC32" s="20">
        <v>0</v>
      </c>
      <c r="DD32" s="20">
        <v>760</v>
      </c>
      <c r="DE32" s="20">
        <v>1144.275</v>
      </c>
      <c r="DF32" s="20">
        <v>0</v>
      </c>
      <c r="DG32" s="23">
        <f t="shared" si="8"/>
        <v>454871.65</v>
      </c>
      <c r="DH32" s="23">
        <f t="shared" si="9"/>
        <v>329411.5</v>
      </c>
      <c r="DI32" s="23">
        <f t="shared" si="10"/>
        <v>246061.67289999998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5535.691</v>
      </c>
      <c r="DV32" s="20">
        <v>0</v>
      </c>
      <c r="DW32" s="20">
        <v>0</v>
      </c>
      <c r="DX32" s="20">
        <v>0</v>
      </c>
      <c r="DY32" s="20">
        <v>0</v>
      </c>
      <c r="DZ32" s="20">
        <v>0</v>
      </c>
      <c r="EA32" s="20">
        <v>0</v>
      </c>
      <c r="EB32" s="20">
        <v>0</v>
      </c>
      <c r="EC32" s="23">
        <f t="shared" si="11"/>
        <v>0</v>
      </c>
      <c r="ED32" s="23">
        <f t="shared" si="11"/>
        <v>0</v>
      </c>
      <c r="EE32" s="23">
        <f t="shared" si="12"/>
        <v>5535.691</v>
      </c>
      <c r="EG32" s="29"/>
      <c r="EI32" s="29"/>
    </row>
    <row r="33" spans="1:139" s="32" customFormat="1" ht="20.25" customHeight="1">
      <c r="A33" s="49">
        <v>24</v>
      </c>
      <c r="B33" s="50" t="s">
        <v>80</v>
      </c>
      <c r="C33" s="20">
        <v>151.5</v>
      </c>
      <c r="D33" s="30">
        <v>342.0000000000073</v>
      </c>
      <c r="E33" s="22">
        <f t="shared" si="13"/>
        <v>36488.799999999996</v>
      </c>
      <c r="F33" s="22">
        <f t="shared" si="14"/>
        <v>26868.5</v>
      </c>
      <c r="G33" s="23">
        <f t="shared" si="0"/>
        <v>18153.286</v>
      </c>
      <c r="H33" s="23">
        <f t="shared" si="15"/>
        <v>67.56345162550943</v>
      </c>
      <c r="I33" s="23">
        <f t="shared" si="16"/>
        <v>49.750295981232604</v>
      </c>
      <c r="J33" s="23">
        <f t="shared" si="1"/>
        <v>6473.7</v>
      </c>
      <c r="K33" s="23">
        <f t="shared" si="2"/>
        <v>4025.7</v>
      </c>
      <c r="L33" s="23">
        <f t="shared" si="3"/>
        <v>1605.086</v>
      </c>
      <c r="M33" s="23">
        <f t="shared" si="17"/>
        <v>39.87097896018084</v>
      </c>
      <c r="N33" s="23">
        <f t="shared" si="18"/>
        <v>24.793950909062822</v>
      </c>
      <c r="O33" s="23">
        <f t="shared" si="4"/>
        <v>1845</v>
      </c>
      <c r="P33" s="23">
        <f t="shared" si="4"/>
        <v>1026.5</v>
      </c>
      <c r="Q33" s="23">
        <f t="shared" si="5"/>
        <v>529.45</v>
      </c>
      <c r="R33" s="23">
        <f t="shared" si="19"/>
        <v>51.57817827569411</v>
      </c>
      <c r="S33" s="20">
        <f t="shared" si="20"/>
        <v>28.69647696476965</v>
      </c>
      <c r="T33" s="24">
        <v>0</v>
      </c>
      <c r="U33" s="24">
        <v>0</v>
      </c>
      <c r="V33" s="23">
        <v>0</v>
      </c>
      <c r="W33" s="23" t="e">
        <f t="shared" si="21"/>
        <v>#DIV/0!</v>
      </c>
      <c r="X33" s="20" t="e">
        <f t="shared" si="22"/>
        <v>#DIV/0!</v>
      </c>
      <c r="Y33" s="24">
        <v>3677</v>
      </c>
      <c r="Z33" s="24">
        <v>2352.2</v>
      </c>
      <c r="AA33" s="23">
        <v>590.136</v>
      </c>
      <c r="AB33" s="23">
        <f t="shared" si="23"/>
        <v>25.088682935124563</v>
      </c>
      <c r="AC33" s="20">
        <f t="shared" si="24"/>
        <v>16.04938808811531</v>
      </c>
      <c r="AD33" s="24">
        <v>1845</v>
      </c>
      <c r="AE33" s="24">
        <v>1026.5</v>
      </c>
      <c r="AF33" s="23">
        <v>529.45</v>
      </c>
      <c r="AG33" s="23">
        <f t="shared" si="25"/>
        <v>51.57817827569411</v>
      </c>
      <c r="AH33" s="20">
        <f t="shared" si="26"/>
        <v>28.69647696476965</v>
      </c>
      <c r="AI33" s="24">
        <v>36</v>
      </c>
      <c r="AJ33" s="24">
        <v>27</v>
      </c>
      <c r="AK33" s="23">
        <v>12</v>
      </c>
      <c r="AL33" s="23">
        <f t="shared" si="27"/>
        <v>44.44444444444444</v>
      </c>
      <c r="AM33" s="20">
        <f t="shared" si="28"/>
        <v>33.33333333333333</v>
      </c>
      <c r="AN33" s="25">
        <v>0</v>
      </c>
      <c r="AO33" s="25">
        <v>0</v>
      </c>
      <c r="AP33" s="23">
        <v>0</v>
      </c>
      <c r="AQ33" s="23" t="e">
        <f t="shared" si="29"/>
        <v>#DIV/0!</v>
      </c>
      <c r="AR33" s="20" t="e">
        <f t="shared" si="30"/>
        <v>#DIV/0!</v>
      </c>
      <c r="AS33" s="25">
        <v>0</v>
      </c>
      <c r="AT33" s="25">
        <v>0</v>
      </c>
      <c r="AU33" s="20"/>
      <c r="AV33" s="20"/>
      <c r="AW33" s="20"/>
      <c r="AX33" s="20">
        <v>0</v>
      </c>
      <c r="AY33" s="20">
        <v>28515.1</v>
      </c>
      <c r="AZ33" s="20">
        <v>21342.8</v>
      </c>
      <c r="BA33" s="20">
        <v>16548.2</v>
      </c>
      <c r="BB33" s="26"/>
      <c r="BC33" s="26"/>
      <c r="BD33" s="26"/>
      <c r="BE33" s="27">
        <v>1500</v>
      </c>
      <c r="BF33" s="27">
        <v>1500</v>
      </c>
      <c r="BG33" s="20">
        <v>0</v>
      </c>
      <c r="BH33" s="20"/>
      <c r="BI33" s="20"/>
      <c r="BJ33" s="20"/>
      <c r="BK33" s="20"/>
      <c r="BL33" s="20"/>
      <c r="BM33" s="20"/>
      <c r="BN33" s="23">
        <f t="shared" si="6"/>
        <v>355.7</v>
      </c>
      <c r="BO33" s="23">
        <f t="shared" si="6"/>
        <v>200</v>
      </c>
      <c r="BP33" s="23">
        <f t="shared" si="7"/>
        <v>272.7</v>
      </c>
      <c r="BQ33" s="23">
        <f t="shared" si="31"/>
        <v>136.35</v>
      </c>
      <c r="BR33" s="20">
        <f t="shared" si="32"/>
        <v>76.66572954737137</v>
      </c>
      <c r="BS33" s="24">
        <v>355.7</v>
      </c>
      <c r="BT33" s="24">
        <v>200</v>
      </c>
      <c r="BU33" s="23">
        <v>272.7</v>
      </c>
      <c r="BV33" s="20">
        <v>0</v>
      </c>
      <c r="BW33" s="20">
        <v>0</v>
      </c>
      <c r="BX33" s="23">
        <v>0</v>
      </c>
      <c r="BY33" s="20">
        <v>0</v>
      </c>
      <c r="BZ33" s="20">
        <v>0</v>
      </c>
      <c r="CA33" s="20">
        <v>0</v>
      </c>
      <c r="CB33" s="24">
        <v>0</v>
      </c>
      <c r="CC33" s="24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30">
        <v>0</v>
      </c>
      <c r="CL33" s="30">
        <v>0</v>
      </c>
      <c r="CM33" s="20">
        <v>0</v>
      </c>
      <c r="CN33" s="24">
        <v>560</v>
      </c>
      <c r="CO33" s="24">
        <v>420</v>
      </c>
      <c r="CP33" s="20">
        <v>134.2</v>
      </c>
      <c r="CQ33" s="20">
        <v>560</v>
      </c>
      <c r="CR33" s="20">
        <v>420</v>
      </c>
      <c r="CS33" s="20">
        <v>134.2</v>
      </c>
      <c r="CT33" s="24">
        <v>0</v>
      </c>
      <c r="CU33" s="24">
        <v>0</v>
      </c>
      <c r="CV33" s="20">
        <v>6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60.6</v>
      </c>
      <c r="DF33" s="20">
        <v>0</v>
      </c>
      <c r="DG33" s="23">
        <f t="shared" si="8"/>
        <v>36488.799999999996</v>
      </c>
      <c r="DH33" s="23">
        <f t="shared" si="9"/>
        <v>26868.5</v>
      </c>
      <c r="DI33" s="23">
        <f t="shared" si="10"/>
        <v>18153.286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4648.5</v>
      </c>
      <c r="DZ33" s="20">
        <v>3848.5</v>
      </c>
      <c r="EA33" s="20">
        <v>408.5</v>
      </c>
      <c r="EB33" s="20">
        <v>0</v>
      </c>
      <c r="EC33" s="23">
        <f t="shared" si="11"/>
        <v>4648.5</v>
      </c>
      <c r="ED33" s="23">
        <f t="shared" si="11"/>
        <v>3848.5</v>
      </c>
      <c r="EE33" s="23">
        <f t="shared" si="12"/>
        <v>408.5</v>
      </c>
      <c r="EG33" s="29"/>
      <c r="EI33" s="29"/>
    </row>
    <row r="34" spans="1:139" s="32" customFormat="1" ht="20.25" customHeight="1">
      <c r="A34" s="47">
        <v>25</v>
      </c>
      <c r="B34" s="50" t="s">
        <v>81</v>
      </c>
      <c r="C34" s="20">
        <v>1844.1000000000004</v>
      </c>
      <c r="D34" s="30">
        <v>0</v>
      </c>
      <c r="E34" s="22">
        <f t="shared" si="13"/>
        <v>38735.5</v>
      </c>
      <c r="F34" s="22">
        <f t="shared" si="14"/>
        <v>28108.400000000005</v>
      </c>
      <c r="G34" s="23">
        <f t="shared" si="0"/>
        <v>23005.688</v>
      </c>
      <c r="H34" s="23">
        <f t="shared" si="15"/>
        <v>81.84630928832661</v>
      </c>
      <c r="I34" s="23">
        <f t="shared" si="16"/>
        <v>59.39174142582385</v>
      </c>
      <c r="J34" s="23">
        <f t="shared" si="1"/>
        <v>6788</v>
      </c>
      <c r="K34" s="23">
        <f t="shared" si="2"/>
        <v>5147.275</v>
      </c>
      <c r="L34" s="23">
        <f t="shared" si="3"/>
        <v>4039.688</v>
      </c>
      <c r="M34" s="23">
        <f t="shared" si="17"/>
        <v>78.48207061017723</v>
      </c>
      <c r="N34" s="23">
        <f t="shared" si="18"/>
        <v>59.51219799646436</v>
      </c>
      <c r="O34" s="23">
        <f t="shared" si="4"/>
        <v>2100</v>
      </c>
      <c r="P34" s="23">
        <f t="shared" si="4"/>
        <v>1500</v>
      </c>
      <c r="Q34" s="23">
        <f t="shared" si="5"/>
        <v>1170.35</v>
      </c>
      <c r="R34" s="23">
        <f t="shared" si="19"/>
        <v>78.02333333333333</v>
      </c>
      <c r="S34" s="20">
        <f t="shared" si="20"/>
        <v>55.73095238095238</v>
      </c>
      <c r="T34" s="24">
        <v>0</v>
      </c>
      <c r="U34" s="24">
        <v>0</v>
      </c>
      <c r="V34" s="23">
        <v>0</v>
      </c>
      <c r="W34" s="23" t="e">
        <f t="shared" si="21"/>
        <v>#DIV/0!</v>
      </c>
      <c r="X34" s="20" t="e">
        <f t="shared" si="22"/>
        <v>#DIV/0!</v>
      </c>
      <c r="Y34" s="24">
        <v>3500</v>
      </c>
      <c r="Z34" s="24">
        <v>2697.275</v>
      </c>
      <c r="AA34" s="23">
        <v>2102.438</v>
      </c>
      <c r="AB34" s="23">
        <f t="shared" si="23"/>
        <v>77.94674254571744</v>
      </c>
      <c r="AC34" s="20">
        <f t="shared" si="24"/>
        <v>60.069657142857146</v>
      </c>
      <c r="AD34" s="24">
        <v>2100</v>
      </c>
      <c r="AE34" s="24">
        <v>1500</v>
      </c>
      <c r="AF34" s="23">
        <v>1170.35</v>
      </c>
      <c r="AG34" s="23">
        <f t="shared" si="25"/>
        <v>78.02333333333333</v>
      </c>
      <c r="AH34" s="20">
        <f t="shared" si="26"/>
        <v>55.73095238095238</v>
      </c>
      <c r="AI34" s="24">
        <v>98</v>
      </c>
      <c r="AJ34" s="24">
        <v>50</v>
      </c>
      <c r="AK34" s="23">
        <v>43.5</v>
      </c>
      <c r="AL34" s="23">
        <f t="shared" si="27"/>
        <v>87</v>
      </c>
      <c r="AM34" s="20">
        <f t="shared" si="28"/>
        <v>44.38775510204081</v>
      </c>
      <c r="AN34" s="25">
        <v>0</v>
      </c>
      <c r="AO34" s="25">
        <v>0</v>
      </c>
      <c r="AP34" s="23">
        <v>0</v>
      </c>
      <c r="AQ34" s="23" t="e">
        <f t="shared" si="29"/>
        <v>#DIV/0!</v>
      </c>
      <c r="AR34" s="20" t="e">
        <f t="shared" si="30"/>
        <v>#DIV/0!</v>
      </c>
      <c r="AS34" s="25">
        <v>0</v>
      </c>
      <c r="AT34" s="25">
        <v>0</v>
      </c>
      <c r="AU34" s="20"/>
      <c r="AV34" s="20"/>
      <c r="AW34" s="20"/>
      <c r="AX34" s="20">
        <v>0</v>
      </c>
      <c r="AY34" s="20">
        <v>20764.7</v>
      </c>
      <c r="AZ34" s="20">
        <v>15573.525000000001</v>
      </c>
      <c r="BA34" s="20">
        <v>12112.8</v>
      </c>
      <c r="BB34" s="26"/>
      <c r="BC34" s="26"/>
      <c r="BD34" s="26"/>
      <c r="BE34" s="27">
        <v>0</v>
      </c>
      <c r="BF34" s="27">
        <v>0</v>
      </c>
      <c r="BG34" s="20">
        <v>0</v>
      </c>
      <c r="BH34" s="20"/>
      <c r="BI34" s="20"/>
      <c r="BJ34" s="20"/>
      <c r="BK34" s="20"/>
      <c r="BL34" s="20"/>
      <c r="BM34" s="20"/>
      <c r="BN34" s="23">
        <f t="shared" si="6"/>
        <v>340</v>
      </c>
      <c r="BO34" s="23">
        <f t="shared" si="6"/>
        <v>300</v>
      </c>
      <c r="BP34" s="23">
        <f t="shared" si="7"/>
        <v>234</v>
      </c>
      <c r="BQ34" s="23">
        <f t="shared" si="31"/>
        <v>78</v>
      </c>
      <c r="BR34" s="20">
        <f t="shared" si="32"/>
        <v>68.82352941176471</v>
      </c>
      <c r="BS34" s="24">
        <v>340</v>
      </c>
      <c r="BT34" s="24">
        <v>300</v>
      </c>
      <c r="BU34" s="23">
        <v>234</v>
      </c>
      <c r="BV34" s="20">
        <v>0</v>
      </c>
      <c r="BW34" s="20">
        <v>0</v>
      </c>
      <c r="BX34" s="23">
        <v>0</v>
      </c>
      <c r="BY34" s="20">
        <v>0</v>
      </c>
      <c r="BZ34" s="20">
        <v>0</v>
      </c>
      <c r="CA34" s="20">
        <v>0</v>
      </c>
      <c r="CB34" s="24">
        <v>0</v>
      </c>
      <c r="CC34" s="24">
        <v>0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30">
        <v>0</v>
      </c>
      <c r="CL34" s="30">
        <v>0</v>
      </c>
      <c r="CM34" s="20">
        <v>0</v>
      </c>
      <c r="CN34" s="24">
        <v>750</v>
      </c>
      <c r="CO34" s="24">
        <v>600</v>
      </c>
      <c r="CP34" s="20">
        <v>467.4</v>
      </c>
      <c r="CQ34" s="20">
        <v>750</v>
      </c>
      <c r="CR34" s="20">
        <v>600</v>
      </c>
      <c r="CS34" s="20">
        <v>467.4</v>
      </c>
      <c r="CT34" s="24">
        <v>0</v>
      </c>
      <c r="CU34" s="24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22</v>
      </c>
      <c r="DF34" s="20">
        <v>0</v>
      </c>
      <c r="DG34" s="23">
        <f t="shared" si="8"/>
        <v>27552.7</v>
      </c>
      <c r="DH34" s="23">
        <f t="shared" si="9"/>
        <v>20720.800000000003</v>
      </c>
      <c r="DI34" s="23">
        <f t="shared" si="10"/>
        <v>16152.488</v>
      </c>
      <c r="DJ34" s="20">
        <v>0</v>
      </c>
      <c r="DK34" s="20">
        <v>7387.6</v>
      </c>
      <c r="DL34" s="20">
        <v>0</v>
      </c>
      <c r="DM34" s="20">
        <v>7387.6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3795.2</v>
      </c>
      <c r="DT34" s="20">
        <v>0</v>
      </c>
      <c r="DU34" s="20">
        <v>6853.2</v>
      </c>
      <c r="DV34" s="20">
        <v>0</v>
      </c>
      <c r="DW34" s="20">
        <v>0</v>
      </c>
      <c r="DX34" s="20">
        <v>0</v>
      </c>
      <c r="DY34" s="20">
        <v>68.3</v>
      </c>
      <c r="DZ34" s="20">
        <v>68.3</v>
      </c>
      <c r="EA34" s="20">
        <v>0</v>
      </c>
      <c r="EB34" s="20">
        <v>0</v>
      </c>
      <c r="EC34" s="23">
        <f t="shared" si="11"/>
        <v>11251.099999999999</v>
      </c>
      <c r="ED34" s="23">
        <f t="shared" si="11"/>
        <v>7455.900000000001</v>
      </c>
      <c r="EE34" s="23">
        <f t="shared" si="12"/>
        <v>6853.2</v>
      </c>
      <c r="EG34" s="29"/>
      <c r="EI34" s="29"/>
    </row>
    <row r="35" spans="1:139" s="32" customFormat="1" ht="20.25" customHeight="1">
      <c r="A35" s="49">
        <v>26</v>
      </c>
      <c r="B35" s="50" t="s">
        <v>82</v>
      </c>
      <c r="C35" s="20">
        <v>13486.8</v>
      </c>
      <c r="D35" s="30">
        <v>0</v>
      </c>
      <c r="E35" s="22">
        <f t="shared" si="13"/>
        <v>38429.700000000004</v>
      </c>
      <c r="F35" s="22">
        <f t="shared" si="14"/>
        <v>28076.9</v>
      </c>
      <c r="G35" s="23">
        <f t="shared" si="0"/>
        <v>21785.3997</v>
      </c>
      <c r="H35" s="23">
        <f t="shared" si="15"/>
        <v>77.59189832210821</v>
      </c>
      <c r="I35" s="23">
        <f t="shared" si="16"/>
        <v>56.688966346341495</v>
      </c>
      <c r="J35" s="23">
        <f t="shared" si="1"/>
        <v>5794.8</v>
      </c>
      <c r="K35" s="23">
        <f t="shared" si="2"/>
        <v>3600.7</v>
      </c>
      <c r="L35" s="23">
        <f t="shared" si="3"/>
        <v>2652.1997</v>
      </c>
      <c r="M35" s="23">
        <f t="shared" si="17"/>
        <v>73.65789152109313</v>
      </c>
      <c r="N35" s="23">
        <f t="shared" si="18"/>
        <v>45.76861496514116</v>
      </c>
      <c r="O35" s="23">
        <f t="shared" si="4"/>
        <v>2869.4</v>
      </c>
      <c r="P35" s="23">
        <f t="shared" si="4"/>
        <v>1625.7</v>
      </c>
      <c r="Q35" s="23">
        <f t="shared" si="5"/>
        <v>1103.768</v>
      </c>
      <c r="R35" s="23">
        <f t="shared" si="19"/>
        <v>67.89493756535646</v>
      </c>
      <c r="S35" s="20">
        <f t="shared" si="20"/>
        <v>38.466857182686276</v>
      </c>
      <c r="T35" s="24">
        <v>0</v>
      </c>
      <c r="U35" s="24">
        <v>0</v>
      </c>
      <c r="V35" s="23">
        <v>0</v>
      </c>
      <c r="W35" s="23" t="e">
        <f t="shared" si="21"/>
        <v>#DIV/0!</v>
      </c>
      <c r="X35" s="20" t="e">
        <f t="shared" si="22"/>
        <v>#DIV/0!</v>
      </c>
      <c r="Y35" s="24">
        <v>1571.4</v>
      </c>
      <c r="Z35" s="24">
        <v>966.5</v>
      </c>
      <c r="AA35" s="23">
        <v>483.1017</v>
      </c>
      <c r="AB35" s="23">
        <f t="shared" si="23"/>
        <v>49.98465597516813</v>
      </c>
      <c r="AC35" s="20">
        <f t="shared" si="24"/>
        <v>30.743394425353188</v>
      </c>
      <c r="AD35" s="24">
        <v>2869.4</v>
      </c>
      <c r="AE35" s="24">
        <v>1625.7</v>
      </c>
      <c r="AF35" s="23">
        <v>1103.768</v>
      </c>
      <c r="AG35" s="23">
        <f t="shared" si="25"/>
        <v>67.89493756535646</v>
      </c>
      <c r="AH35" s="20">
        <f t="shared" si="26"/>
        <v>38.466857182686276</v>
      </c>
      <c r="AI35" s="24">
        <v>34</v>
      </c>
      <c r="AJ35" s="24">
        <v>25.5</v>
      </c>
      <c r="AK35" s="23">
        <v>23.5</v>
      </c>
      <c r="AL35" s="23">
        <f t="shared" si="27"/>
        <v>92.15686274509804</v>
      </c>
      <c r="AM35" s="20">
        <f t="shared" si="28"/>
        <v>69.11764705882352</v>
      </c>
      <c r="AN35" s="25">
        <v>0</v>
      </c>
      <c r="AO35" s="25">
        <v>0</v>
      </c>
      <c r="AP35" s="23">
        <v>0</v>
      </c>
      <c r="AQ35" s="23" t="e">
        <f t="shared" si="29"/>
        <v>#DIV/0!</v>
      </c>
      <c r="AR35" s="20" t="e">
        <f t="shared" si="30"/>
        <v>#DIV/0!</v>
      </c>
      <c r="AS35" s="25">
        <v>0</v>
      </c>
      <c r="AT35" s="25">
        <v>0</v>
      </c>
      <c r="AU35" s="20"/>
      <c r="AV35" s="20"/>
      <c r="AW35" s="20"/>
      <c r="AX35" s="20">
        <v>0</v>
      </c>
      <c r="AY35" s="20">
        <v>32634.9</v>
      </c>
      <c r="AZ35" s="20">
        <v>24476.2</v>
      </c>
      <c r="BA35" s="20">
        <v>19133.2</v>
      </c>
      <c r="BB35" s="26"/>
      <c r="BC35" s="26"/>
      <c r="BD35" s="26"/>
      <c r="BE35" s="27">
        <v>0</v>
      </c>
      <c r="BF35" s="27">
        <v>0</v>
      </c>
      <c r="BG35" s="20">
        <v>0</v>
      </c>
      <c r="BH35" s="20"/>
      <c r="BI35" s="20"/>
      <c r="BJ35" s="20"/>
      <c r="BK35" s="20"/>
      <c r="BL35" s="20"/>
      <c r="BM35" s="20"/>
      <c r="BN35" s="23">
        <f t="shared" si="6"/>
        <v>370</v>
      </c>
      <c r="BO35" s="23">
        <f t="shared" si="6"/>
        <v>268</v>
      </c>
      <c r="BP35" s="23">
        <f t="shared" si="7"/>
        <v>134.74</v>
      </c>
      <c r="BQ35" s="23">
        <f t="shared" si="31"/>
        <v>50.276119402985074</v>
      </c>
      <c r="BR35" s="20">
        <f t="shared" si="32"/>
        <v>36.41621621621622</v>
      </c>
      <c r="BS35" s="24">
        <v>370</v>
      </c>
      <c r="BT35" s="24">
        <v>268</v>
      </c>
      <c r="BU35" s="23">
        <v>134.74</v>
      </c>
      <c r="BV35" s="20">
        <v>0</v>
      </c>
      <c r="BW35" s="20">
        <v>0</v>
      </c>
      <c r="BX35" s="23">
        <v>0</v>
      </c>
      <c r="BY35" s="20">
        <v>0</v>
      </c>
      <c r="BZ35" s="20">
        <v>0</v>
      </c>
      <c r="CA35" s="20">
        <v>0</v>
      </c>
      <c r="CB35" s="24">
        <v>0</v>
      </c>
      <c r="CC35" s="24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30">
        <v>0</v>
      </c>
      <c r="CL35" s="30">
        <v>0</v>
      </c>
      <c r="CM35" s="20">
        <v>0</v>
      </c>
      <c r="CN35" s="24">
        <v>950</v>
      </c>
      <c r="CO35" s="24">
        <v>715</v>
      </c>
      <c r="CP35" s="20">
        <v>501.5</v>
      </c>
      <c r="CQ35" s="20">
        <v>500</v>
      </c>
      <c r="CR35" s="20">
        <v>300</v>
      </c>
      <c r="CS35" s="20">
        <v>195.8</v>
      </c>
      <c r="CT35" s="24">
        <v>0</v>
      </c>
      <c r="CU35" s="24">
        <v>0</v>
      </c>
      <c r="CV35" s="20">
        <v>405.59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3">
        <f t="shared" si="8"/>
        <v>38429.700000000004</v>
      </c>
      <c r="DH35" s="23">
        <f t="shared" si="9"/>
        <v>28076.9</v>
      </c>
      <c r="DI35" s="23">
        <f t="shared" si="10"/>
        <v>21785.3997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  <c r="DV35" s="20">
        <v>0</v>
      </c>
      <c r="DW35" s="20">
        <v>0</v>
      </c>
      <c r="DX35" s="20">
        <v>0</v>
      </c>
      <c r="DY35" s="20">
        <v>5008.2</v>
      </c>
      <c r="DZ35" s="20">
        <v>3428.2</v>
      </c>
      <c r="EA35" s="20">
        <v>0</v>
      </c>
      <c r="EB35" s="20">
        <v>0</v>
      </c>
      <c r="EC35" s="23">
        <f t="shared" si="11"/>
        <v>5008.2</v>
      </c>
      <c r="ED35" s="23">
        <f t="shared" si="11"/>
        <v>3428.2</v>
      </c>
      <c r="EE35" s="23">
        <f t="shared" si="12"/>
        <v>0</v>
      </c>
      <c r="EG35" s="29"/>
      <c r="EI35" s="29"/>
    </row>
    <row r="36" spans="1:139" s="32" customFormat="1" ht="20.25" customHeight="1">
      <c r="A36" s="47">
        <v>27</v>
      </c>
      <c r="B36" s="50" t="s">
        <v>83</v>
      </c>
      <c r="C36" s="20">
        <v>11298.2</v>
      </c>
      <c r="D36" s="30">
        <v>0</v>
      </c>
      <c r="E36" s="22">
        <f t="shared" si="13"/>
        <v>47700.399999999994</v>
      </c>
      <c r="F36" s="22">
        <f t="shared" si="14"/>
        <v>35243.799999999996</v>
      </c>
      <c r="G36" s="23">
        <f t="shared" si="0"/>
        <v>29046.1891</v>
      </c>
      <c r="H36" s="23">
        <f t="shared" si="15"/>
        <v>82.4150321474983</v>
      </c>
      <c r="I36" s="23">
        <f t="shared" si="16"/>
        <v>60.89296756421331</v>
      </c>
      <c r="J36" s="23">
        <f t="shared" si="1"/>
        <v>10574.2</v>
      </c>
      <c r="K36" s="23">
        <f t="shared" si="2"/>
        <v>7423.4</v>
      </c>
      <c r="L36" s="23">
        <f t="shared" si="3"/>
        <v>7437.6891</v>
      </c>
      <c r="M36" s="23">
        <f t="shared" si="17"/>
        <v>100.19248726998411</v>
      </c>
      <c r="N36" s="23">
        <f t="shared" si="18"/>
        <v>70.33807853076355</v>
      </c>
      <c r="O36" s="23">
        <f t="shared" si="4"/>
        <v>3632.9</v>
      </c>
      <c r="P36" s="23">
        <f t="shared" si="4"/>
        <v>2413</v>
      </c>
      <c r="Q36" s="23">
        <f t="shared" si="5"/>
        <v>1884.818</v>
      </c>
      <c r="R36" s="23">
        <f t="shared" si="19"/>
        <v>78.1109821798591</v>
      </c>
      <c r="S36" s="20">
        <f t="shared" si="20"/>
        <v>51.881912521676895</v>
      </c>
      <c r="T36" s="24">
        <v>32.5</v>
      </c>
      <c r="U36" s="24">
        <v>20</v>
      </c>
      <c r="V36" s="23">
        <v>14.946</v>
      </c>
      <c r="W36" s="23">
        <f t="shared" si="21"/>
        <v>74.72999999999999</v>
      </c>
      <c r="X36" s="20">
        <f t="shared" si="22"/>
        <v>45.987692307692306</v>
      </c>
      <c r="Y36" s="24">
        <v>5411.3</v>
      </c>
      <c r="Z36" s="24">
        <v>4110.4</v>
      </c>
      <c r="AA36" s="23">
        <v>1876.328</v>
      </c>
      <c r="AB36" s="23">
        <f t="shared" si="23"/>
        <v>45.6483067341378</v>
      </c>
      <c r="AC36" s="20">
        <f t="shared" si="24"/>
        <v>34.67425572413283</v>
      </c>
      <c r="AD36" s="24">
        <v>3600.4</v>
      </c>
      <c r="AE36" s="24">
        <v>2393</v>
      </c>
      <c r="AF36" s="23">
        <v>1869.872</v>
      </c>
      <c r="AG36" s="23">
        <f t="shared" si="25"/>
        <v>78.13923944839114</v>
      </c>
      <c r="AH36" s="20">
        <f t="shared" si="26"/>
        <v>51.935118320186646</v>
      </c>
      <c r="AI36" s="24">
        <v>120</v>
      </c>
      <c r="AJ36" s="24">
        <v>75</v>
      </c>
      <c r="AK36" s="23">
        <v>90</v>
      </c>
      <c r="AL36" s="23">
        <f t="shared" si="27"/>
        <v>120</v>
      </c>
      <c r="AM36" s="20">
        <f t="shared" si="28"/>
        <v>75</v>
      </c>
      <c r="AN36" s="25">
        <v>0</v>
      </c>
      <c r="AO36" s="25">
        <v>0</v>
      </c>
      <c r="AP36" s="23">
        <v>0</v>
      </c>
      <c r="AQ36" s="23" t="e">
        <f t="shared" si="29"/>
        <v>#DIV/0!</v>
      </c>
      <c r="AR36" s="20" t="e">
        <f t="shared" si="30"/>
        <v>#DIV/0!</v>
      </c>
      <c r="AS36" s="25">
        <v>0</v>
      </c>
      <c r="AT36" s="25">
        <v>0</v>
      </c>
      <c r="AU36" s="20"/>
      <c r="AV36" s="20"/>
      <c r="AW36" s="20"/>
      <c r="AX36" s="20">
        <v>0</v>
      </c>
      <c r="AY36" s="20">
        <v>37126.2</v>
      </c>
      <c r="AZ36" s="20">
        <v>27820.399999999998</v>
      </c>
      <c r="BA36" s="20">
        <v>21608.5</v>
      </c>
      <c r="BB36" s="26"/>
      <c r="BC36" s="26"/>
      <c r="BD36" s="26"/>
      <c r="BE36" s="27">
        <v>0</v>
      </c>
      <c r="BF36" s="27">
        <v>0</v>
      </c>
      <c r="BG36" s="20">
        <v>0</v>
      </c>
      <c r="BH36" s="20"/>
      <c r="BI36" s="20"/>
      <c r="BJ36" s="20"/>
      <c r="BK36" s="20"/>
      <c r="BL36" s="20"/>
      <c r="BM36" s="20"/>
      <c r="BN36" s="23">
        <f t="shared" si="6"/>
        <v>650</v>
      </c>
      <c r="BO36" s="23">
        <f t="shared" si="6"/>
        <v>450</v>
      </c>
      <c r="BP36" s="23">
        <f t="shared" si="7"/>
        <v>553.75</v>
      </c>
      <c r="BQ36" s="23">
        <f t="shared" si="31"/>
        <v>123.05555555555556</v>
      </c>
      <c r="BR36" s="20">
        <f t="shared" si="32"/>
        <v>85.1923076923077</v>
      </c>
      <c r="BS36" s="24">
        <v>650</v>
      </c>
      <c r="BT36" s="24">
        <v>450</v>
      </c>
      <c r="BU36" s="23">
        <v>402</v>
      </c>
      <c r="BV36" s="20">
        <v>0</v>
      </c>
      <c r="BW36" s="20">
        <v>0</v>
      </c>
      <c r="BX36" s="23">
        <v>0</v>
      </c>
      <c r="BY36" s="20">
        <v>0</v>
      </c>
      <c r="BZ36" s="20">
        <v>0</v>
      </c>
      <c r="CA36" s="20">
        <v>0</v>
      </c>
      <c r="CB36" s="24">
        <v>0</v>
      </c>
      <c r="CC36" s="24">
        <v>0</v>
      </c>
      <c r="CD36" s="20">
        <v>151.75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30">
        <v>0</v>
      </c>
      <c r="CL36" s="30">
        <v>0</v>
      </c>
      <c r="CM36" s="20">
        <v>0</v>
      </c>
      <c r="CN36" s="24">
        <v>760</v>
      </c>
      <c r="CO36" s="24">
        <v>375</v>
      </c>
      <c r="CP36" s="20">
        <v>219.051</v>
      </c>
      <c r="CQ36" s="20">
        <v>760</v>
      </c>
      <c r="CR36" s="20">
        <v>375</v>
      </c>
      <c r="CS36" s="20">
        <v>218.051</v>
      </c>
      <c r="CT36" s="24">
        <v>0</v>
      </c>
      <c r="CU36" s="24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2813.7421</v>
      </c>
      <c r="DF36" s="20">
        <v>0</v>
      </c>
      <c r="DG36" s="23">
        <f t="shared" si="8"/>
        <v>47700.399999999994</v>
      </c>
      <c r="DH36" s="23">
        <f t="shared" si="9"/>
        <v>35243.799999999996</v>
      </c>
      <c r="DI36" s="23">
        <f t="shared" si="10"/>
        <v>29046.1891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  <c r="DV36" s="20">
        <v>0</v>
      </c>
      <c r="DW36" s="20">
        <v>0</v>
      </c>
      <c r="DX36" s="20">
        <v>0</v>
      </c>
      <c r="DY36" s="20">
        <v>7901.8</v>
      </c>
      <c r="DZ36" s="20">
        <v>5901.8</v>
      </c>
      <c r="EA36" s="20">
        <v>0</v>
      </c>
      <c r="EB36" s="20">
        <v>0</v>
      </c>
      <c r="EC36" s="23">
        <f t="shared" si="11"/>
        <v>7901.8</v>
      </c>
      <c r="ED36" s="23">
        <f t="shared" si="11"/>
        <v>5901.8</v>
      </c>
      <c r="EE36" s="23">
        <f t="shared" si="12"/>
        <v>0</v>
      </c>
      <c r="EG36" s="29"/>
      <c r="EI36" s="29"/>
    </row>
    <row r="37" spans="1:139" s="32" customFormat="1" ht="20.25" customHeight="1">
      <c r="A37" s="49">
        <v>28</v>
      </c>
      <c r="B37" s="50" t="s">
        <v>84</v>
      </c>
      <c r="C37" s="20">
        <v>6594.2</v>
      </c>
      <c r="D37" s="30">
        <v>0</v>
      </c>
      <c r="E37" s="22">
        <f t="shared" si="13"/>
        <v>46727.8</v>
      </c>
      <c r="F37" s="22">
        <f t="shared" si="14"/>
        <v>35767.799999999996</v>
      </c>
      <c r="G37" s="23">
        <f t="shared" si="0"/>
        <v>27918.456</v>
      </c>
      <c r="H37" s="23">
        <f t="shared" si="15"/>
        <v>78.05471960813917</v>
      </c>
      <c r="I37" s="23">
        <f t="shared" si="16"/>
        <v>59.746994294616904</v>
      </c>
      <c r="J37" s="23">
        <f t="shared" si="1"/>
        <v>12097</v>
      </c>
      <c r="K37" s="23">
        <f t="shared" si="2"/>
        <v>8822.3</v>
      </c>
      <c r="L37" s="23">
        <f t="shared" si="3"/>
        <v>6067.156</v>
      </c>
      <c r="M37" s="23">
        <f t="shared" si="17"/>
        <v>68.77068338188454</v>
      </c>
      <c r="N37" s="23">
        <f t="shared" si="18"/>
        <v>50.154220054558984</v>
      </c>
      <c r="O37" s="23">
        <f t="shared" si="4"/>
        <v>5334</v>
      </c>
      <c r="P37" s="23">
        <f t="shared" si="4"/>
        <v>3646.5</v>
      </c>
      <c r="Q37" s="23">
        <f t="shared" si="5"/>
        <v>2380</v>
      </c>
      <c r="R37" s="23">
        <f t="shared" si="19"/>
        <v>65.26806526806527</v>
      </c>
      <c r="S37" s="20">
        <f t="shared" si="20"/>
        <v>44.61942257217848</v>
      </c>
      <c r="T37" s="24">
        <v>0</v>
      </c>
      <c r="U37" s="24">
        <v>0</v>
      </c>
      <c r="V37" s="23">
        <v>0</v>
      </c>
      <c r="W37" s="23" t="e">
        <f t="shared" si="21"/>
        <v>#DIV/0!</v>
      </c>
      <c r="X37" s="20" t="e">
        <f t="shared" si="22"/>
        <v>#DIV/0!</v>
      </c>
      <c r="Y37" s="24">
        <v>3700</v>
      </c>
      <c r="Z37" s="24">
        <v>3094.3</v>
      </c>
      <c r="AA37" s="23">
        <v>2525.156</v>
      </c>
      <c r="AB37" s="23">
        <f t="shared" si="23"/>
        <v>81.60669618330478</v>
      </c>
      <c r="AC37" s="20">
        <f t="shared" si="24"/>
        <v>68.24745945945946</v>
      </c>
      <c r="AD37" s="24">
        <v>5334</v>
      </c>
      <c r="AE37" s="24">
        <v>3646.5</v>
      </c>
      <c r="AF37" s="23">
        <v>2380</v>
      </c>
      <c r="AG37" s="23">
        <f t="shared" si="25"/>
        <v>65.26806526806527</v>
      </c>
      <c r="AH37" s="20">
        <f t="shared" si="26"/>
        <v>44.61942257217848</v>
      </c>
      <c r="AI37" s="24">
        <v>42</v>
      </c>
      <c r="AJ37" s="24">
        <v>31.5</v>
      </c>
      <c r="AK37" s="23">
        <v>39</v>
      </c>
      <c r="AL37" s="23">
        <f t="shared" si="27"/>
        <v>123.80952380952381</v>
      </c>
      <c r="AM37" s="20">
        <f t="shared" si="28"/>
        <v>92.85714285714286</v>
      </c>
      <c r="AN37" s="25">
        <v>0</v>
      </c>
      <c r="AO37" s="25">
        <v>0</v>
      </c>
      <c r="AP37" s="23">
        <v>0</v>
      </c>
      <c r="AQ37" s="23" t="e">
        <f t="shared" si="29"/>
        <v>#DIV/0!</v>
      </c>
      <c r="AR37" s="20" t="e">
        <f t="shared" si="30"/>
        <v>#DIV/0!</v>
      </c>
      <c r="AS37" s="25">
        <v>0</v>
      </c>
      <c r="AT37" s="25">
        <v>0</v>
      </c>
      <c r="AU37" s="20"/>
      <c r="AV37" s="20"/>
      <c r="AW37" s="20"/>
      <c r="AX37" s="20">
        <v>0</v>
      </c>
      <c r="AY37" s="20">
        <v>31630.8</v>
      </c>
      <c r="AZ37" s="20">
        <v>22445.5</v>
      </c>
      <c r="BA37" s="20">
        <v>18351.3</v>
      </c>
      <c r="BB37" s="26"/>
      <c r="BC37" s="26"/>
      <c r="BD37" s="26"/>
      <c r="BE37" s="27">
        <v>0</v>
      </c>
      <c r="BF37" s="27">
        <v>1500</v>
      </c>
      <c r="BG37" s="20">
        <v>0</v>
      </c>
      <c r="BH37" s="20"/>
      <c r="BI37" s="20"/>
      <c r="BJ37" s="20"/>
      <c r="BK37" s="20"/>
      <c r="BL37" s="20"/>
      <c r="BM37" s="20"/>
      <c r="BN37" s="23">
        <f t="shared" si="6"/>
        <v>921</v>
      </c>
      <c r="BO37" s="23">
        <f t="shared" si="6"/>
        <v>625</v>
      </c>
      <c r="BP37" s="23">
        <f t="shared" si="7"/>
        <v>630</v>
      </c>
      <c r="BQ37" s="23">
        <f t="shared" si="31"/>
        <v>100.8</v>
      </c>
      <c r="BR37" s="20">
        <f t="shared" si="32"/>
        <v>68.40390879478826</v>
      </c>
      <c r="BS37" s="24">
        <v>921</v>
      </c>
      <c r="BT37" s="24">
        <v>625</v>
      </c>
      <c r="BU37" s="23">
        <v>630</v>
      </c>
      <c r="BV37" s="20">
        <v>0</v>
      </c>
      <c r="BW37" s="20">
        <v>0</v>
      </c>
      <c r="BX37" s="23">
        <v>0</v>
      </c>
      <c r="BY37" s="20">
        <v>0</v>
      </c>
      <c r="BZ37" s="20">
        <v>0</v>
      </c>
      <c r="CA37" s="20">
        <v>0</v>
      </c>
      <c r="CB37" s="24">
        <v>0</v>
      </c>
      <c r="CC37" s="24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30">
        <v>0</v>
      </c>
      <c r="CL37" s="30">
        <v>0</v>
      </c>
      <c r="CM37" s="20">
        <v>0</v>
      </c>
      <c r="CN37" s="24">
        <v>2100</v>
      </c>
      <c r="CO37" s="24">
        <v>1425</v>
      </c>
      <c r="CP37" s="20">
        <v>493</v>
      </c>
      <c r="CQ37" s="20">
        <v>700</v>
      </c>
      <c r="CR37" s="20">
        <v>600</v>
      </c>
      <c r="CS37" s="20">
        <v>473</v>
      </c>
      <c r="CT37" s="24">
        <v>0</v>
      </c>
      <c r="CU37" s="24">
        <v>0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3">
        <f t="shared" si="8"/>
        <v>43727.8</v>
      </c>
      <c r="DH37" s="23">
        <f t="shared" si="9"/>
        <v>32767.8</v>
      </c>
      <c r="DI37" s="23">
        <f t="shared" si="10"/>
        <v>24418.456</v>
      </c>
      <c r="DJ37" s="20">
        <v>0</v>
      </c>
      <c r="DK37" s="20">
        <v>3000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3000</v>
      </c>
      <c r="DT37" s="20">
        <v>0</v>
      </c>
      <c r="DU37" s="20">
        <v>3500</v>
      </c>
      <c r="DV37" s="20">
        <v>0</v>
      </c>
      <c r="DW37" s="20">
        <v>0</v>
      </c>
      <c r="DX37" s="20">
        <v>0</v>
      </c>
      <c r="DY37" s="20">
        <v>2585.8</v>
      </c>
      <c r="DZ37" s="20">
        <v>1585.8</v>
      </c>
      <c r="EA37" s="20">
        <v>0</v>
      </c>
      <c r="EB37" s="20">
        <v>0</v>
      </c>
      <c r="EC37" s="23">
        <f t="shared" si="11"/>
        <v>5585.8</v>
      </c>
      <c r="ED37" s="23">
        <f t="shared" si="11"/>
        <v>4585.8</v>
      </c>
      <c r="EE37" s="23">
        <f t="shared" si="12"/>
        <v>3500</v>
      </c>
      <c r="EG37" s="29"/>
      <c r="EI37" s="29"/>
    </row>
    <row r="38" spans="1:139" s="32" customFormat="1" ht="20.25" customHeight="1">
      <c r="A38" s="47">
        <v>29</v>
      </c>
      <c r="B38" s="50" t="s">
        <v>85</v>
      </c>
      <c r="C38" s="20">
        <v>2666</v>
      </c>
      <c r="D38" s="30">
        <v>0</v>
      </c>
      <c r="E38" s="22">
        <f t="shared" si="13"/>
        <v>54654.4</v>
      </c>
      <c r="F38" s="22">
        <f t="shared" si="14"/>
        <v>36931</v>
      </c>
      <c r="G38" s="23">
        <f t="shared" si="0"/>
        <v>24116.9672</v>
      </c>
      <c r="H38" s="23">
        <f t="shared" si="15"/>
        <v>65.30277327990035</v>
      </c>
      <c r="I38" s="23">
        <f t="shared" si="16"/>
        <v>44.12630492695922</v>
      </c>
      <c r="J38" s="23">
        <f t="shared" si="1"/>
        <v>26514</v>
      </c>
      <c r="K38" s="23">
        <f t="shared" si="2"/>
        <v>15834.9</v>
      </c>
      <c r="L38" s="23">
        <f t="shared" si="3"/>
        <v>7720.167200000001</v>
      </c>
      <c r="M38" s="23">
        <f t="shared" si="17"/>
        <v>48.75412664431099</v>
      </c>
      <c r="N38" s="23">
        <f t="shared" si="18"/>
        <v>29.117323678056877</v>
      </c>
      <c r="O38" s="23">
        <f t="shared" si="4"/>
        <v>6452.9</v>
      </c>
      <c r="P38" s="23">
        <f t="shared" si="4"/>
        <v>2685.1</v>
      </c>
      <c r="Q38" s="23">
        <f t="shared" si="5"/>
        <v>1824.6919</v>
      </c>
      <c r="R38" s="23">
        <f t="shared" si="19"/>
        <v>67.95619902424491</v>
      </c>
      <c r="S38" s="20">
        <f t="shared" si="20"/>
        <v>28.277083171907208</v>
      </c>
      <c r="T38" s="24">
        <v>0</v>
      </c>
      <c r="U38" s="24">
        <v>0</v>
      </c>
      <c r="V38" s="23">
        <v>0</v>
      </c>
      <c r="W38" s="23" t="e">
        <f t="shared" si="21"/>
        <v>#DIV/0!</v>
      </c>
      <c r="X38" s="20" t="e">
        <f t="shared" si="22"/>
        <v>#DIV/0!</v>
      </c>
      <c r="Y38" s="24">
        <v>13145.2</v>
      </c>
      <c r="Z38" s="24">
        <v>7729.8</v>
      </c>
      <c r="AA38" s="23">
        <v>3244.738</v>
      </c>
      <c r="AB38" s="23">
        <f t="shared" si="23"/>
        <v>41.97699811120598</v>
      </c>
      <c r="AC38" s="20">
        <f t="shared" si="24"/>
        <v>24.683823753157043</v>
      </c>
      <c r="AD38" s="24">
        <v>6452.9</v>
      </c>
      <c r="AE38" s="24">
        <v>2685.1</v>
      </c>
      <c r="AF38" s="23">
        <v>1824.6919</v>
      </c>
      <c r="AG38" s="23">
        <f t="shared" si="25"/>
        <v>67.95619902424491</v>
      </c>
      <c r="AH38" s="20">
        <f t="shared" si="26"/>
        <v>28.277083171907208</v>
      </c>
      <c r="AI38" s="24">
        <v>320</v>
      </c>
      <c r="AJ38" s="24">
        <v>320</v>
      </c>
      <c r="AK38" s="23">
        <v>308.6</v>
      </c>
      <c r="AL38" s="23">
        <f t="shared" si="27"/>
        <v>96.43750000000001</v>
      </c>
      <c r="AM38" s="20">
        <f t="shared" si="28"/>
        <v>96.43750000000001</v>
      </c>
      <c r="AN38" s="25">
        <v>0</v>
      </c>
      <c r="AO38" s="25">
        <v>0</v>
      </c>
      <c r="AP38" s="23">
        <v>0</v>
      </c>
      <c r="AQ38" s="23" t="e">
        <f t="shared" si="29"/>
        <v>#DIV/0!</v>
      </c>
      <c r="AR38" s="20" t="e">
        <f t="shared" si="30"/>
        <v>#DIV/0!</v>
      </c>
      <c r="AS38" s="25">
        <v>0</v>
      </c>
      <c r="AT38" s="25">
        <v>0</v>
      </c>
      <c r="AU38" s="20"/>
      <c r="AV38" s="20"/>
      <c r="AW38" s="20"/>
      <c r="AX38" s="20">
        <v>0</v>
      </c>
      <c r="AY38" s="20">
        <v>28140.4</v>
      </c>
      <c r="AZ38" s="20">
        <v>21096.1</v>
      </c>
      <c r="BA38" s="20">
        <v>16396.8</v>
      </c>
      <c r="BB38" s="26"/>
      <c r="BC38" s="26"/>
      <c r="BD38" s="26"/>
      <c r="BE38" s="27">
        <v>0</v>
      </c>
      <c r="BF38" s="27">
        <v>0</v>
      </c>
      <c r="BG38" s="20">
        <v>0</v>
      </c>
      <c r="BH38" s="20"/>
      <c r="BI38" s="20"/>
      <c r="BJ38" s="20"/>
      <c r="BK38" s="20"/>
      <c r="BL38" s="20"/>
      <c r="BM38" s="20"/>
      <c r="BN38" s="23">
        <f t="shared" si="6"/>
        <v>2355.9</v>
      </c>
      <c r="BO38" s="23">
        <f t="shared" si="6"/>
        <v>1900</v>
      </c>
      <c r="BP38" s="23">
        <f t="shared" si="7"/>
        <v>569.45</v>
      </c>
      <c r="BQ38" s="23">
        <f t="shared" si="31"/>
        <v>29.97105263157895</v>
      </c>
      <c r="BR38" s="20">
        <f t="shared" si="32"/>
        <v>24.17122967867906</v>
      </c>
      <c r="BS38" s="24">
        <v>2185.5</v>
      </c>
      <c r="BT38" s="24">
        <v>1810</v>
      </c>
      <c r="BU38" s="23">
        <v>569.45</v>
      </c>
      <c r="BV38" s="20">
        <v>0</v>
      </c>
      <c r="BW38" s="20">
        <v>0</v>
      </c>
      <c r="BX38" s="23">
        <v>0</v>
      </c>
      <c r="BY38" s="20">
        <v>0</v>
      </c>
      <c r="BZ38" s="20">
        <v>0</v>
      </c>
      <c r="CA38" s="20">
        <v>0</v>
      </c>
      <c r="CB38" s="24">
        <v>170.4</v>
      </c>
      <c r="CC38" s="24">
        <v>90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30">
        <v>0</v>
      </c>
      <c r="CL38" s="30">
        <v>0</v>
      </c>
      <c r="CM38" s="20">
        <v>0</v>
      </c>
      <c r="CN38" s="24">
        <v>2840</v>
      </c>
      <c r="CO38" s="24">
        <v>1800</v>
      </c>
      <c r="CP38" s="20">
        <v>900.55</v>
      </c>
      <c r="CQ38" s="20">
        <v>1200</v>
      </c>
      <c r="CR38" s="20">
        <v>900</v>
      </c>
      <c r="CS38" s="20">
        <v>394.95</v>
      </c>
      <c r="CT38" s="24">
        <v>0</v>
      </c>
      <c r="CU38" s="24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1400</v>
      </c>
      <c r="DD38" s="20">
        <v>1400</v>
      </c>
      <c r="DE38" s="20">
        <v>872.1373</v>
      </c>
      <c r="DF38" s="20">
        <v>0</v>
      </c>
      <c r="DG38" s="23">
        <f t="shared" si="8"/>
        <v>54654.4</v>
      </c>
      <c r="DH38" s="23">
        <f t="shared" si="9"/>
        <v>36931</v>
      </c>
      <c r="DI38" s="23">
        <f t="shared" si="10"/>
        <v>24116.9672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  <c r="DV38" s="20">
        <v>0</v>
      </c>
      <c r="DW38" s="20">
        <v>0</v>
      </c>
      <c r="DX38" s="20">
        <v>0</v>
      </c>
      <c r="DY38" s="20">
        <v>284</v>
      </c>
      <c r="DZ38" s="20">
        <v>284</v>
      </c>
      <c r="EA38" s="20">
        <v>0</v>
      </c>
      <c r="EB38" s="20">
        <v>0</v>
      </c>
      <c r="EC38" s="23">
        <f t="shared" si="11"/>
        <v>284</v>
      </c>
      <c r="ED38" s="23">
        <f t="shared" si="11"/>
        <v>284</v>
      </c>
      <c r="EE38" s="23">
        <f t="shared" si="12"/>
        <v>0</v>
      </c>
      <c r="EG38" s="29"/>
      <c r="EI38" s="29"/>
    </row>
    <row r="39" spans="1:139" s="32" customFormat="1" ht="20.25" customHeight="1">
      <c r="A39" s="49">
        <v>30</v>
      </c>
      <c r="B39" s="50" t="s">
        <v>86</v>
      </c>
      <c r="C39" s="20">
        <v>1492.9</v>
      </c>
      <c r="D39" s="30">
        <v>0</v>
      </c>
      <c r="E39" s="22">
        <f t="shared" si="13"/>
        <v>65508.00000000001</v>
      </c>
      <c r="F39" s="22">
        <f t="shared" si="14"/>
        <v>48192.2</v>
      </c>
      <c r="G39" s="23">
        <f t="shared" si="0"/>
        <v>35306.1834</v>
      </c>
      <c r="H39" s="23">
        <f t="shared" si="15"/>
        <v>73.26119870020462</v>
      </c>
      <c r="I39" s="23">
        <f t="shared" si="16"/>
        <v>53.895987360322394</v>
      </c>
      <c r="J39" s="23">
        <f t="shared" si="1"/>
        <v>12564</v>
      </c>
      <c r="K39" s="23">
        <f t="shared" si="2"/>
        <v>8679.1</v>
      </c>
      <c r="L39" s="23">
        <f t="shared" si="3"/>
        <v>4789.2834</v>
      </c>
      <c r="M39" s="23">
        <f t="shared" si="17"/>
        <v>55.18179765183026</v>
      </c>
      <c r="N39" s="23">
        <f t="shared" si="18"/>
        <v>38.11909742120344</v>
      </c>
      <c r="O39" s="23">
        <f t="shared" si="4"/>
        <v>4150</v>
      </c>
      <c r="P39" s="23">
        <f t="shared" si="4"/>
        <v>2425</v>
      </c>
      <c r="Q39" s="23">
        <f t="shared" si="5"/>
        <v>1679.1259</v>
      </c>
      <c r="R39" s="23">
        <f t="shared" si="19"/>
        <v>69.24230515463917</v>
      </c>
      <c r="S39" s="20">
        <f t="shared" si="20"/>
        <v>40.46086506024096</v>
      </c>
      <c r="T39" s="24">
        <v>0</v>
      </c>
      <c r="U39" s="24">
        <v>0</v>
      </c>
      <c r="V39" s="23">
        <v>0.6309</v>
      </c>
      <c r="W39" s="23" t="e">
        <f t="shared" si="21"/>
        <v>#DIV/0!</v>
      </c>
      <c r="X39" s="20" t="e">
        <f t="shared" si="22"/>
        <v>#DIV/0!</v>
      </c>
      <c r="Y39" s="24">
        <v>4354.6</v>
      </c>
      <c r="Z39" s="24">
        <v>3109.1</v>
      </c>
      <c r="AA39" s="23">
        <v>1640.573</v>
      </c>
      <c r="AB39" s="23">
        <f t="shared" si="23"/>
        <v>52.766813547328816</v>
      </c>
      <c r="AC39" s="20">
        <f t="shared" si="24"/>
        <v>37.674482156799705</v>
      </c>
      <c r="AD39" s="24">
        <v>4150</v>
      </c>
      <c r="AE39" s="24">
        <v>2425</v>
      </c>
      <c r="AF39" s="23">
        <v>1678.495</v>
      </c>
      <c r="AG39" s="23">
        <f t="shared" si="25"/>
        <v>69.21628865979382</v>
      </c>
      <c r="AH39" s="20">
        <f t="shared" si="26"/>
        <v>40.44566265060241</v>
      </c>
      <c r="AI39" s="24">
        <v>380</v>
      </c>
      <c r="AJ39" s="24">
        <v>280</v>
      </c>
      <c r="AK39" s="23">
        <v>240.45</v>
      </c>
      <c r="AL39" s="23">
        <f t="shared" si="27"/>
        <v>85.875</v>
      </c>
      <c r="AM39" s="20">
        <f t="shared" si="28"/>
        <v>63.27631578947368</v>
      </c>
      <c r="AN39" s="25">
        <v>0</v>
      </c>
      <c r="AO39" s="25">
        <v>0</v>
      </c>
      <c r="AP39" s="23">
        <v>0</v>
      </c>
      <c r="AQ39" s="23" t="e">
        <f t="shared" si="29"/>
        <v>#DIV/0!</v>
      </c>
      <c r="AR39" s="20" t="e">
        <f t="shared" si="30"/>
        <v>#DIV/0!</v>
      </c>
      <c r="AS39" s="25">
        <v>0</v>
      </c>
      <c r="AT39" s="25">
        <v>0</v>
      </c>
      <c r="AU39" s="20"/>
      <c r="AV39" s="20"/>
      <c r="AW39" s="20"/>
      <c r="AX39" s="20">
        <v>0</v>
      </c>
      <c r="AY39" s="20">
        <v>52243.9</v>
      </c>
      <c r="AZ39" s="20">
        <v>39046.1</v>
      </c>
      <c r="BA39" s="20">
        <v>30201.9</v>
      </c>
      <c r="BB39" s="26"/>
      <c r="BC39" s="26"/>
      <c r="BD39" s="26"/>
      <c r="BE39" s="27">
        <v>700.1</v>
      </c>
      <c r="BF39" s="27">
        <v>467</v>
      </c>
      <c r="BG39" s="20">
        <v>315</v>
      </c>
      <c r="BH39" s="20"/>
      <c r="BI39" s="20"/>
      <c r="BJ39" s="20"/>
      <c r="BK39" s="20"/>
      <c r="BL39" s="20"/>
      <c r="BM39" s="20"/>
      <c r="BN39" s="23">
        <f t="shared" si="6"/>
        <v>1139.4</v>
      </c>
      <c r="BO39" s="23">
        <f t="shared" si="6"/>
        <v>1005</v>
      </c>
      <c r="BP39" s="23">
        <f t="shared" si="7"/>
        <v>800.6645</v>
      </c>
      <c r="BQ39" s="23">
        <f t="shared" si="31"/>
        <v>79.66810945273632</v>
      </c>
      <c r="BR39" s="20">
        <f t="shared" si="32"/>
        <v>70.27071265578374</v>
      </c>
      <c r="BS39" s="24">
        <v>1139.4</v>
      </c>
      <c r="BT39" s="24">
        <v>1005</v>
      </c>
      <c r="BU39" s="23">
        <v>800.6645</v>
      </c>
      <c r="BV39" s="20">
        <v>0</v>
      </c>
      <c r="BW39" s="20">
        <v>0</v>
      </c>
      <c r="BX39" s="23">
        <v>0</v>
      </c>
      <c r="BY39" s="20">
        <v>0</v>
      </c>
      <c r="BZ39" s="20">
        <v>0</v>
      </c>
      <c r="CA39" s="20">
        <v>0</v>
      </c>
      <c r="CB39" s="24">
        <v>0</v>
      </c>
      <c r="CC39" s="24">
        <v>0</v>
      </c>
      <c r="CD39" s="20">
        <v>0</v>
      </c>
      <c r="CE39" s="20">
        <v>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30">
        <v>2240</v>
      </c>
      <c r="CL39" s="30">
        <v>0</v>
      </c>
      <c r="CM39" s="20">
        <v>224.8</v>
      </c>
      <c r="CN39" s="24">
        <v>300</v>
      </c>
      <c r="CO39" s="24">
        <v>1860</v>
      </c>
      <c r="CP39" s="20">
        <v>203.67</v>
      </c>
      <c r="CQ39" s="20">
        <v>300</v>
      </c>
      <c r="CR39" s="20">
        <v>225</v>
      </c>
      <c r="CS39" s="20">
        <v>203.67</v>
      </c>
      <c r="CT39" s="24">
        <v>0</v>
      </c>
      <c r="CU39" s="24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3">
        <f t="shared" si="8"/>
        <v>65508</v>
      </c>
      <c r="DH39" s="23">
        <f t="shared" si="9"/>
        <v>48192.2</v>
      </c>
      <c r="DI39" s="23">
        <f t="shared" si="10"/>
        <v>35306.1834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  <c r="DV39" s="20">
        <v>0</v>
      </c>
      <c r="DW39" s="20">
        <v>0</v>
      </c>
      <c r="DX39" s="20">
        <v>0</v>
      </c>
      <c r="DY39" s="20">
        <v>3872.1</v>
      </c>
      <c r="DZ39" s="20">
        <v>2872.1</v>
      </c>
      <c r="EA39" s="20">
        <v>0</v>
      </c>
      <c r="EB39" s="20">
        <v>0</v>
      </c>
      <c r="EC39" s="23">
        <f t="shared" si="11"/>
        <v>3872.1</v>
      </c>
      <c r="ED39" s="23">
        <f t="shared" si="11"/>
        <v>2872.1</v>
      </c>
      <c r="EE39" s="23">
        <f t="shared" si="12"/>
        <v>0</v>
      </c>
      <c r="EG39" s="29"/>
      <c r="EI39" s="29"/>
    </row>
    <row r="40" spans="1:139" s="32" customFormat="1" ht="20.25" customHeight="1">
      <c r="A40" s="47">
        <v>31</v>
      </c>
      <c r="B40" s="50" t="s">
        <v>87</v>
      </c>
      <c r="C40" s="20">
        <v>5446.4000000000015</v>
      </c>
      <c r="D40" s="30">
        <v>0</v>
      </c>
      <c r="E40" s="22">
        <f t="shared" si="13"/>
        <v>101083.6</v>
      </c>
      <c r="F40" s="22">
        <f t="shared" si="14"/>
        <v>81298.59999999999</v>
      </c>
      <c r="G40" s="23">
        <f t="shared" si="0"/>
        <v>54626.7673</v>
      </c>
      <c r="H40" s="23">
        <f t="shared" si="15"/>
        <v>67.19275276573029</v>
      </c>
      <c r="I40" s="23">
        <f t="shared" si="16"/>
        <v>54.04117710489139</v>
      </c>
      <c r="J40" s="23">
        <f t="shared" si="1"/>
        <v>10599.6</v>
      </c>
      <c r="K40" s="23">
        <f t="shared" si="2"/>
        <v>7077.2</v>
      </c>
      <c r="L40" s="23">
        <f t="shared" si="3"/>
        <v>7534.223500000001</v>
      </c>
      <c r="M40" s="23">
        <f t="shared" si="17"/>
        <v>106.45768806872775</v>
      </c>
      <c r="N40" s="23">
        <f t="shared" si="18"/>
        <v>71.08026246273444</v>
      </c>
      <c r="O40" s="23">
        <f t="shared" si="4"/>
        <v>4755.6</v>
      </c>
      <c r="P40" s="23">
        <f t="shared" si="4"/>
        <v>2867.9</v>
      </c>
      <c r="Q40" s="23">
        <f t="shared" si="5"/>
        <v>4600.7137</v>
      </c>
      <c r="R40" s="23">
        <f t="shared" si="19"/>
        <v>160.42099445587363</v>
      </c>
      <c r="S40" s="20">
        <f t="shared" si="20"/>
        <v>96.74307553200437</v>
      </c>
      <c r="T40" s="24">
        <v>85.6</v>
      </c>
      <c r="U40" s="24">
        <v>0</v>
      </c>
      <c r="V40" s="23">
        <v>0</v>
      </c>
      <c r="W40" s="23" t="e">
        <f t="shared" si="21"/>
        <v>#DIV/0!</v>
      </c>
      <c r="X40" s="20">
        <f t="shared" si="22"/>
        <v>0</v>
      </c>
      <c r="Y40" s="24">
        <v>2186</v>
      </c>
      <c r="Z40" s="24">
        <v>1545.3</v>
      </c>
      <c r="AA40" s="23">
        <v>1454.7598</v>
      </c>
      <c r="AB40" s="23">
        <f t="shared" si="23"/>
        <v>94.14093056364462</v>
      </c>
      <c r="AC40" s="20">
        <f t="shared" si="24"/>
        <v>66.54893870082343</v>
      </c>
      <c r="AD40" s="24">
        <v>4670</v>
      </c>
      <c r="AE40" s="24">
        <v>2867.9</v>
      </c>
      <c r="AF40" s="23">
        <v>4600.7137</v>
      </c>
      <c r="AG40" s="23">
        <f t="shared" si="25"/>
        <v>160.42099445587363</v>
      </c>
      <c r="AH40" s="20">
        <f t="shared" si="26"/>
        <v>98.51635331905783</v>
      </c>
      <c r="AI40" s="24">
        <v>106</v>
      </c>
      <c r="AJ40" s="24">
        <v>0</v>
      </c>
      <c r="AK40" s="23">
        <v>86.1</v>
      </c>
      <c r="AL40" s="23" t="e">
        <f t="shared" si="27"/>
        <v>#DIV/0!</v>
      </c>
      <c r="AM40" s="20">
        <f t="shared" si="28"/>
        <v>81.22641509433961</v>
      </c>
      <c r="AN40" s="25">
        <v>0</v>
      </c>
      <c r="AO40" s="25">
        <v>0</v>
      </c>
      <c r="AP40" s="23">
        <v>0</v>
      </c>
      <c r="AQ40" s="23" t="e">
        <f t="shared" si="29"/>
        <v>#DIV/0!</v>
      </c>
      <c r="AR40" s="20" t="e">
        <f t="shared" si="30"/>
        <v>#DIV/0!</v>
      </c>
      <c r="AS40" s="25">
        <v>0</v>
      </c>
      <c r="AT40" s="25">
        <v>0</v>
      </c>
      <c r="AU40" s="20"/>
      <c r="AV40" s="20"/>
      <c r="AW40" s="20"/>
      <c r="AX40" s="20">
        <v>0</v>
      </c>
      <c r="AY40" s="20">
        <v>64584</v>
      </c>
      <c r="AZ40" s="20">
        <v>48321.4</v>
      </c>
      <c r="BA40" s="20">
        <v>37440.7</v>
      </c>
      <c r="BB40" s="26"/>
      <c r="BC40" s="26"/>
      <c r="BD40" s="26"/>
      <c r="BE40" s="27">
        <v>0</v>
      </c>
      <c r="BF40" s="27">
        <v>0</v>
      </c>
      <c r="BG40" s="20">
        <v>0</v>
      </c>
      <c r="BH40" s="20"/>
      <c r="BI40" s="20"/>
      <c r="BJ40" s="20"/>
      <c r="BK40" s="20"/>
      <c r="BL40" s="20"/>
      <c r="BM40" s="20"/>
      <c r="BN40" s="23">
        <f t="shared" si="6"/>
        <v>572</v>
      </c>
      <c r="BO40" s="23">
        <f t="shared" si="6"/>
        <v>429</v>
      </c>
      <c r="BP40" s="23">
        <f t="shared" si="7"/>
        <v>256.8</v>
      </c>
      <c r="BQ40" s="23">
        <f t="shared" si="31"/>
        <v>59.86013986013986</v>
      </c>
      <c r="BR40" s="20">
        <f t="shared" si="32"/>
        <v>44.8951048951049</v>
      </c>
      <c r="BS40" s="24">
        <v>572</v>
      </c>
      <c r="BT40" s="24">
        <v>429</v>
      </c>
      <c r="BU40" s="23">
        <v>256.8</v>
      </c>
      <c r="BV40" s="20">
        <v>0</v>
      </c>
      <c r="BW40" s="20">
        <v>0</v>
      </c>
      <c r="BX40" s="23">
        <v>0</v>
      </c>
      <c r="BY40" s="20">
        <v>0</v>
      </c>
      <c r="BZ40" s="20">
        <v>0</v>
      </c>
      <c r="CA40" s="20">
        <v>0</v>
      </c>
      <c r="CB40" s="24">
        <v>0</v>
      </c>
      <c r="CC40" s="24">
        <v>0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30">
        <v>1900</v>
      </c>
      <c r="CL40" s="30">
        <v>0</v>
      </c>
      <c r="CM40" s="20">
        <v>511.1</v>
      </c>
      <c r="CN40" s="24">
        <v>1080</v>
      </c>
      <c r="CO40" s="24">
        <v>2235</v>
      </c>
      <c r="CP40" s="20">
        <v>624.75</v>
      </c>
      <c r="CQ40" s="20">
        <v>560</v>
      </c>
      <c r="CR40" s="20">
        <v>420</v>
      </c>
      <c r="CS40" s="20">
        <v>307.2</v>
      </c>
      <c r="CT40" s="24">
        <v>0</v>
      </c>
      <c r="CU40" s="24">
        <v>0</v>
      </c>
      <c r="CV40" s="20">
        <v>0</v>
      </c>
      <c r="CW40" s="20">
        <v>0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3">
        <f t="shared" si="8"/>
        <v>75183.6</v>
      </c>
      <c r="DH40" s="23">
        <f t="shared" si="9"/>
        <v>55398.6</v>
      </c>
      <c r="DI40" s="23">
        <f t="shared" si="10"/>
        <v>44974.9235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25900</v>
      </c>
      <c r="DT40" s="20">
        <v>25900</v>
      </c>
      <c r="DU40" s="20">
        <v>9651.8438</v>
      </c>
      <c r="DV40" s="20">
        <v>0</v>
      </c>
      <c r="DW40" s="20">
        <v>0</v>
      </c>
      <c r="DX40" s="20">
        <v>0</v>
      </c>
      <c r="DY40" s="20">
        <v>9453.6</v>
      </c>
      <c r="DZ40" s="20">
        <v>8123.6</v>
      </c>
      <c r="EA40" s="20">
        <v>116.6202</v>
      </c>
      <c r="EB40" s="20">
        <v>0</v>
      </c>
      <c r="EC40" s="23">
        <f t="shared" si="11"/>
        <v>35353.6</v>
      </c>
      <c r="ED40" s="23">
        <f t="shared" si="11"/>
        <v>34023.6</v>
      </c>
      <c r="EE40" s="23">
        <f t="shared" si="12"/>
        <v>9768.464</v>
      </c>
      <c r="EG40" s="29"/>
      <c r="EI40" s="29"/>
    </row>
    <row r="41" spans="1:139" s="32" customFormat="1" ht="20.25" customHeight="1">
      <c r="A41" s="49">
        <v>32</v>
      </c>
      <c r="B41" s="50" t="s">
        <v>88</v>
      </c>
      <c r="C41" s="20">
        <v>10704.7</v>
      </c>
      <c r="D41" s="30">
        <v>0</v>
      </c>
      <c r="E41" s="22">
        <f t="shared" si="13"/>
        <v>46287.399999999994</v>
      </c>
      <c r="F41" s="22">
        <f t="shared" si="14"/>
        <v>34235.100000000006</v>
      </c>
      <c r="G41" s="23">
        <f t="shared" si="0"/>
        <v>25316.960199999998</v>
      </c>
      <c r="H41" s="23">
        <f t="shared" si="15"/>
        <v>73.9503030515465</v>
      </c>
      <c r="I41" s="23">
        <f t="shared" si="16"/>
        <v>54.695144250919256</v>
      </c>
      <c r="J41" s="23">
        <f t="shared" si="1"/>
        <v>6457.2</v>
      </c>
      <c r="K41" s="23">
        <f t="shared" si="2"/>
        <v>4395.8</v>
      </c>
      <c r="L41" s="23">
        <f t="shared" si="3"/>
        <v>2149.3602</v>
      </c>
      <c r="M41" s="23">
        <f t="shared" si="17"/>
        <v>48.89576868829337</v>
      </c>
      <c r="N41" s="23">
        <f t="shared" si="18"/>
        <v>33.28625720126371</v>
      </c>
      <c r="O41" s="23">
        <f t="shared" si="4"/>
        <v>3473.8</v>
      </c>
      <c r="P41" s="23">
        <f t="shared" si="4"/>
        <v>2167.5</v>
      </c>
      <c r="Q41" s="23">
        <f t="shared" si="5"/>
        <v>1280.0552</v>
      </c>
      <c r="R41" s="23">
        <f t="shared" si="19"/>
        <v>59.05675663206459</v>
      </c>
      <c r="S41" s="20">
        <f t="shared" si="20"/>
        <v>36.84884564453912</v>
      </c>
      <c r="T41" s="24">
        <v>0</v>
      </c>
      <c r="U41" s="24">
        <v>0</v>
      </c>
      <c r="V41" s="23">
        <v>0.0962</v>
      </c>
      <c r="W41" s="23" t="e">
        <f t="shared" si="21"/>
        <v>#DIV/0!</v>
      </c>
      <c r="X41" s="20" t="e">
        <f t="shared" si="22"/>
        <v>#DIV/0!</v>
      </c>
      <c r="Y41" s="24">
        <v>1890.2</v>
      </c>
      <c r="Z41" s="24">
        <v>1319.3</v>
      </c>
      <c r="AA41" s="23">
        <v>598.024</v>
      </c>
      <c r="AB41" s="23">
        <f t="shared" si="23"/>
        <v>45.32888653073599</v>
      </c>
      <c r="AC41" s="20">
        <f t="shared" si="24"/>
        <v>31.638133530843298</v>
      </c>
      <c r="AD41" s="24">
        <v>3473.8</v>
      </c>
      <c r="AE41" s="24">
        <v>2167.5</v>
      </c>
      <c r="AF41" s="23">
        <v>1279.959</v>
      </c>
      <c r="AG41" s="23">
        <f t="shared" si="25"/>
        <v>59.05231833910035</v>
      </c>
      <c r="AH41" s="20">
        <f t="shared" si="26"/>
        <v>36.84607634290978</v>
      </c>
      <c r="AI41" s="24">
        <v>84</v>
      </c>
      <c r="AJ41" s="24">
        <v>84</v>
      </c>
      <c r="AK41" s="23">
        <v>42.453</v>
      </c>
      <c r="AL41" s="23">
        <f t="shared" si="27"/>
        <v>50.53928571428572</v>
      </c>
      <c r="AM41" s="20">
        <f t="shared" si="28"/>
        <v>50.53928571428572</v>
      </c>
      <c r="AN41" s="25">
        <v>0</v>
      </c>
      <c r="AO41" s="25">
        <v>0</v>
      </c>
      <c r="AP41" s="23">
        <v>0</v>
      </c>
      <c r="AQ41" s="23" t="e">
        <f t="shared" si="29"/>
        <v>#DIV/0!</v>
      </c>
      <c r="AR41" s="20" t="e">
        <f t="shared" si="30"/>
        <v>#DIV/0!</v>
      </c>
      <c r="AS41" s="25">
        <v>0</v>
      </c>
      <c r="AT41" s="25">
        <v>0</v>
      </c>
      <c r="AU41" s="20"/>
      <c r="AV41" s="20"/>
      <c r="AW41" s="20"/>
      <c r="AX41" s="20">
        <v>0</v>
      </c>
      <c r="AY41" s="20">
        <v>39830.2</v>
      </c>
      <c r="AZ41" s="20">
        <v>29839.300000000003</v>
      </c>
      <c r="BA41" s="20">
        <v>23167.6</v>
      </c>
      <c r="BB41" s="26"/>
      <c r="BC41" s="26"/>
      <c r="BD41" s="26"/>
      <c r="BE41" s="27">
        <v>0</v>
      </c>
      <c r="BF41" s="27">
        <v>0</v>
      </c>
      <c r="BG41" s="20">
        <v>0</v>
      </c>
      <c r="BH41" s="20"/>
      <c r="BI41" s="20"/>
      <c r="BJ41" s="20"/>
      <c r="BK41" s="20"/>
      <c r="BL41" s="20"/>
      <c r="BM41" s="20"/>
      <c r="BN41" s="23">
        <f t="shared" si="6"/>
        <v>609.2</v>
      </c>
      <c r="BO41" s="23">
        <f t="shared" si="6"/>
        <v>450</v>
      </c>
      <c r="BP41" s="23">
        <f t="shared" si="7"/>
        <v>118.028</v>
      </c>
      <c r="BQ41" s="23">
        <f t="shared" si="31"/>
        <v>26.228444444444442</v>
      </c>
      <c r="BR41" s="20">
        <f t="shared" si="32"/>
        <v>19.374261326329613</v>
      </c>
      <c r="BS41" s="24">
        <v>609.2</v>
      </c>
      <c r="BT41" s="24">
        <v>450</v>
      </c>
      <c r="BU41" s="23">
        <v>118.028</v>
      </c>
      <c r="BV41" s="20">
        <v>0</v>
      </c>
      <c r="BW41" s="20">
        <v>0</v>
      </c>
      <c r="BX41" s="23">
        <v>0</v>
      </c>
      <c r="BY41" s="20">
        <v>0</v>
      </c>
      <c r="BZ41" s="20">
        <v>0</v>
      </c>
      <c r="CA41" s="20">
        <v>0</v>
      </c>
      <c r="CB41" s="24">
        <v>0</v>
      </c>
      <c r="CC41" s="24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30">
        <v>0</v>
      </c>
      <c r="CL41" s="30">
        <v>0</v>
      </c>
      <c r="CM41" s="20">
        <v>0</v>
      </c>
      <c r="CN41" s="24">
        <v>400</v>
      </c>
      <c r="CO41" s="24">
        <v>375</v>
      </c>
      <c r="CP41" s="20">
        <v>110.8</v>
      </c>
      <c r="CQ41" s="20">
        <v>400</v>
      </c>
      <c r="CR41" s="20">
        <v>300</v>
      </c>
      <c r="CS41" s="20">
        <v>110.8</v>
      </c>
      <c r="CT41" s="24">
        <v>0</v>
      </c>
      <c r="CU41" s="24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3">
        <f t="shared" si="8"/>
        <v>46287.399999999994</v>
      </c>
      <c r="DH41" s="23">
        <f t="shared" si="9"/>
        <v>34235.100000000006</v>
      </c>
      <c r="DI41" s="23">
        <f t="shared" si="10"/>
        <v>25316.960199999998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  <c r="DV41" s="20">
        <v>0</v>
      </c>
      <c r="DW41" s="20">
        <v>0</v>
      </c>
      <c r="DX41" s="20">
        <v>0</v>
      </c>
      <c r="DY41" s="20">
        <v>5667.4</v>
      </c>
      <c r="DZ41" s="20">
        <v>5117.4</v>
      </c>
      <c r="EA41" s="20">
        <v>241</v>
      </c>
      <c r="EB41" s="20">
        <v>0</v>
      </c>
      <c r="EC41" s="23">
        <f t="shared" si="11"/>
        <v>5667.4</v>
      </c>
      <c r="ED41" s="23">
        <f t="shared" si="11"/>
        <v>5117.4</v>
      </c>
      <c r="EE41" s="23">
        <f t="shared" si="12"/>
        <v>241</v>
      </c>
      <c r="EG41" s="29"/>
      <c r="EI41" s="29"/>
    </row>
    <row r="42" spans="1:139" s="32" customFormat="1" ht="20.25" customHeight="1">
      <c r="A42" s="47">
        <v>33</v>
      </c>
      <c r="B42" s="50" t="s">
        <v>89</v>
      </c>
      <c r="C42" s="20">
        <v>7542.799999999999</v>
      </c>
      <c r="D42" s="30">
        <v>0</v>
      </c>
      <c r="E42" s="22">
        <f t="shared" si="13"/>
        <v>58199.8</v>
      </c>
      <c r="F42" s="22">
        <f t="shared" si="14"/>
        <v>47986.200000000004</v>
      </c>
      <c r="G42" s="23">
        <f aca="true" t="shared" si="33" ref="G42:G65">DI42+EE42-EA42</f>
        <v>20191.958</v>
      </c>
      <c r="H42" s="23">
        <f t="shared" si="15"/>
        <v>42.0786767862427</v>
      </c>
      <c r="I42" s="23">
        <f t="shared" si="16"/>
        <v>34.69420513472555</v>
      </c>
      <c r="J42" s="23">
        <f aca="true" t="shared" si="34" ref="J42:J65">T42+Y42+AD42+AI42+AN42+AS42+BK42+BS42+BV42+BY42+CB42+CE42+CK42+CN42+CT42+CW42+DC42</f>
        <v>8487.6</v>
      </c>
      <c r="K42" s="23">
        <f aca="true" t="shared" si="35" ref="K42:K65">U42+Z42+AE42+AJ42+AO42+AT42+BL42+BT42+BW42+BZ42+CC42+CF42+CL42+CO42+CU42+CX42+DD42</f>
        <v>5702</v>
      </c>
      <c r="L42" s="23">
        <f aca="true" t="shared" si="36" ref="L42:L65">V42+AA42+AF42+AK42+AP42+AU42+BM42+BU42+BX42+CA42+CD42+CG42+CM42+CP42+CV42+CY42+DE42</f>
        <v>2755.658</v>
      </c>
      <c r="M42" s="23">
        <f t="shared" si="17"/>
        <v>48.327920028060326</v>
      </c>
      <c r="N42" s="23">
        <f t="shared" si="18"/>
        <v>32.46686931523634</v>
      </c>
      <c r="O42" s="23">
        <f aca="true" t="shared" si="37" ref="O42:P65">T42+AD42</f>
        <v>4571.3</v>
      </c>
      <c r="P42" s="23">
        <f t="shared" si="37"/>
        <v>2993.8</v>
      </c>
      <c r="Q42" s="23">
        <f aca="true" t="shared" si="38" ref="Q42:Q65">V42+AF42</f>
        <v>1439.57</v>
      </c>
      <c r="R42" s="23">
        <f t="shared" si="19"/>
        <v>48.08504242100341</v>
      </c>
      <c r="S42" s="20">
        <f t="shared" si="20"/>
        <v>31.491479447859465</v>
      </c>
      <c r="T42" s="24">
        <v>0</v>
      </c>
      <c r="U42" s="24">
        <v>0</v>
      </c>
      <c r="V42" s="23">
        <v>0</v>
      </c>
      <c r="W42" s="23" t="e">
        <f t="shared" si="21"/>
        <v>#DIV/0!</v>
      </c>
      <c r="X42" s="20" t="e">
        <f t="shared" si="22"/>
        <v>#DIV/0!</v>
      </c>
      <c r="Y42" s="24">
        <v>2035.3</v>
      </c>
      <c r="Z42" s="24">
        <v>1326.2</v>
      </c>
      <c r="AA42" s="23">
        <v>552.018</v>
      </c>
      <c r="AB42" s="23">
        <f t="shared" si="23"/>
        <v>41.624038606545014</v>
      </c>
      <c r="AC42" s="20">
        <f t="shared" si="24"/>
        <v>27.122193288458707</v>
      </c>
      <c r="AD42" s="24">
        <v>4571.3</v>
      </c>
      <c r="AE42" s="24">
        <v>2993.8</v>
      </c>
      <c r="AF42" s="23">
        <v>1439.57</v>
      </c>
      <c r="AG42" s="23">
        <f t="shared" si="25"/>
        <v>48.08504242100341</v>
      </c>
      <c r="AH42" s="20">
        <f t="shared" si="26"/>
        <v>31.491479447859465</v>
      </c>
      <c r="AI42" s="24">
        <v>110</v>
      </c>
      <c r="AJ42" s="24">
        <v>77</v>
      </c>
      <c r="AK42" s="23">
        <v>75.5</v>
      </c>
      <c r="AL42" s="23">
        <f t="shared" si="27"/>
        <v>98.05194805194806</v>
      </c>
      <c r="AM42" s="20">
        <f t="shared" si="28"/>
        <v>68.63636363636364</v>
      </c>
      <c r="AN42" s="25">
        <v>0</v>
      </c>
      <c r="AO42" s="25">
        <v>0</v>
      </c>
      <c r="AP42" s="23">
        <v>0</v>
      </c>
      <c r="AQ42" s="23" t="e">
        <f t="shared" si="29"/>
        <v>#DIV/0!</v>
      </c>
      <c r="AR42" s="20" t="e">
        <f t="shared" si="30"/>
        <v>#DIV/0!</v>
      </c>
      <c r="AS42" s="25">
        <v>0</v>
      </c>
      <c r="AT42" s="25">
        <v>0</v>
      </c>
      <c r="AU42" s="20"/>
      <c r="AV42" s="20"/>
      <c r="AW42" s="20"/>
      <c r="AX42" s="20">
        <v>0</v>
      </c>
      <c r="AY42" s="20">
        <v>29712.2</v>
      </c>
      <c r="AZ42" s="20">
        <v>22284.2</v>
      </c>
      <c r="BA42" s="20">
        <v>17436.3</v>
      </c>
      <c r="BB42" s="26"/>
      <c r="BC42" s="26"/>
      <c r="BD42" s="26"/>
      <c r="BE42" s="27">
        <v>0</v>
      </c>
      <c r="BF42" s="27">
        <v>0</v>
      </c>
      <c r="BG42" s="20">
        <v>0</v>
      </c>
      <c r="BH42" s="20"/>
      <c r="BI42" s="20"/>
      <c r="BJ42" s="20"/>
      <c r="BK42" s="20"/>
      <c r="BL42" s="20"/>
      <c r="BM42" s="20"/>
      <c r="BN42" s="23">
        <f aca="true" t="shared" si="39" ref="BN42:BO65">BS42+BV42+BY42+CB42</f>
        <v>811</v>
      </c>
      <c r="BO42" s="23">
        <f t="shared" si="39"/>
        <v>550</v>
      </c>
      <c r="BP42" s="23">
        <f aca="true" t="shared" si="40" ref="BP42:BP65">BU42+BX42+CA42+CD42</f>
        <v>331.05</v>
      </c>
      <c r="BQ42" s="23">
        <f t="shared" si="31"/>
        <v>60.190909090909095</v>
      </c>
      <c r="BR42" s="20">
        <f t="shared" si="32"/>
        <v>40.81997533908755</v>
      </c>
      <c r="BS42" s="24">
        <v>811</v>
      </c>
      <c r="BT42" s="24">
        <v>550</v>
      </c>
      <c r="BU42" s="23">
        <v>331.05</v>
      </c>
      <c r="BV42" s="20">
        <v>0</v>
      </c>
      <c r="BW42" s="20">
        <v>0</v>
      </c>
      <c r="BX42" s="23">
        <v>0</v>
      </c>
      <c r="BY42" s="20">
        <v>0</v>
      </c>
      <c r="BZ42" s="20">
        <v>0</v>
      </c>
      <c r="CA42" s="20">
        <v>0</v>
      </c>
      <c r="CB42" s="24">
        <v>0</v>
      </c>
      <c r="CC42" s="24">
        <v>0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30">
        <v>0</v>
      </c>
      <c r="CL42" s="30">
        <v>0</v>
      </c>
      <c r="CM42" s="20">
        <v>0</v>
      </c>
      <c r="CN42" s="24">
        <v>960</v>
      </c>
      <c r="CO42" s="24">
        <v>720</v>
      </c>
      <c r="CP42" s="20">
        <v>357.52</v>
      </c>
      <c r="CQ42" s="20">
        <v>960</v>
      </c>
      <c r="CR42" s="20">
        <v>720</v>
      </c>
      <c r="CS42" s="20">
        <v>357.52</v>
      </c>
      <c r="CT42" s="24">
        <v>0</v>
      </c>
      <c r="CU42" s="24">
        <v>0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35</v>
      </c>
      <c r="DE42" s="20">
        <v>0</v>
      </c>
      <c r="DF42" s="20">
        <v>0</v>
      </c>
      <c r="DG42" s="23">
        <f aca="true" t="shared" si="41" ref="DG42:DG65">T42+Y42+AD42+AI42+AN42+AS42+AV42+AY42+BB42+BE42+BH42+BK42+BS42+BV42+BY42+CB42+CE42+CH42+CK42+CN42+CT42+CW42+CZ42+DC42</f>
        <v>38199.8</v>
      </c>
      <c r="DH42" s="23">
        <f aca="true" t="shared" si="42" ref="DH42:DH65">U42+Z42+AE42+AJ42+AO42+AT42+AW42+AZ42+BC42+BF42+BI42+BL42+BT42+BW42+BZ42+CC42+CF42+CI42+CL42+CO42+CU42+CX42+DA42+DD42</f>
        <v>27986.2</v>
      </c>
      <c r="DI42" s="23">
        <f t="shared" si="10"/>
        <v>20191.958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20000</v>
      </c>
      <c r="DT42" s="20">
        <v>20000</v>
      </c>
      <c r="DU42" s="20">
        <v>0</v>
      </c>
      <c r="DV42" s="20">
        <v>0</v>
      </c>
      <c r="DW42" s="20">
        <v>0</v>
      </c>
      <c r="DX42" s="20">
        <v>0</v>
      </c>
      <c r="DY42" s="20">
        <v>4307.2</v>
      </c>
      <c r="DZ42" s="20">
        <v>3057.2</v>
      </c>
      <c r="EA42" s="20">
        <v>0</v>
      </c>
      <c r="EB42" s="20">
        <v>0</v>
      </c>
      <c r="EC42" s="23">
        <f aca="true" t="shared" si="43" ref="EC42:ED65">DJ42+DM42+DP42+DS42+DV42+DY42</f>
        <v>24307.2</v>
      </c>
      <c r="ED42" s="23">
        <f t="shared" si="43"/>
        <v>23057.2</v>
      </c>
      <c r="EE42" s="23">
        <f t="shared" si="12"/>
        <v>0</v>
      </c>
      <c r="EG42" s="29"/>
      <c r="EI42" s="29"/>
    </row>
    <row r="43" spans="1:139" s="32" customFormat="1" ht="20.25" customHeight="1">
      <c r="A43" s="49">
        <v>34</v>
      </c>
      <c r="B43" s="50" t="s">
        <v>90</v>
      </c>
      <c r="C43" s="20">
        <v>1698.2000000000003</v>
      </c>
      <c r="D43" s="30">
        <v>0</v>
      </c>
      <c r="E43" s="22">
        <f t="shared" si="13"/>
        <v>25319.5</v>
      </c>
      <c r="F43" s="22">
        <f t="shared" si="14"/>
        <v>18941.1</v>
      </c>
      <c r="G43" s="23">
        <f t="shared" si="33"/>
        <v>13802.421999999999</v>
      </c>
      <c r="H43" s="23">
        <f t="shared" si="15"/>
        <v>72.87022401022116</v>
      </c>
      <c r="I43" s="23">
        <f t="shared" si="16"/>
        <v>54.51301171034183</v>
      </c>
      <c r="J43" s="23">
        <f t="shared" si="34"/>
        <v>6210.8</v>
      </c>
      <c r="K43" s="23">
        <f t="shared" si="35"/>
        <v>4674</v>
      </c>
      <c r="L43" s="23">
        <f t="shared" si="36"/>
        <v>2784.522</v>
      </c>
      <c r="M43" s="23">
        <f t="shared" si="17"/>
        <v>59.574711168164306</v>
      </c>
      <c r="N43" s="23">
        <f t="shared" si="18"/>
        <v>44.833548013138405</v>
      </c>
      <c r="O43" s="23">
        <f t="shared" si="37"/>
        <v>2640</v>
      </c>
      <c r="P43" s="23">
        <f t="shared" si="37"/>
        <v>1898.3</v>
      </c>
      <c r="Q43" s="23">
        <f t="shared" si="38"/>
        <v>1478.947</v>
      </c>
      <c r="R43" s="23">
        <f t="shared" si="19"/>
        <v>77.90902386345677</v>
      </c>
      <c r="S43" s="20">
        <f t="shared" si="20"/>
        <v>56.02071969696969</v>
      </c>
      <c r="T43" s="24">
        <v>0</v>
      </c>
      <c r="U43" s="24">
        <v>0</v>
      </c>
      <c r="V43" s="23">
        <v>0</v>
      </c>
      <c r="W43" s="23" t="e">
        <f t="shared" si="21"/>
        <v>#DIV/0!</v>
      </c>
      <c r="X43" s="20" t="e">
        <f t="shared" si="22"/>
        <v>#DIV/0!</v>
      </c>
      <c r="Y43" s="24">
        <v>2248.8</v>
      </c>
      <c r="Z43" s="24">
        <v>1746.7</v>
      </c>
      <c r="AA43" s="23">
        <v>877.445</v>
      </c>
      <c r="AB43" s="23">
        <f t="shared" si="23"/>
        <v>50.23444209079979</v>
      </c>
      <c r="AC43" s="20">
        <f t="shared" si="24"/>
        <v>39.018365350409105</v>
      </c>
      <c r="AD43" s="24">
        <v>2640</v>
      </c>
      <c r="AE43" s="24">
        <v>1898.3</v>
      </c>
      <c r="AF43" s="23">
        <v>1478.947</v>
      </c>
      <c r="AG43" s="23">
        <f t="shared" si="25"/>
        <v>77.90902386345677</v>
      </c>
      <c r="AH43" s="20">
        <f t="shared" si="26"/>
        <v>56.02071969696969</v>
      </c>
      <c r="AI43" s="24">
        <v>72</v>
      </c>
      <c r="AJ43" s="24">
        <v>54</v>
      </c>
      <c r="AK43" s="23">
        <v>12</v>
      </c>
      <c r="AL43" s="23">
        <f t="shared" si="27"/>
        <v>22.22222222222222</v>
      </c>
      <c r="AM43" s="20">
        <f t="shared" si="28"/>
        <v>16.666666666666664</v>
      </c>
      <c r="AN43" s="25">
        <v>0</v>
      </c>
      <c r="AO43" s="25">
        <v>0</v>
      </c>
      <c r="AP43" s="23">
        <v>0</v>
      </c>
      <c r="AQ43" s="23" t="e">
        <f t="shared" si="29"/>
        <v>#DIV/0!</v>
      </c>
      <c r="AR43" s="20" t="e">
        <f t="shared" si="30"/>
        <v>#DIV/0!</v>
      </c>
      <c r="AS43" s="25">
        <v>0</v>
      </c>
      <c r="AT43" s="25">
        <v>0</v>
      </c>
      <c r="AU43" s="20"/>
      <c r="AV43" s="20"/>
      <c r="AW43" s="20"/>
      <c r="AX43" s="20">
        <v>0</v>
      </c>
      <c r="AY43" s="20">
        <v>19108.7</v>
      </c>
      <c r="AZ43" s="20">
        <v>14267.1</v>
      </c>
      <c r="BA43" s="20">
        <v>11017.9</v>
      </c>
      <c r="BB43" s="26"/>
      <c r="BC43" s="26"/>
      <c r="BD43" s="26"/>
      <c r="BE43" s="27">
        <v>0</v>
      </c>
      <c r="BF43" s="27">
        <v>0</v>
      </c>
      <c r="BG43" s="20">
        <v>0</v>
      </c>
      <c r="BH43" s="20"/>
      <c r="BI43" s="20"/>
      <c r="BJ43" s="20"/>
      <c r="BK43" s="20"/>
      <c r="BL43" s="20"/>
      <c r="BM43" s="20"/>
      <c r="BN43" s="23">
        <f t="shared" si="39"/>
        <v>500</v>
      </c>
      <c r="BO43" s="23">
        <f t="shared" si="39"/>
        <v>375</v>
      </c>
      <c r="BP43" s="23">
        <f t="shared" si="40"/>
        <v>200.13</v>
      </c>
      <c r="BQ43" s="23">
        <f t="shared" si="31"/>
        <v>53.368</v>
      </c>
      <c r="BR43" s="20">
        <f t="shared" si="32"/>
        <v>40.026</v>
      </c>
      <c r="BS43" s="24">
        <v>500</v>
      </c>
      <c r="BT43" s="24">
        <v>375</v>
      </c>
      <c r="BU43" s="23">
        <v>200.13</v>
      </c>
      <c r="BV43" s="20">
        <v>0</v>
      </c>
      <c r="BW43" s="20">
        <v>0</v>
      </c>
      <c r="BX43" s="23">
        <v>0</v>
      </c>
      <c r="BY43" s="20">
        <v>0</v>
      </c>
      <c r="BZ43" s="20">
        <v>0</v>
      </c>
      <c r="CA43" s="20">
        <v>0</v>
      </c>
      <c r="CB43" s="24">
        <v>0</v>
      </c>
      <c r="CC43" s="24">
        <v>0</v>
      </c>
      <c r="CD43" s="20">
        <v>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30">
        <v>0</v>
      </c>
      <c r="CL43" s="30">
        <v>0</v>
      </c>
      <c r="CM43" s="20">
        <v>0</v>
      </c>
      <c r="CN43" s="24">
        <v>750</v>
      </c>
      <c r="CO43" s="24">
        <v>600</v>
      </c>
      <c r="CP43" s="20">
        <v>216</v>
      </c>
      <c r="CQ43" s="20">
        <v>550</v>
      </c>
      <c r="CR43" s="20">
        <v>400</v>
      </c>
      <c r="CS43" s="20">
        <v>135.1</v>
      </c>
      <c r="CT43" s="24">
        <v>0</v>
      </c>
      <c r="CU43" s="24">
        <v>0</v>
      </c>
      <c r="CV43" s="20">
        <v>0</v>
      </c>
      <c r="CW43" s="20">
        <v>0</v>
      </c>
      <c r="CX43" s="20">
        <v>0</v>
      </c>
      <c r="CY43" s="20">
        <v>0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3">
        <f t="shared" si="41"/>
        <v>25319.5</v>
      </c>
      <c r="DH43" s="23">
        <f t="shared" si="42"/>
        <v>18941.1</v>
      </c>
      <c r="DI43" s="23">
        <f t="shared" si="10"/>
        <v>13802.421999999999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  <c r="DV43" s="20">
        <v>0</v>
      </c>
      <c r="DW43" s="20">
        <v>0</v>
      </c>
      <c r="DX43" s="20">
        <v>0</v>
      </c>
      <c r="DY43" s="20">
        <v>4575.1</v>
      </c>
      <c r="DZ43" s="20">
        <v>2635.1</v>
      </c>
      <c r="EA43" s="20">
        <v>0</v>
      </c>
      <c r="EB43" s="20">
        <v>0</v>
      </c>
      <c r="EC43" s="23">
        <f t="shared" si="43"/>
        <v>4575.1</v>
      </c>
      <c r="ED43" s="23">
        <f t="shared" si="43"/>
        <v>2635.1</v>
      </c>
      <c r="EE43" s="23">
        <f t="shared" si="12"/>
        <v>0</v>
      </c>
      <c r="EG43" s="29"/>
      <c r="EI43" s="29"/>
    </row>
    <row r="44" spans="1:139" s="32" customFormat="1" ht="20.25" customHeight="1">
      <c r="A44" s="47">
        <v>35</v>
      </c>
      <c r="B44" s="50" t="s">
        <v>91</v>
      </c>
      <c r="C44" s="20">
        <v>2122</v>
      </c>
      <c r="D44" s="30">
        <v>-0.024000000001251465</v>
      </c>
      <c r="E44" s="22">
        <f t="shared" si="13"/>
        <v>17624.324</v>
      </c>
      <c r="F44" s="22">
        <f t="shared" si="14"/>
        <v>11457.124000000002</v>
      </c>
      <c r="G44" s="23">
        <f t="shared" si="33"/>
        <v>9539.462</v>
      </c>
      <c r="H44" s="23">
        <f t="shared" si="15"/>
        <v>83.26227419725926</v>
      </c>
      <c r="I44" s="23">
        <f t="shared" si="16"/>
        <v>54.12668310001564</v>
      </c>
      <c r="J44" s="23">
        <f t="shared" si="34"/>
        <v>4919.824</v>
      </c>
      <c r="K44" s="23">
        <f t="shared" si="35"/>
        <v>1935.599000000002</v>
      </c>
      <c r="L44" s="23">
        <f t="shared" si="36"/>
        <v>2142.062</v>
      </c>
      <c r="M44" s="23">
        <f t="shared" si="17"/>
        <v>110.66662051385632</v>
      </c>
      <c r="N44" s="23">
        <f t="shared" si="18"/>
        <v>43.53940303555574</v>
      </c>
      <c r="O44" s="23">
        <f t="shared" si="37"/>
        <v>1934.524</v>
      </c>
      <c r="P44" s="23">
        <f t="shared" si="37"/>
        <v>600</v>
      </c>
      <c r="Q44" s="23">
        <f t="shared" si="38"/>
        <v>807.16</v>
      </c>
      <c r="R44" s="23">
        <f t="shared" si="19"/>
        <v>134.52666666666667</v>
      </c>
      <c r="S44" s="20">
        <f t="shared" si="20"/>
        <v>41.72395896871789</v>
      </c>
      <c r="T44" s="24">
        <v>0</v>
      </c>
      <c r="U44" s="24">
        <v>0</v>
      </c>
      <c r="V44" s="23">
        <v>0</v>
      </c>
      <c r="W44" s="23" t="e">
        <f t="shared" si="21"/>
        <v>#DIV/0!</v>
      </c>
      <c r="X44" s="20" t="e">
        <f t="shared" si="22"/>
        <v>#DIV/0!</v>
      </c>
      <c r="Y44" s="24">
        <v>1382</v>
      </c>
      <c r="Z44" s="24">
        <v>831.599000000002</v>
      </c>
      <c r="AA44" s="23">
        <v>462.312</v>
      </c>
      <c r="AB44" s="23">
        <f t="shared" si="23"/>
        <v>55.5931404438917</v>
      </c>
      <c r="AC44" s="20">
        <f t="shared" si="24"/>
        <v>33.45238784370478</v>
      </c>
      <c r="AD44" s="24">
        <v>1934.524</v>
      </c>
      <c r="AE44" s="24">
        <v>600</v>
      </c>
      <c r="AF44" s="23">
        <v>807.16</v>
      </c>
      <c r="AG44" s="23">
        <f t="shared" si="25"/>
        <v>134.52666666666667</v>
      </c>
      <c r="AH44" s="20">
        <f t="shared" si="26"/>
        <v>41.72395896871789</v>
      </c>
      <c r="AI44" s="24">
        <v>24</v>
      </c>
      <c r="AJ44" s="24">
        <v>24</v>
      </c>
      <c r="AK44" s="23">
        <v>77.32</v>
      </c>
      <c r="AL44" s="23">
        <f t="shared" si="27"/>
        <v>322.16666666666663</v>
      </c>
      <c r="AM44" s="20">
        <f t="shared" si="28"/>
        <v>322.16666666666663</v>
      </c>
      <c r="AN44" s="25">
        <v>0</v>
      </c>
      <c r="AO44" s="25">
        <v>0</v>
      </c>
      <c r="AP44" s="23">
        <v>0</v>
      </c>
      <c r="AQ44" s="23" t="e">
        <f t="shared" si="29"/>
        <v>#DIV/0!</v>
      </c>
      <c r="AR44" s="20" t="e">
        <f t="shared" si="30"/>
        <v>#DIV/0!</v>
      </c>
      <c r="AS44" s="25">
        <v>0</v>
      </c>
      <c r="AT44" s="25">
        <v>0</v>
      </c>
      <c r="AU44" s="20"/>
      <c r="AV44" s="20"/>
      <c r="AW44" s="20"/>
      <c r="AX44" s="20">
        <v>0</v>
      </c>
      <c r="AY44" s="20">
        <v>12704.5</v>
      </c>
      <c r="AZ44" s="20">
        <v>9521.525</v>
      </c>
      <c r="BA44" s="20">
        <v>7397.4</v>
      </c>
      <c r="BB44" s="26"/>
      <c r="BC44" s="26"/>
      <c r="BD44" s="26"/>
      <c r="BE44" s="27">
        <v>0</v>
      </c>
      <c r="BF44" s="27">
        <v>0</v>
      </c>
      <c r="BG44" s="20">
        <v>0</v>
      </c>
      <c r="BH44" s="20"/>
      <c r="BI44" s="20"/>
      <c r="BJ44" s="20"/>
      <c r="BK44" s="20"/>
      <c r="BL44" s="20"/>
      <c r="BM44" s="20"/>
      <c r="BN44" s="23">
        <f t="shared" si="39"/>
        <v>1379.3</v>
      </c>
      <c r="BO44" s="23">
        <f t="shared" si="39"/>
        <v>330</v>
      </c>
      <c r="BP44" s="23">
        <f t="shared" si="40"/>
        <v>692.5</v>
      </c>
      <c r="BQ44" s="23">
        <f t="shared" si="31"/>
        <v>209.84848484848487</v>
      </c>
      <c r="BR44" s="20">
        <f t="shared" si="32"/>
        <v>50.20662654969913</v>
      </c>
      <c r="BS44" s="24">
        <v>1379.3</v>
      </c>
      <c r="BT44" s="24">
        <v>330</v>
      </c>
      <c r="BU44" s="23">
        <v>692.5</v>
      </c>
      <c r="BV44" s="20">
        <v>0</v>
      </c>
      <c r="BW44" s="20">
        <v>0</v>
      </c>
      <c r="BX44" s="23">
        <v>0</v>
      </c>
      <c r="BY44" s="20">
        <v>0</v>
      </c>
      <c r="BZ44" s="20">
        <v>0</v>
      </c>
      <c r="CA44" s="20">
        <v>0</v>
      </c>
      <c r="CB44" s="24">
        <v>0</v>
      </c>
      <c r="CC44" s="24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30">
        <v>0</v>
      </c>
      <c r="CL44" s="30">
        <v>0</v>
      </c>
      <c r="CM44" s="20">
        <v>0</v>
      </c>
      <c r="CN44" s="24">
        <v>200</v>
      </c>
      <c r="CO44" s="24">
        <v>150</v>
      </c>
      <c r="CP44" s="20">
        <v>102.77</v>
      </c>
      <c r="CQ44" s="20">
        <v>200</v>
      </c>
      <c r="CR44" s="20">
        <v>150</v>
      </c>
      <c r="CS44" s="20">
        <v>102.77</v>
      </c>
      <c r="CT44" s="24">
        <v>0</v>
      </c>
      <c r="CU44" s="24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3">
        <f t="shared" si="41"/>
        <v>17624.324</v>
      </c>
      <c r="DH44" s="23">
        <f t="shared" si="42"/>
        <v>11457.124000000002</v>
      </c>
      <c r="DI44" s="23">
        <f t="shared" si="10"/>
        <v>9539.462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  <c r="DV44" s="20">
        <v>0</v>
      </c>
      <c r="DW44" s="20">
        <v>0</v>
      </c>
      <c r="DX44" s="20">
        <v>0</v>
      </c>
      <c r="DY44" s="20">
        <v>1034.6</v>
      </c>
      <c r="DZ44" s="20">
        <v>1034.6</v>
      </c>
      <c r="EA44" s="20">
        <v>0</v>
      </c>
      <c r="EB44" s="20">
        <v>0</v>
      </c>
      <c r="EC44" s="23">
        <f t="shared" si="43"/>
        <v>1034.6</v>
      </c>
      <c r="ED44" s="23">
        <f t="shared" si="43"/>
        <v>1034.6</v>
      </c>
      <c r="EE44" s="23">
        <f t="shared" si="12"/>
        <v>0</v>
      </c>
      <c r="EG44" s="29"/>
      <c r="EI44" s="29"/>
    </row>
    <row r="45" spans="1:139" s="32" customFormat="1" ht="20.25" customHeight="1">
      <c r="A45" s="49">
        <v>36</v>
      </c>
      <c r="B45" s="50" t="s">
        <v>92</v>
      </c>
      <c r="C45" s="20">
        <v>1317.478</v>
      </c>
      <c r="D45" s="30">
        <v>0</v>
      </c>
      <c r="E45" s="22">
        <f t="shared" si="13"/>
        <v>11946.564999999999</v>
      </c>
      <c r="F45" s="22">
        <f t="shared" si="14"/>
        <v>8760</v>
      </c>
      <c r="G45" s="23">
        <f t="shared" si="33"/>
        <v>7210.703</v>
      </c>
      <c r="H45" s="23">
        <f t="shared" si="15"/>
        <v>82.31396118721462</v>
      </c>
      <c r="I45" s="23">
        <f t="shared" si="16"/>
        <v>60.35796063554672</v>
      </c>
      <c r="J45" s="23">
        <f t="shared" si="34"/>
        <v>2789.665</v>
      </c>
      <c r="K45" s="23">
        <f t="shared" si="35"/>
        <v>1892.325</v>
      </c>
      <c r="L45" s="23">
        <f t="shared" si="36"/>
        <v>1786.1029999999998</v>
      </c>
      <c r="M45" s="23">
        <f t="shared" si="17"/>
        <v>94.38669361763966</v>
      </c>
      <c r="N45" s="23">
        <f t="shared" si="18"/>
        <v>64.02571634945414</v>
      </c>
      <c r="O45" s="23">
        <f t="shared" si="37"/>
        <v>1247.184</v>
      </c>
      <c r="P45" s="23">
        <f t="shared" si="37"/>
        <v>300</v>
      </c>
      <c r="Q45" s="23">
        <f t="shared" si="38"/>
        <v>784.145</v>
      </c>
      <c r="R45" s="23">
        <f t="shared" si="19"/>
        <v>261.38166666666666</v>
      </c>
      <c r="S45" s="20">
        <f t="shared" si="20"/>
        <v>62.8732408369575</v>
      </c>
      <c r="T45" s="24">
        <v>0</v>
      </c>
      <c r="U45" s="24">
        <v>0</v>
      </c>
      <c r="V45" s="23">
        <v>0</v>
      </c>
      <c r="W45" s="23" t="e">
        <f t="shared" si="21"/>
        <v>#DIV/0!</v>
      </c>
      <c r="X45" s="20" t="e">
        <f t="shared" si="22"/>
        <v>#DIV/0!</v>
      </c>
      <c r="Y45" s="24">
        <v>1026.481</v>
      </c>
      <c r="Z45" s="24">
        <v>1222.325</v>
      </c>
      <c r="AA45" s="23">
        <v>752.646</v>
      </c>
      <c r="AB45" s="23">
        <f t="shared" si="23"/>
        <v>61.574949379256736</v>
      </c>
      <c r="AC45" s="20">
        <f t="shared" si="24"/>
        <v>73.32293534902253</v>
      </c>
      <c r="AD45" s="24">
        <v>1247.184</v>
      </c>
      <c r="AE45" s="24">
        <v>300</v>
      </c>
      <c r="AF45" s="23">
        <v>784.145</v>
      </c>
      <c r="AG45" s="23">
        <f t="shared" si="25"/>
        <v>261.38166666666666</v>
      </c>
      <c r="AH45" s="20">
        <f t="shared" si="26"/>
        <v>62.8732408369575</v>
      </c>
      <c r="AI45" s="24">
        <v>166</v>
      </c>
      <c r="AJ45" s="24">
        <v>130</v>
      </c>
      <c r="AK45" s="23">
        <v>52.5</v>
      </c>
      <c r="AL45" s="23">
        <f t="shared" si="27"/>
        <v>40.38461538461539</v>
      </c>
      <c r="AM45" s="20">
        <f t="shared" si="28"/>
        <v>31.626506024096386</v>
      </c>
      <c r="AN45" s="25">
        <v>0</v>
      </c>
      <c r="AO45" s="25">
        <v>0</v>
      </c>
      <c r="AP45" s="23">
        <v>0</v>
      </c>
      <c r="AQ45" s="23" t="e">
        <f t="shared" si="29"/>
        <v>#DIV/0!</v>
      </c>
      <c r="AR45" s="20" t="e">
        <f t="shared" si="30"/>
        <v>#DIV/0!</v>
      </c>
      <c r="AS45" s="25">
        <v>0</v>
      </c>
      <c r="AT45" s="25">
        <v>0</v>
      </c>
      <c r="AU45" s="20"/>
      <c r="AV45" s="20"/>
      <c r="AW45" s="20"/>
      <c r="AX45" s="20">
        <v>0</v>
      </c>
      <c r="AY45" s="20">
        <v>9156.9</v>
      </c>
      <c r="AZ45" s="20">
        <v>6867.674999999999</v>
      </c>
      <c r="BA45" s="20">
        <v>5424.6</v>
      </c>
      <c r="BB45" s="26"/>
      <c r="BC45" s="26"/>
      <c r="BD45" s="26"/>
      <c r="BE45" s="27">
        <v>0</v>
      </c>
      <c r="BF45" s="27">
        <v>0</v>
      </c>
      <c r="BG45" s="20">
        <v>0</v>
      </c>
      <c r="BH45" s="20"/>
      <c r="BI45" s="20"/>
      <c r="BJ45" s="20"/>
      <c r="BK45" s="20"/>
      <c r="BL45" s="20"/>
      <c r="BM45" s="20"/>
      <c r="BN45" s="23">
        <f t="shared" si="39"/>
        <v>140</v>
      </c>
      <c r="BO45" s="23">
        <f t="shared" si="39"/>
        <v>120</v>
      </c>
      <c r="BP45" s="23">
        <f t="shared" si="40"/>
        <v>85</v>
      </c>
      <c r="BQ45" s="23">
        <f t="shared" si="31"/>
        <v>70.83333333333334</v>
      </c>
      <c r="BR45" s="20">
        <f t="shared" si="32"/>
        <v>60.71428571428571</v>
      </c>
      <c r="BS45" s="24">
        <v>140</v>
      </c>
      <c r="BT45" s="24">
        <v>120</v>
      </c>
      <c r="BU45" s="23">
        <v>85</v>
      </c>
      <c r="BV45" s="20">
        <v>0</v>
      </c>
      <c r="BW45" s="20">
        <v>0</v>
      </c>
      <c r="BX45" s="23">
        <v>0</v>
      </c>
      <c r="BY45" s="20">
        <v>0</v>
      </c>
      <c r="BZ45" s="20">
        <v>0</v>
      </c>
      <c r="CA45" s="20">
        <v>0</v>
      </c>
      <c r="CB45" s="24">
        <v>0</v>
      </c>
      <c r="CC45" s="24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30">
        <v>0</v>
      </c>
      <c r="CL45" s="30">
        <v>0</v>
      </c>
      <c r="CM45" s="20">
        <v>0</v>
      </c>
      <c r="CN45" s="24">
        <v>210</v>
      </c>
      <c r="CO45" s="24">
        <v>120</v>
      </c>
      <c r="CP45" s="20">
        <v>111.812</v>
      </c>
      <c r="CQ45" s="20">
        <v>170</v>
      </c>
      <c r="CR45" s="20">
        <v>120</v>
      </c>
      <c r="CS45" s="20">
        <v>103.812</v>
      </c>
      <c r="CT45" s="24">
        <v>0</v>
      </c>
      <c r="CU45" s="24">
        <v>0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3">
        <f t="shared" si="41"/>
        <v>11946.564999999999</v>
      </c>
      <c r="DH45" s="23">
        <f t="shared" si="42"/>
        <v>8760</v>
      </c>
      <c r="DI45" s="23">
        <f t="shared" si="10"/>
        <v>7210.703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  <c r="DV45" s="20">
        <v>0</v>
      </c>
      <c r="DW45" s="20">
        <v>0</v>
      </c>
      <c r="DX45" s="20">
        <v>0</v>
      </c>
      <c r="DY45" s="20">
        <v>82</v>
      </c>
      <c r="DZ45" s="20">
        <v>32</v>
      </c>
      <c r="EA45" s="20">
        <v>0</v>
      </c>
      <c r="EB45" s="20">
        <v>0</v>
      </c>
      <c r="EC45" s="23">
        <f t="shared" si="43"/>
        <v>82</v>
      </c>
      <c r="ED45" s="23">
        <f t="shared" si="43"/>
        <v>32</v>
      </c>
      <c r="EE45" s="23">
        <f t="shared" si="12"/>
        <v>0</v>
      </c>
      <c r="EG45" s="29"/>
      <c r="EI45" s="29"/>
    </row>
    <row r="46" spans="1:139" s="32" customFormat="1" ht="20.25" customHeight="1">
      <c r="A46" s="47">
        <v>37</v>
      </c>
      <c r="B46" s="50" t="s">
        <v>93</v>
      </c>
      <c r="C46" s="20">
        <v>290.9</v>
      </c>
      <c r="D46" s="30">
        <v>0</v>
      </c>
      <c r="E46" s="22">
        <f t="shared" si="13"/>
        <v>7773.599999999999</v>
      </c>
      <c r="F46" s="22">
        <f t="shared" si="14"/>
        <v>5446.599999999999</v>
      </c>
      <c r="G46" s="23">
        <f t="shared" si="33"/>
        <v>5084.74</v>
      </c>
      <c r="H46" s="23">
        <f t="shared" si="15"/>
        <v>93.35622223038226</v>
      </c>
      <c r="I46" s="23">
        <f t="shared" si="16"/>
        <v>65.410363280848</v>
      </c>
      <c r="J46" s="23">
        <f t="shared" si="34"/>
        <v>2252.7</v>
      </c>
      <c r="K46" s="23">
        <f t="shared" si="35"/>
        <v>1536.3000000000002</v>
      </c>
      <c r="L46" s="23">
        <f t="shared" si="36"/>
        <v>1082.94</v>
      </c>
      <c r="M46" s="23">
        <f t="shared" si="17"/>
        <v>70.49013864479593</v>
      </c>
      <c r="N46" s="23">
        <f t="shared" si="18"/>
        <v>48.072979091756565</v>
      </c>
      <c r="O46" s="23">
        <f t="shared" si="37"/>
        <v>653.7</v>
      </c>
      <c r="P46" s="23">
        <f t="shared" si="37"/>
        <v>274.7</v>
      </c>
      <c r="Q46" s="23">
        <f t="shared" si="38"/>
        <v>438.08799999999997</v>
      </c>
      <c r="R46" s="23">
        <f t="shared" si="19"/>
        <v>159.47870404077173</v>
      </c>
      <c r="S46" s="20">
        <f t="shared" si="20"/>
        <v>67.01667431543521</v>
      </c>
      <c r="T46" s="24">
        <v>103.7</v>
      </c>
      <c r="U46" s="24">
        <v>44.7</v>
      </c>
      <c r="V46" s="23">
        <v>44.688</v>
      </c>
      <c r="W46" s="23">
        <f t="shared" si="21"/>
        <v>99.97315436241611</v>
      </c>
      <c r="X46" s="20">
        <f t="shared" si="22"/>
        <v>43.09353905496625</v>
      </c>
      <c r="Y46" s="24">
        <v>1050</v>
      </c>
      <c r="Z46" s="24">
        <v>829.7</v>
      </c>
      <c r="AA46" s="23">
        <v>437.452</v>
      </c>
      <c r="AB46" s="23">
        <f t="shared" si="23"/>
        <v>52.72411715077738</v>
      </c>
      <c r="AC46" s="20">
        <f t="shared" si="24"/>
        <v>41.66209523809524</v>
      </c>
      <c r="AD46" s="24">
        <v>550</v>
      </c>
      <c r="AE46" s="24">
        <v>230</v>
      </c>
      <c r="AF46" s="23">
        <v>393.4</v>
      </c>
      <c r="AG46" s="23">
        <f t="shared" si="25"/>
        <v>171.04347826086956</v>
      </c>
      <c r="AH46" s="20">
        <f t="shared" si="26"/>
        <v>71.52727272727273</v>
      </c>
      <c r="AI46" s="24">
        <v>0</v>
      </c>
      <c r="AJ46" s="24">
        <v>0</v>
      </c>
      <c r="AK46" s="23">
        <v>0</v>
      </c>
      <c r="AL46" s="23" t="e">
        <f t="shared" si="27"/>
        <v>#DIV/0!</v>
      </c>
      <c r="AM46" s="20" t="e">
        <f t="shared" si="28"/>
        <v>#DIV/0!</v>
      </c>
      <c r="AN46" s="25">
        <v>0</v>
      </c>
      <c r="AO46" s="25">
        <v>0</v>
      </c>
      <c r="AP46" s="23">
        <v>0</v>
      </c>
      <c r="AQ46" s="23" t="e">
        <f t="shared" si="29"/>
        <v>#DIV/0!</v>
      </c>
      <c r="AR46" s="20" t="e">
        <f t="shared" si="30"/>
        <v>#DIV/0!</v>
      </c>
      <c r="AS46" s="25">
        <v>0</v>
      </c>
      <c r="AT46" s="25">
        <v>0</v>
      </c>
      <c r="AU46" s="20"/>
      <c r="AV46" s="20"/>
      <c r="AW46" s="20"/>
      <c r="AX46" s="20">
        <v>0</v>
      </c>
      <c r="AY46" s="20">
        <v>5520.9</v>
      </c>
      <c r="AZ46" s="20">
        <v>2942.2</v>
      </c>
      <c r="BA46" s="20">
        <v>4001.8</v>
      </c>
      <c r="BB46" s="26"/>
      <c r="BC46" s="26"/>
      <c r="BD46" s="26"/>
      <c r="BE46" s="27">
        <v>0</v>
      </c>
      <c r="BF46" s="27">
        <v>968.1</v>
      </c>
      <c r="BG46" s="20">
        <v>0</v>
      </c>
      <c r="BH46" s="20"/>
      <c r="BI46" s="20"/>
      <c r="BJ46" s="20"/>
      <c r="BK46" s="20"/>
      <c r="BL46" s="20"/>
      <c r="BM46" s="20"/>
      <c r="BN46" s="23">
        <f t="shared" si="39"/>
        <v>549</v>
      </c>
      <c r="BO46" s="23">
        <f t="shared" si="39"/>
        <v>431.9</v>
      </c>
      <c r="BP46" s="23">
        <f t="shared" si="40"/>
        <v>207.4</v>
      </c>
      <c r="BQ46" s="23">
        <f t="shared" si="31"/>
        <v>48.02037508682566</v>
      </c>
      <c r="BR46" s="20">
        <f t="shared" si="32"/>
        <v>37.77777777777778</v>
      </c>
      <c r="BS46" s="24">
        <v>446</v>
      </c>
      <c r="BT46" s="24">
        <v>376.9</v>
      </c>
      <c r="BU46" s="23">
        <v>207.4</v>
      </c>
      <c r="BV46" s="20">
        <v>0</v>
      </c>
      <c r="BW46" s="20">
        <v>0</v>
      </c>
      <c r="BX46" s="23">
        <v>0</v>
      </c>
      <c r="BY46" s="20">
        <v>0</v>
      </c>
      <c r="BZ46" s="20">
        <v>0</v>
      </c>
      <c r="CA46" s="20">
        <v>0</v>
      </c>
      <c r="CB46" s="24">
        <v>103</v>
      </c>
      <c r="CC46" s="24">
        <v>55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30">
        <v>0</v>
      </c>
      <c r="CL46" s="30">
        <v>0</v>
      </c>
      <c r="CM46" s="20">
        <v>0</v>
      </c>
      <c r="CN46" s="24">
        <v>0</v>
      </c>
      <c r="CO46" s="24">
        <v>0</v>
      </c>
      <c r="CP46" s="20">
        <v>0</v>
      </c>
      <c r="CQ46" s="20">
        <v>0</v>
      </c>
      <c r="CR46" s="20">
        <v>0</v>
      </c>
      <c r="CS46" s="20">
        <v>0</v>
      </c>
      <c r="CT46" s="24">
        <v>0</v>
      </c>
      <c r="CU46" s="24">
        <v>0</v>
      </c>
      <c r="CV46" s="20">
        <v>0</v>
      </c>
      <c r="CW46" s="20">
        <v>0</v>
      </c>
      <c r="CX46" s="20">
        <v>0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3">
        <f t="shared" si="41"/>
        <v>7773.599999999999</v>
      </c>
      <c r="DH46" s="23">
        <f t="shared" si="42"/>
        <v>5446.599999999999</v>
      </c>
      <c r="DI46" s="23">
        <f t="shared" si="10"/>
        <v>5084.74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  <c r="DV46" s="20">
        <v>0</v>
      </c>
      <c r="DW46" s="20">
        <v>0</v>
      </c>
      <c r="DX46" s="20">
        <v>0</v>
      </c>
      <c r="DY46" s="20">
        <v>0</v>
      </c>
      <c r="DZ46" s="20">
        <v>0</v>
      </c>
      <c r="EA46" s="20">
        <v>0</v>
      </c>
      <c r="EB46" s="20">
        <v>0</v>
      </c>
      <c r="EC46" s="23">
        <f t="shared" si="43"/>
        <v>0</v>
      </c>
      <c r="ED46" s="23">
        <f t="shared" si="43"/>
        <v>0</v>
      </c>
      <c r="EE46" s="23">
        <f t="shared" si="12"/>
        <v>0</v>
      </c>
      <c r="EG46" s="29"/>
      <c r="EI46" s="29"/>
    </row>
    <row r="47" spans="1:139" s="32" customFormat="1" ht="20.25" customHeight="1">
      <c r="A47" s="49">
        <v>38</v>
      </c>
      <c r="B47" s="50" t="s">
        <v>94</v>
      </c>
      <c r="C47" s="20">
        <v>460.423</v>
      </c>
      <c r="D47" s="30">
        <v>0</v>
      </c>
      <c r="E47" s="22">
        <f t="shared" si="13"/>
        <v>15638</v>
      </c>
      <c r="F47" s="22">
        <f t="shared" si="14"/>
        <v>10711.57699999999</v>
      </c>
      <c r="G47" s="23">
        <f t="shared" si="33"/>
        <v>9231.003</v>
      </c>
      <c r="H47" s="23">
        <f t="shared" si="15"/>
        <v>86.1778149006445</v>
      </c>
      <c r="I47" s="23">
        <f t="shared" si="16"/>
        <v>59.029306816728486</v>
      </c>
      <c r="J47" s="23">
        <f t="shared" si="34"/>
        <v>3193.3</v>
      </c>
      <c r="K47" s="23">
        <f t="shared" si="35"/>
        <v>2435.07699999999</v>
      </c>
      <c r="L47" s="23">
        <f t="shared" si="36"/>
        <v>3370.4030000000002</v>
      </c>
      <c r="M47" s="23">
        <f t="shared" si="17"/>
        <v>138.41053075529086</v>
      </c>
      <c r="N47" s="23">
        <f t="shared" si="18"/>
        <v>105.5460808567939</v>
      </c>
      <c r="O47" s="23">
        <f t="shared" si="37"/>
        <v>1416.9</v>
      </c>
      <c r="P47" s="23">
        <f t="shared" si="37"/>
        <v>1000</v>
      </c>
      <c r="Q47" s="23">
        <f t="shared" si="38"/>
        <v>602.85</v>
      </c>
      <c r="R47" s="23">
        <f t="shared" si="19"/>
        <v>60.285</v>
      </c>
      <c r="S47" s="20">
        <f t="shared" si="20"/>
        <v>42.547109887783186</v>
      </c>
      <c r="T47" s="24">
        <v>0</v>
      </c>
      <c r="U47" s="24">
        <v>0</v>
      </c>
      <c r="V47" s="23">
        <v>0</v>
      </c>
      <c r="W47" s="23" t="e">
        <f t="shared" si="21"/>
        <v>#DIV/0!</v>
      </c>
      <c r="X47" s="20" t="e">
        <f t="shared" si="22"/>
        <v>#DIV/0!</v>
      </c>
      <c r="Y47" s="24">
        <v>1302.4</v>
      </c>
      <c r="Z47" s="24">
        <v>1150.57699999999</v>
      </c>
      <c r="AA47" s="23">
        <v>471.778</v>
      </c>
      <c r="AB47" s="23">
        <f t="shared" si="23"/>
        <v>41.00360080203273</v>
      </c>
      <c r="AC47" s="20">
        <f t="shared" si="24"/>
        <v>36.22374078624079</v>
      </c>
      <c r="AD47" s="24">
        <v>1416.9</v>
      </c>
      <c r="AE47" s="24">
        <v>1000</v>
      </c>
      <c r="AF47" s="23">
        <v>602.85</v>
      </c>
      <c r="AG47" s="23">
        <f t="shared" si="25"/>
        <v>60.285</v>
      </c>
      <c r="AH47" s="20">
        <f t="shared" si="26"/>
        <v>42.547109887783186</v>
      </c>
      <c r="AI47" s="24">
        <v>24</v>
      </c>
      <c r="AJ47" s="24">
        <v>12</v>
      </c>
      <c r="AK47" s="23">
        <v>23.9</v>
      </c>
      <c r="AL47" s="23">
        <f t="shared" si="27"/>
        <v>199.16666666666666</v>
      </c>
      <c r="AM47" s="20">
        <f t="shared" si="28"/>
        <v>99.58333333333333</v>
      </c>
      <c r="AN47" s="25">
        <v>0</v>
      </c>
      <c r="AO47" s="25">
        <v>0</v>
      </c>
      <c r="AP47" s="23">
        <v>0</v>
      </c>
      <c r="AQ47" s="23" t="e">
        <f t="shared" si="29"/>
        <v>#DIV/0!</v>
      </c>
      <c r="AR47" s="20" t="e">
        <f t="shared" si="30"/>
        <v>#DIV/0!</v>
      </c>
      <c r="AS47" s="25">
        <v>0</v>
      </c>
      <c r="AT47" s="25">
        <v>0</v>
      </c>
      <c r="AU47" s="20"/>
      <c r="AV47" s="20"/>
      <c r="AW47" s="20"/>
      <c r="AX47" s="20">
        <v>0</v>
      </c>
      <c r="AY47" s="20">
        <v>9944.7</v>
      </c>
      <c r="AZ47" s="20">
        <v>7276.5</v>
      </c>
      <c r="BA47" s="20">
        <v>5760.6</v>
      </c>
      <c r="BB47" s="26"/>
      <c r="BC47" s="26"/>
      <c r="BD47" s="26"/>
      <c r="BE47" s="27">
        <v>1500</v>
      </c>
      <c r="BF47" s="27">
        <v>0</v>
      </c>
      <c r="BG47" s="20">
        <v>0</v>
      </c>
      <c r="BH47" s="20"/>
      <c r="BI47" s="20"/>
      <c r="BJ47" s="20"/>
      <c r="BK47" s="20"/>
      <c r="BL47" s="20"/>
      <c r="BM47" s="20"/>
      <c r="BN47" s="23">
        <f t="shared" si="39"/>
        <v>200</v>
      </c>
      <c r="BO47" s="23">
        <f t="shared" si="39"/>
        <v>172.5</v>
      </c>
      <c r="BP47" s="23">
        <f t="shared" si="40"/>
        <v>148.7</v>
      </c>
      <c r="BQ47" s="23">
        <f t="shared" si="31"/>
        <v>86.20289855072463</v>
      </c>
      <c r="BR47" s="20">
        <f t="shared" si="32"/>
        <v>74.35</v>
      </c>
      <c r="BS47" s="24">
        <v>200</v>
      </c>
      <c r="BT47" s="24">
        <v>172.5</v>
      </c>
      <c r="BU47" s="23">
        <v>148.7</v>
      </c>
      <c r="BV47" s="20">
        <v>0</v>
      </c>
      <c r="BW47" s="20">
        <v>0</v>
      </c>
      <c r="BX47" s="23">
        <v>0</v>
      </c>
      <c r="BY47" s="20">
        <v>0</v>
      </c>
      <c r="BZ47" s="20">
        <v>0</v>
      </c>
      <c r="CA47" s="20">
        <v>0</v>
      </c>
      <c r="CB47" s="24">
        <v>0</v>
      </c>
      <c r="CC47" s="24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30">
        <v>0</v>
      </c>
      <c r="CL47" s="30">
        <v>0</v>
      </c>
      <c r="CM47" s="20">
        <v>0</v>
      </c>
      <c r="CN47" s="24">
        <v>150</v>
      </c>
      <c r="CO47" s="24">
        <v>100</v>
      </c>
      <c r="CP47" s="20">
        <v>2013.175</v>
      </c>
      <c r="CQ47" s="20">
        <v>150</v>
      </c>
      <c r="CR47" s="20">
        <v>112.5</v>
      </c>
      <c r="CS47" s="20">
        <v>113.465</v>
      </c>
      <c r="CT47" s="24">
        <v>0</v>
      </c>
      <c r="CU47" s="24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100</v>
      </c>
      <c r="DD47" s="20">
        <v>0</v>
      </c>
      <c r="DE47" s="20">
        <v>110</v>
      </c>
      <c r="DF47" s="20">
        <v>0</v>
      </c>
      <c r="DG47" s="23">
        <f t="shared" si="41"/>
        <v>14638</v>
      </c>
      <c r="DH47" s="23">
        <f t="shared" si="42"/>
        <v>9711.57699999999</v>
      </c>
      <c r="DI47" s="23">
        <f t="shared" si="10"/>
        <v>9131.003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1000</v>
      </c>
      <c r="DT47" s="20">
        <v>1000</v>
      </c>
      <c r="DU47" s="20">
        <v>100</v>
      </c>
      <c r="DV47" s="20">
        <v>0</v>
      </c>
      <c r="DW47" s="20">
        <v>0</v>
      </c>
      <c r="DX47" s="20">
        <v>0</v>
      </c>
      <c r="DY47" s="20">
        <v>739.6</v>
      </c>
      <c r="DZ47" s="20">
        <v>1039.577</v>
      </c>
      <c r="EA47" s="20">
        <v>739</v>
      </c>
      <c r="EB47" s="20">
        <v>0</v>
      </c>
      <c r="EC47" s="23">
        <f t="shared" si="43"/>
        <v>1739.6</v>
      </c>
      <c r="ED47" s="23">
        <f t="shared" si="43"/>
        <v>2039.577</v>
      </c>
      <c r="EE47" s="23">
        <f t="shared" si="12"/>
        <v>839</v>
      </c>
      <c r="EG47" s="29"/>
      <c r="EI47" s="29"/>
    </row>
    <row r="48" spans="1:139" s="32" customFormat="1" ht="20.25" customHeight="1">
      <c r="A48" s="47">
        <v>39</v>
      </c>
      <c r="B48" s="50" t="s">
        <v>95</v>
      </c>
      <c r="C48" s="20">
        <v>7138.1</v>
      </c>
      <c r="D48" s="30">
        <v>0</v>
      </c>
      <c r="E48" s="22">
        <f t="shared" si="13"/>
        <v>33350.9</v>
      </c>
      <c r="F48" s="22">
        <f t="shared" si="14"/>
        <v>24376.899999999994</v>
      </c>
      <c r="G48" s="23">
        <f t="shared" si="33"/>
        <v>18318.2888</v>
      </c>
      <c r="H48" s="23">
        <f t="shared" si="15"/>
        <v>75.14609650940031</v>
      </c>
      <c r="I48" s="23">
        <f t="shared" si="16"/>
        <v>54.925920439928156</v>
      </c>
      <c r="J48" s="23">
        <f t="shared" si="34"/>
        <v>6350.1</v>
      </c>
      <c r="K48" s="23">
        <f t="shared" si="35"/>
        <v>4126.3</v>
      </c>
      <c r="L48" s="23">
        <f t="shared" si="36"/>
        <v>2484.7888000000003</v>
      </c>
      <c r="M48" s="23">
        <f t="shared" si="17"/>
        <v>60.21832634563653</v>
      </c>
      <c r="N48" s="23">
        <f t="shared" si="18"/>
        <v>39.12991606431395</v>
      </c>
      <c r="O48" s="23">
        <f t="shared" si="37"/>
        <v>2975.4</v>
      </c>
      <c r="P48" s="23">
        <f t="shared" si="37"/>
        <v>1781.9</v>
      </c>
      <c r="Q48" s="23">
        <f t="shared" si="38"/>
        <v>1557.7308</v>
      </c>
      <c r="R48" s="23">
        <f t="shared" si="19"/>
        <v>87.41965317919075</v>
      </c>
      <c r="S48" s="20">
        <f t="shared" si="20"/>
        <v>52.35366001209921</v>
      </c>
      <c r="T48" s="24">
        <v>0</v>
      </c>
      <c r="U48" s="24">
        <v>0</v>
      </c>
      <c r="V48" s="23">
        <v>0</v>
      </c>
      <c r="W48" s="23" t="e">
        <f t="shared" si="21"/>
        <v>#DIV/0!</v>
      </c>
      <c r="X48" s="20" t="e">
        <f t="shared" si="22"/>
        <v>#DIV/0!</v>
      </c>
      <c r="Y48" s="24">
        <v>2590.7</v>
      </c>
      <c r="Z48" s="24">
        <v>1792.4</v>
      </c>
      <c r="AA48" s="23">
        <v>634.628</v>
      </c>
      <c r="AB48" s="23">
        <f t="shared" si="23"/>
        <v>35.406605668377594</v>
      </c>
      <c r="AC48" s="20">
        <f t="shared" si="24"/>
        <v>24.49639093681245</v>
      </c>
      <c r="AD48" s="24">
        <v>2975.4</v>
      </c>
      <c r="AE48" s="24">
        <v>1781.9</v>
      </c>
      <c r="AF48" s="23">
        <v>1557.7308</v>
      </c>
      <c r="AG48" s="23">
        <f t="shared" si="25"/>
        <v>87.41965317919075</v>
      </c>
      <c r="AH48" s="20">
        <f t="shared" si="26"/>
        <v>52.35366001209921</v>
      </c>
      <c r="AI48" s="24">
        <v>24</v>
      </c>
      <c r="AJ48" s="24">
        <v>27</v>
      </c>
      <c r="AK48" s="23">
        <v>31.4</v>
      </c>
      <c r="AL48" s="23">
        <f t="shared" si="27"/>
        <v>116.2962962962963</v>
      </c>
      <c r="AM48" s="20">
        <f t="shared" si="28"/>
        <v>130.83333333333334</v>
      </c>
      <c r="AN48" s="25">
        <v>0</v>
      </c>
      <c r="AO48" s="25">
        <v>0</v>
      </c>
      <c r="AP48" s="23">
        <v>0</v>
      </c>
      <c r="AQ48" s="23" t="e">
        <f t="shared" si="29"/>
        <v>#DIV/0!</v>
      </c>
      <c r="AR48" s="20" t="e">
        <f t="shared" si="30"/>
        <v>#DIV/0!</v>
      </c>
      <c r="AS48" s="25">
        <v>0</v>
      </c>
      <c r="AT48" s="25">
        <v>0</v>
      </c>
      <c r="AU48" s="20"/>
      <c r="AV48" s="20"/>
      <c r="AW48" s="20"/>
      <c r="AX48" s="20">
        <v>0</v>
      </c>
      <c r="AY48" s="20">
        <v>27000.8</v>
      </c>
      <c r="AZ48" s="20">
        <v>20250.6</v>
      </c>
      <c r="BA48" s="20">
        <v>15833.5</v>
      </c>
      <c r="BB48" s="26"/>
      <c r="BC48" s="26"/>
      <c r="BD48" s="26"/>
      <c r="BE48" s="27">
        <v>0</v>
      </c>
      <c r="BF48" s="27">
        <v>0</v>
      </c>
      <c r="BG48" s="20">
        <v>0</v>
      </c>
      <c r="BH48" s="20"/>
      <c r="BI48" s="20"/>
      <c r="BJ48" s="20"/>
      <c r="BK48" s="20"/>
      <c r="BL48" s="20"/>
      <c r="BM48" s="20"/>
      <c r="BN48" s="23">
        <f t="shared" si="39"/>
        <v>460</v>
      </c>
      <c r="BO48" s="23">
        <f t="shared" si="39"/>
        <v>300</v>
      </c>
      <c r="BP48" s="23">
        <f t="shared" si="40"/>
        <v>141</v>
      </c>
      <c r="BQ48" s="23">
        <f t="shared" si="31"/>
        <v>47</v>
      </c>
      <c r="BR48" s="20">
        <f t="shared" si="32"/>
        <v>30.65217391304348</v>
      </c>
      <c r="BS48" s="24">
        <v>460</v>
      </c>
      <c r="BT48" s="24">
        <v>300</v>
      </c>
      <c r="BU48" s="23">
        <v>141</v>
      </c>
      <c r="BV48" s="20">
        <v>0</v>
      </c>
      <c r="BW48" s="20">
        <v>0</v>
      </c>
      <c r="BX48" s="23">
        <v>0</v>
      </c>
      <c r="BY48" s="20">
        <v>0</v>
      </c>
      <c r="BZ48" s="20">
        <v>0</v>
      </c>
      <c r="CA48" s="20">
        <v>0</v>
      </c>
      <c r="CB48" s="24">
        <v>0</v>
      </c>
      <c r="CC48" s="24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30">
        <v>0</v>
      </c>
      <c r="CL48" s="30">
        <v>0</v>
      </c>
      <c r="CM48" s="20">
        <v>0</v>
      </c>
      <c r="CN48" s="24">
        <v>300</v>
      </c>
      <c r="CO48" s="24">
        <v>225</v>
      </c>
      <c r="CP48" s="20">
        <v>120.03</v>
      </c>
      <c r="CQ48" s="20">
        <v>300</v>
      </c>
      <c r="CR48" s="20">
        <v>225</v>
      </c>
      <c r="CS48" s="20">
        <v>120.03</v>
      </c>
      <c r="CT48" s="24">
        <v>0</v>
      </c>
      <c r="CU48" s="24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3">
        <f t="shared" si="41"/>
        <v>33350.9</v>
      </c>
      <c r="DH48" s="23">
        <f t="shared" si="42"/>
        <v>24376.899999999998</v>
      </c>
      <c r="DI48" s="23">
        <f t="shared" si="10"/>
        <v>18318.2888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  <c r="DV48" s="20">
        <v>0</v>
      </c>
      <c r="DW48" s="20">
        <v>0</v>
      </c>
      <c r="DX48" s="20">
        <v>0</v>
      </c>
      <c r="DY48" s="20">
        <v>7961.9</v>
      </c>
      <c r="DZ48" s="20">
        <v>6561.9</v>
      </c>
      <c r="EA48" s="20">
        <v>0</v>
      </c>
      <c r="EB48" s="20">
        <v>0</v>
      </c>
      <c r="EC48" s="23">
        <f t="shared" si="43"/>
        <v>7961.9</v>
      </c>
      <c r="ED48" s="23">
        <f t="shared" si="43"/>
        <v>6561.9</v>
      </c>
      <c r="EE48" s="23">
        <f t="shared" si="12"/>
        <v>0</v>
      </c>
      <c r="EG48" s="29"/>
      <c r="EI48" s="29"/>
    </row>
    <row r="49" spans="1:139" s="32" customFormat="1" ht="20.25" customHeight="1">
      <c r="A49" s="49">
        <v>40</v>
      </c>
      <c r="B49" s="50" t="s">
        <v>96</v>
      </c>
      <c r="C49" s="20">
        <v>13184.1</v>
      </c>
      <c r="D49" s="30">
        <v>0</v>
      </c>
      <c r="E49" s="22">
        <f t="shared" si="13"/>
        <v>43115.3</v>
      </c>
      <c r="F49" s="22">
        <f t="shared" si="14"/>
        <v>32030.6</v>
      </c>
      <c r="G49" s="23">
        <f t="shared" si="33"/>
        <v>25121.828</v>
      </c>
      <c r="H49" s="23">
        <f t="shared" si="15"/>
        <v>78.43071313056889</v>
      </c>
      <c r="I49" s="23">
        <f t="shared" si="16"/>
        <v>58.266619970173004</v>
      </c>
      <c r="J49" s="23">
        <f t="shared" si="34"/>
        <v>4916</v>
      </c>
      <c r="K49" s="23">
        <f t="shared" si="35"/>
        <v>3381.1</v>
      </c>
      <c r="L49" s="23">
        <f t="shared" si="36"/>
        <v>2564.628</v>
      </c>
      <c r="M49" s="23">
        <f t="shared" si="17"/>
        <v>75.85188252343913</v>
      </c>
      <c r="N49" s="23">
        <f t="shared" si="18"/>
        <v>52.16899918633035</v>
      </c>
      <c r="O49" s="23">
        <f t="shared" si="37"/>
        <v>2620</v>
      </c>
      <c r="P49" s="23">
        <f t="shared" si="37"/>
        <v>1717.1</v>
      </c>
      <c r="Q49" s="23">
        <f t="shared" si="38"/>
        <v>1321.73</v>
      </c>
      <c r="R49" s="23">
        <f t="shared" si="19"/>
        <v>76.97455011356357</v>
      </c>
      <c r="S49" s="20">
        <f t="shared" si="20"/>
        <v>50.44770992366412</v>
      </c>
      <c r="T49" s="24">
        <v>0</v>
      </c>
      <c r="U49" s="24">
        <v>0</v>
      </c>
      <c r="V49" s="23">
        <v>0</v>
      </c>
      <c r="W49" s="23" t="e">
        <f t="shared" si="21"/>
        <v>#DIV/0!</v>
      </c>
      <c r="X49" s="20" t="e">
        <f t="shared" si="22"/>
        <v>#DIV/0!</v>
      </c>
      <c r="Y49" s="24">
        <v>1216</v>
      </c>
      <c r="Z49" s="24">
        <v>854</v>
      </c>
      <c r="AA49" s="23">
        <v>639.188</v>
      </c>
      <c r="AB49" s="23">
        <f t="shared" si="23"/>
        <v>74.84637002341921</v>
      </c>
      <c r="AC49" s="20">
        <f t="shared" si="24"/>
        <v>52.56480263157894</v>
      </c>
      <c r="AD49" s="24">
        <v>2620</v>
      </c>
      <c r="AE49" s="24">
        <v>1717.1</v>
      </c>
      <c r="AF49" s="23">
        <v>1321.73</v>
      </c>
      <c r="AG49" s="23">
        <f t="shared" si="25"/>
        <v>76.97455011356357</v>
      </c>
      <c r="AH49" s="20">
        <f t="shared" si="26"/>
        <v>50.44770992366412</v>
      </c>
      <c r="AI49" s="24">
        <v>80</v>
      </c>
      <c r="AJ49" s="24">
        <v>60</v>
      </c>
      <c r="AK49" s="23">
        <v>39.6</v>
      </c>
      <c r="AL49" s="23">
        <f t="shared" si="27"/>
        <v>66</v>
      </c>
      <c r="AM49" s="20">
        <f t="shared" si="28"/>
        <v>49.5</v>
      </c>
      <c r="AN49" s="25">
        <v>0</v>
      </c>
      <c r="AO49" s="25">
        <v>0</v>
      </c>
      <c r="AP49" s="23">
        <v>0</v>
      </c>
      <c r="AQ49" s="23" t="e">
        <f t="shared" si="29"/>
        <v>#DIV/0!</v>
      </c>
      <c r="AR49" s="20" t="e">
        <f t="shared" si="30"/>
        <v>#DIV/0!</v>
      </c>
      <c r="AS49" s="25">
        <v>0</v>
      </c>
      <c r="AT49" s="25">
        <v>0</v>
      </c>
      <c r="AU49" s="20"/>
      <c r="AV49" s="20"/>
      <c r="AW49" s="20"/>
      <c r="AX49" s="20">
        <v>0</v>
      </c>
      <c r="AY49" s="20">
        <v>38199.3</v>
      </c>
      <c r="AZ49" s="20">
        <v>28649.5</v>
      </c>
      <c r="BA49" s="20">
        <v>22557.2</v>
      </c>
      <c r="BB49" s="26"/>
      <c r="BC49" s="26"/>
      <c r="BD49" s="26"/>
      <c r="BE49" s="27">
        <v>0</v>
      </c>
      <c r="BF49" s="27">
        <v>0</v>
      </c>
      <c r="BG49" s="20">
        <v>0</v>
      </c>
      <c r="BH49" s="20"/>
      <c r="BI49" s="20"/>
      <c r="BJ49" s="20"/>
      <c r="BK49" s="20"/>
      <c r="BL49" s="20"/>
      <c r="BM49" s="20"/>
      <c r="BN49" s="23">
        <f t="shared" si="39"/>
        <v>540</v>
      </c>
      <c r="BO49" s="23">
        <f t="shared" si="39"/>
        <v>405</v>
      </c>
      <c r="BP49" s="23">
        <f t="shared" si="40"/>
        <v>360.81</v>
      </c>
      <c r="BQ49" s="23">
        <f t="shared" si="31"/>
        <v>89.08888888888889</v>
      </c>
      <c r="BR49" s="20">
        <f t="shared" si="32"/>
        <v>66.81666666666666</v>
      </c>
      <c r="BS49" s="24">
        <v>540</v>
      </c>
      <c r="BT49" s="24">
        <v>405</v>
      </c>
      <c r="BU49" s="23">
        <v>360.81</v>
      </c>
      <c r="BV49" s="20">
        <v>0</v>
      </c>
      <c r="BW49" s="20">
        <v>0</v>
      </c>
      <c r="BX49" s="23">
        <v>0</v>
      </c>
      <c r="BY49" s="20">
        <v>0</v>
      </c>
      <c r="BZ49" s="20">
        <v>0</v>
      </c>
      <c r="CA49" s="20">
        <v>0</v>
      </c>
      <c r="CB49" s="24">
        <v>0</v>
      </c>
      <c r="CC49" s="24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30">
        <v>0</v>
      </c>
      <c r="CL49" s="30">
        <v>0</v>
      </c>
      <c r="CM49" s="20">
        <v>0</v>
      </c>
      <c r="CN49" s="24">
        <v>460</v>
      </c>
      <c r="CO49" s="24">
        <v>345</v>
      </c>
      <c r="CP49" s="20">
        <v>203.3</v>
      </c>
      <c r="CQ49" s="20">
        <v>460</v>
      </c>
      <c r="CR49" s="20">
        <v>345</v>
      </c>
      <c r="CS49" s="20">
        <v>203.3</v>
      </c>
      <c r="CT49" s="24">
        <v>0</v>
      </c>
      <c r="CU49" s="24">
        <v>0</v>
      </c>
      <c r="CV49" s="20">
        <v>0</v>
      </c>
      <c r="CW49" s="20">
        <v>0</v>
      </c>
      <c r="CX49" s="20">
        <v>0</v>
      </c>
      <c r="CY49" s="20">
        <v>0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3">
        <f t="shared" si="41"/>
        <v>43115.3</v>
      </c>
      <c r="DH49" s="23">
        <f t="shared" si="42"/>
        <v>32030.6</v>
      </c>
      <c r="DI49" s="23">
        <f t="shared" si="10"/>
        <v>25121.828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  <c r="DV49" s="20">
        <v>0</v>
      </c>
      <c r="DW49" s="20">
        <v>0</v>
      </c>
      <c r="DX49" s="20">
        <v>0</v>
      </c>
      <c r="DY49" s="20">
        <v>11165.9</v>
      </c>
      <c r="DZ49" s="20">
        <v>8365.9</v>
      </c>
      <c r="EA49" s="20">
        <v>0</v>
      </c>
      <c r="EB49" s="20">
        <v>0</v>
      </c>
      <c r="EC49" s="23">
        <f t="shared" si="43"/>
        <v>11165.9</v>
      </c>
      <c r="ED49" s="23">
        <f t="shared" si="43"/>
        <v>8365.9</v>
      </c>
      <c r="EE49" s="23">
        <f t="shared" si="12"/>
        <v>0</v>
      </c>
      <c r="EG49" s="29"/>
      <c r="EI49" s="29"/>
    </row>
    <row r="50" spans="1:139" s="32" customFormat="1" ht="20.25" customHeight="1">
      <c r="A50" s="47">
        <v>41</v>
      </c>
      <c r="B50" s="50" t="s">
        <v>97</v>
      </c>
      <c r="C50" s="20">
        <v>137.278</v>
      </c>
      <c r="D50" s="30">
        <v>0</v>
      </c>
      <c r="E50" s="22">
        <f t="shared" si="13"/>
        <v>10153.3</v>
      </c>
      <c r="F50" s="22">
        <f t="shared" si="14"/>
        <v>7242</v>
      </c>
      <c r="G50" s="23">
        <f t="shared" si="33"/>
        <v>5504.308</v>
      </c>
      <c r="H50" s="23">
        <f t="shared" si="15"/>
        <v>76.00535763601215</v>
      </c>
      <c r="I50" s="23">
        <f t="shared" si="16"/>
        <v>54.21200988841067</v>
      </c>
      <c r="J50" s="23">
        <f t="shared" si="34"/>
        <v>2887</v>
      </c>
      <c r="K50" s="23">
        <f t="shared" si="35"/>
        <v>1922.025</v>
      </c>
      <c r="L50" s="23">
        <f t="shared" si="36"/>
        <v>1294.408</v>
      </c>
      <c r="M50" s="23">
        <f t="shared" si="17"/>
        <v>67.34605429169756</v>
      </c>
      <c r="N50" s="23">
        <f t="shared" si="18"/>
        <v>44.83574644960166</v>
      </c>
      <c r="O50" s="23">
        <f t="shared" si="37"/>
        <v>890.2</v>
      </c>
      <c r="P50" s="23">
        <f t="shared" si="37"/>
        <v>267</v>
      </c>
      <c r="Q50" s="23">
        <f t="shared" si="38"/>
        <v>316.6</v>
      </c>
      <c r="R50" s="23">
        <f t="shared" si="19"/>
        <v>118.57677902621724</v>
      </c>
      <c r="S50" s="20">
        <f t="shared" si="20"/>
        <v>35.56504156369355</v>
      </c>
      <c r="T50" s="24">
        <v>0</v>
      </c>
      <c r="U50" s="24">
        <v>0</v>
      </c>
      <c r="V50" s="23">
        <v>0</v>
      </c>
      <c r="W50" s="23" t="e">
        <f t="shared" si="21"/>
        <v>#DIV/0!</v>
      </c>
      <c r="X50" s="20" t="e">
        <f t="shared" si="22"/>
        <v>#DIV/0!</v>
      </c>
      <c r="Y50" s="24">
        <v>1246.8</v>
      </c>
      <c r="Z50" s="24">
        <v>1120.025</v>
      </c>
      <c r="AA50" s="23">
        <v>745.708</v>
      </c>
      <c r="AB50" s="23">
        <f t="shared" si="23"/>
        <v>66.57958527711433</v>
      </c>
      <c r="AC50" s="20">
        <f t="shared" si="24"/>
        <v>59.80975296759705</v>
      </c>
      <c r="AD50" s="24">
        <v>890.2</v>
      </c>
      <c r="AE50" s="24">
        <v>267</v>
      </c>
      <c r="AF50" s="23">
        <v>316.6</v>
      </c>
      <c r="AG50" s="23">
        <f t="shared" si="25"/>
        <v>118.57677902621724</v>
      </c>
      <c r="AH50" s="20">
        <f t="shared" si="26"/>
        <v>35.56504156369355</v>
      </c>
      <c r="AI50" s="24">
        <v>40</v>
      </c>
      <c r="AJ50" s="24">
        <v>40</v>
      </c>
      <c r="AK50" s="23">
        <v>39.8</v>
      </c>
      <c r="AL50" s="23">
        <f t="shared" si="27"/>
        <v>99.49999999999999</v>
      </c>
      <c r="AM50" s="20">
        <f t="shared" si="28"/>
        <v>99.49999999999999</v>
      </c>
      <c r="AN50" s="25">
        <v>0</v>
      </c>
      <c r="AO50" s="25">
        <v>0</v>
      </c>
      <c r="AP50" s="23">
        <v>0</v>
      </c>
      <c r="AQ50" s="23" t="e">
        <f t="shared" si="29"/>
        <v>#DIV/0!</v>
      </c>
      <c r="AR50" s="20" t="e">
        <f t="shared" si="30"/>
        <v>#DIV/0!</v>
      </c>
      <c r="AS50" s="25">
        <v>0</v>
      </c>
      <c r="AT50" s="25">
        <v>0</v>
      </c>
      <c r="AU50" s="20"/>
      <c r="AV50" s="20"/>
      <c r="AW50" s="20"/>
      <c r="AX50" s="20">
        <v>0</v>
      </c>
      <c r="AY50" s="20">
        <v>7266.3</v>
      </c>
      <c r="AZ50" s="20">
        <v>5319.975</v>
      </c>
      <c r="BA50" s="20">
        <v>4209.9</v>
      </c>
      <c r="BB50" s="26"/>
      <c r="BC50" s="26"/>
      <c r="BD50" s="26"/>
      <c r="BE50" s="27">
        <v>0</v>
      </c>
      <c r="BF50" s="27">
        <v>0</v>
      </c>
      <c r="BG50" s="20">
        <v>0</v>
      </c>
      <c r="BH50" s="20"/>
      <c r="BI50" s="20"/>
      <c r="BJ50" s="20"/>
      <c r="BK50" s="20"/>
      <c r="BL50" s="20"/>
      <c r="BM50" s="20"/>
      <c r="BN50" s="23">
        <f t="shared" si="39"/>
        <v>650</v>
      </c>
      <c r="BO50" s="23">
        <f t="shared" si="39"/>
        <v>450</v>
      </c>
      <c r="BP50" s="23">
        <f t="shared" si="40"/>
        <v>192.3</v>
      </c>
      <c r="BQ50" s="23">
        <f t="shared" si="31"/>
        <v>42.733333333333334</v>
      </c>
      <c r="BR50" s="20">
        <f t="shared" si="32"/>
        <v>29.584615384615386</v>
      </c>
      <c r="BS50" s="24">
        <v>650</v>
      </c>
      <c r="BT50" s="24">
        <v>450</v>
      </c>
      <c r="BU50" s="23">
        <v>192.3</v>
      </c>
      <c r="BV50" s="20">
        <v>0</v>
      </c>
      <c r="BW50" s="20">
        <v>0</v>
      </c>
      <c r="BX50" s="23">
        <v>0</v>
      </c>
      <c r="BY50" s="20">
        <v>0</v>
      </c>
      <c r="BZ50" s="20">
        <v>0</v>
      </c>
      <c r="CA50" s="20">
        <v>0</v>
      </c>
      <c r="CB50" s="24">
        <v>0</v>
      </c>
      <c r="CC50" s="24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30">
        <v>0</v>
      </c>
      <c r="CL50" s="30">
        <v>0</v>
      </c>
      <c r="CM50" s="20">
        <v>0</v>
      </c>
      <c r="CN50" s="24">
        <v>60</v>
      </c>
      <c r="CO50" s="24">
        <v>45</v>
      </c>
      <c r="CP50" s="20">
        <v>0</v>
      </c>
      <c r="CQ50" s="20">
        <v>0</v>
      </c>
      <c r="CR50" s="20">
        <v>0</v>
      </c>
      <c r="CS50" s="20">
        <v>0</v>
      </c>
      <c r="CT50" s="24">
        <v>0</v>
      </c>
      <c r="CU50" s="24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3">
        <f t="shared" si="41"/>
        <v>10153.3</v>
      </c>
      <c r="DH50" s="23">
        <f t="shared" si="42"/>
        <v>7242</v>
      </c>
      <c r="DI50" s="23">
        <f t="shared" si="10"/>
        <v>5504.308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  <c r="DV50" s="20">
        <v>0</v>
      </c>
      <c r="DW50" s="20">
        <v>0</v>
      </c>
      <c r="DX50" s="20">
        <v>0</v>
      </c>
      <c r="DY50" s="20">
        <v>0</v>
      </c>
      <c r="DZ50" s="20">
        <v>0</v>
      </c>
      <c r="EA50" s="20">
        <v>0</v>
      </c>
      <c r="EB50" s="20">
        <v>0</v>
      </c>
      <c r="EC50" s="23">
        <f t="shared" si="43"/>
        <v>0</v>
      </c>
      <c r="ED50" s="23">
        <f t="shared" si="43"/>
        <v>0</v>
      </c>
      <c r="EE50" s="23">
        <f t="shared" si="12"/>
        <v>0</v>
      </c>
      <c r="EG50" s="29"/>
      <c r="EI50" s="29"/>
    </row>
    <row r="51" spans="1:139" s="32" customFormat="1" ht="20.25" customHeight="1">
      <c r="A51" s="49">
        <v>42</v>
      </c>
      <c r="B51" s="50" t="s">
        <v>98</v>
      </c>
      <c r="C51" s="20">
        <v>48985.2</v>
      </c>
      <c r="D51" s="30">
        <v>0</v>
      </c>
      <c r="E51" s="22">
        <f t="shared" si="13"/>
        <v>100095.6</v>
      </c>
      <c r="F51" s="22">
        <f t="shared" si="14"/>
        <v>74172.7</v>
      </c>
      <c r="G51" s="23">
        <f t="shared" si="33"/>
        <v>56944.8202</v>
      </c>
      <c r="H51" s="23">
        <f t="shared" si="15"/>
        <v>76.77328747638956</v>
      </c>
      <c r="I51" s="23">
        <f t="shared" si="16"/>
        <v>56.890432946103516</v>
      </c>
      <c r="J51" s="23">
        <f t="shared" si="34"/>
        <v>12719.5</v>
      </c>
      <c r="K51" s="23">
        <f t="shared" si="35"/>
        <v>8640.6</v>
      </c>
      <c r="L51" s="23">
        <f t="shared" si="36"/>
        <v>5975.4202000000005</v>
      </c>
      <c r="M51" s="23">
        <f t="shared" si="17"/>
        <v>69.15515357729788</v>
      </c>
      <c r="N51" s="23">
        <f t="shared" si="18"/>
        <v>46.978420535398406</v>
      </c>
      <c r="O51" s="23">
        <f t="shared" si="37"/>
        <v>6329</v>
      </c>
      <c r="P51" s="23">
        <f t="shared" si="37"/>
        <v>4224.7</v>
      </c>
      <c r="Q51" s="23">
        <f t="shared" si="38"/>
        <v>3377.2563999999998</v>
      </c>
      <c r="R51" s="23">
        <f t="shared" si="19"/>
        <v>79.94073898738372</v>
      </c>
      <c r="S51" s="20">
        <f t="shared" si="20"/>
        <v>53.36161162900932</v>
      </c>
      <c r="T51" s="24">
        <v>24.7</v>
      </c>
      <c r="U51" s="24">
        <v>24.7</v>
      </c>
      <c r="V51" s="23">
        <v>15.45</v>
      </c>
      <c r="W51" s="23">
        <f t="shared" si="21"/>
        <v>62.55060728744939</v>
      </c>
      <c r="X51" s="20">
        <f t="shared" si="22"/>
        <v>62.55060728744939</v>
      </c>
      <c r="Y51" s="24">
        <v>5650.5</v>
      </c>
      <c r="Z51" s="24">
        <v>3800.9</v>
      </c>
      <c r="AA51" s="23">
        <v>2422.6438</v>
      </c>
      <c r="AB51" s="23">
        <f t="shared" si="23"/>
        <v>63.73868820542502</v>
      </c>
      <c r="AC51" s="20">
        <f t="shared" si="24"/>
        <v>42.874857092292714</v>
      </c>
      <c r="AD51" s="24">
        <v>6304.3</v>
      </c>
      <c r="AE51" s="24">
        <v>4200</v>
      </c>
      <c r="AF51" s="23">
        <v>3361.8064</v>
      </c>
      <c r="AG51" s="23">
        <f t="shared" si="25"/>
        <v>80.04300952380953</v>
      </c>
      <c r="AH51" s="20">
        <f t="shared" si="26"/>
        <v>53.32560950462383</v>
      </c>
      <c r="AI51" s="24">
        <v>330</v>
      </c>
      <c r="AJ51" s="24">
        <v>330</v>
      </c>
      <c r="AK51" s="23">
        <v>77.1</v>
      </c>
      <c r="AL51" s="23">
        <f t="shared" si="27"/>
        <v>23.36363636363636</v>
      </c>
      <c r="AM51" s="20">
        <f t="shared" si="28"/>
        <v>23.36363636363636</v>
      </c>
      <c r="AN51" s="25">
        <v>0</v>
      </c>
      <c r="AO51" s="25">
        <v>0</v>
      </c>
      <c r="AP51" s="23">
        <v>0</v>
      </c>
      <c r="AQ51" s="23" t="e">
        <f t="shared" si="29"/>
        <v>#DIV/0!</v>
      </c>
      <c r="AR51" s="20" t="e">
        <f t="shared" si="30"/>
        <v>#DIV/0!</v>
      </c>
      <c r="AS51" s="25">
        <v>0</v>
      </c>
      <c r="AT51" s="25">
        <v>0</v>
      </c>
      <c r="AU51" s="20"/>
      <c r="AV51" s="20"/>
      <c r="AW51" s="20"/>
      <c r="AX51" s="20">
        <v>0</v>
      </c>
      <c r="AY51" s="20">
        <v>87376.1</v>
      </c>
      <c r="AZ51" s="20">
        <v>65532.1</v>
      </c>
      <c r="BA51" s="20">
        <v>50969.4</v>
      </c>
      <c r="BB51" s="26"/>
      <c r="BC51" s="26"/>
      <c r="BD51" s="26"/>
      <c r="BE51" s="27">
        <v>0</v>
      </c>
      <c r="BF51" s="27">
        <v>0</v>
      </c>
      <c r="BG51" s="20">
        <v>0</v>
      </c>
      <c r="BH51" s="20"/>
      <c r="BI51" s="20"/>
      <c r="BJ51" s="20"/>
      <c r="BK51" s="20"/>
      <c r="BL51" s="20"/>
      <c r="BM51" s="20"/>
      <c r="BN51" s="23">
        <f t="shared" si="39"/>
        <v>230</v>
      </c>
      <c r="BO51" s="23">
        <f t="shared" si="39"/>
        <v>150</v>
      </c>
      <c r="BP51" s="23">
        <f t="shared" si="40"/>
        <v>81.9</v>
      </c>
      <c r="BQ51" s="23">
        <f t="shared" si="31"/>
        <v>54.6</v>
      </c>
      <c r="BR51" s="20">
        <f t="shared" si="32"/>
        <v>35.608695652173914</v>
      </c>
      <c r="BS51" s="24">
        <v>230</v>
      </c>
      <c r="BT51" s="24">
        <v>150</v>
      </c>
      <c r="BU51" s="23">
        <v>81.9</v>
      </c>
      <c r="BV51" s="20">
        <v>0</v>
      </c>
      <c r="BW51" s="20">
        <v>0</v>
      </c>
      <c r="BX51" s="23">
        <v>0</v>
      </c>
      <c r="BY51" s="20">
        <v>0</v>
      </c>
      <c r="BZ51" s="20">
        <v>0</v>
      </c>
      <c r="CA51" s="20">
        <v>0</v>
      </c>
      <c r="CB51" s="24">
        <v>0</v>
      </c>
      <c r="CC51" s="24">
        <v>0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30">
        <v>0</v>
      </c>
      <c r="CL51" s="30">
        <v>0</v>
      </c>
      <c r="CM51" s="20">
        <v>0</v>
      </c>
      <c r="CN51" s="24">
        <v>180</v>
      </c>
      <c r="CO51" s="24">
        <v>135</v>
      </c>
      <c r="CP51" s="20">
        <v>16.52</v>
      </c>
      <c r="CQ51" s="20">
        <v>180</v>
      </c>
      <c r="CR51" s="20">
        <v>135</v>
      </c>
      <c r="CS51" s="20">
        <v>10.82</v>
      </c>
      <c r="CT51" s="24">
        <v>0</v>
      </c>
      <c r="CU51" s="24">
        <v>0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3">
        <f t="shared" si="41"/>
        <v>100095.6</v>
      </c>
      <c r="DH51" s="23">
        <f t="shared" si="42"/>
        <v>74172.7</v>
      </c>
      <c r="DI51" s="23">
        <f t="shared" si="10"/>
        <v>56944.8202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  <c r="DV51" s="20">
        <v>0</v>
      </c>
      <c r="DW51" s="20">
        <v>0</v>
      </c>
      <c r="DX51" s="20">
        <v>0</v>
      </c>
      <c r="DY51" s="20">
        <v>23714.8</v>
      </c>
      <c r="DZ51" s="20">
        <v>16614.8</v>
      </c>
      <c r="EA51" s="20">
        <v>0</v>
      </c>
      <c r="EB51" s="20">
        <v>0</v>
      </c>
      <c r="EC51" s="23">
        <f t="shared" si="43"/>
        <v>23714.8</v>
      </c>
      <c r="ED51" s="23">
        <f t="shared" si="43"/>
        <v>16614.8</v>
      </c>
      <c r="EE51" s="23">
        <f t="shared" si="12"/>
        <v>0</v>
      </c>
      <c r="EG51" s="29"/>
      <c r="EI51" s="29"/>
    </row>
    <row r="52" spans="1:139" s="32" customFormat="1" ht="20.25" customHeight="1">
      <c r="A52" s="47">
        <v>43</v>
      </c>
      <c r="B52" s="50" t="s">
        <v>99</v>
      </c>
      <c r="C52" s="20">
        <v>261.549</v>
      </c>
      <c r="D52" s="30">
        <v>0</v>
      </c>
      <c r="E52" s="22">
        <f t="shared" si="13"/>
        <v>15017.37</v>
      </c>
      <c r="F52" s="22">
        <f t="shared" si="14"/>
        <v>10975.900000000001</v>
      </c>
      <c r="G52" s="23">
        <f t="shared" si="33"/>
        <v>8348.086000000001</v>
      </c>
      <c r="H52" s="23">
        <f t="shared" si="15"/>
        <v>76.0583277908873</v>
      </c>
      <c r="I52" s="23">
        <f t="shared" si="16"/>
        <v>55.58953398631053</v>
      </c>
      <c r="J52" s="23">
        <f t="shared" si="34"/>
        <v>4296.67</v>
      </c>
      <c r="K52" s="23">
        <f t="shared" si="35"/>
        <v>2935.375</v>
      </c>
      <c r="L52" s="23">
        <f t="shared" si="36"/>
        <v>2011.286</v>
      </c>
      <c r="M52" s="23">
        <f t="shared" si="17"/>
        <v>68.51887748584082</v>
      </c>
      <c r="N52" s="23">
        <f t="shared" si="18"/>
        <v>46.81034382440355</v>
      </c>
      <c r="O52" s="23">
        <f t="shared" si="37"/>
        <v>1577.27</v>
      </c>
      <c r="P52" s="23">
        <f t="shared" si="37"/>
        <v>1000</v>
      </c>
      <c r="Q52" s="23">
        <f t="shared" si="38"/>
        <v>594.9128</v>
      </c>
      <c r="R52" s="23">
        <f t="shared" si="19"/>
        <v>59.49127999999999</v>
      </c>
      <c r="S52" s="20">
        <f t="shared" si="20"/>
        <v>37.71787962745757</v>
      </c>
      <c r="T52" s="24">
        <v>0</v>
      </c>
      <c r="U52" s="24">
        <v>0</v>
      </c>
      <c r="V52" s="23">
        <v>0</v>
      </c>
      <c r="W52" s="23" t="e">
        <f t="shared" si="21"/>
        <v>#DIV/0!</v>
      </c>
      <c r="X52" s="20" t="e">
        <f t="shared" si="22"/>
        <v>#DIV/0!</v>
      </c>
      <c r="Y52" s="24">
        <v>1305</v>
      </c>
      <c r="Z52" s="24">
        <v>692.375</v>
      </c>
      <c r="AA52" s="23">
        <v>771.37</v>
      </c>
      <c r="AB52" s="23">
        <f t="shared" si="23"/>
        <v>111.40927965336704</v>
      </c>
      <c r="AC52" s="20">
        <f t="shared" si="24"/>
        <v>59.1088122605364</v>
      </c>
      <c r="AD52" s="24">
        <v>1577.27</v>
      </c>
      <c r="AE52" s="24">
        <v>1000</v>
      </c>
      <c r="AF52" s="23">
        <v>594.9128</v>
      </c>
      <c r="AG52" s="23">
        <f t="shared" si="25"/>
        <v>59.49127999999999</v>
      </c>
      <c r="AH52" s="20">
        <f t="shared" si="26"/>
        <v>37.71787962745757</v>
      </c>
      <c r="AI52" s="24">
        <v>450</v>
      </c>
      <c r="AJ52" s="24">
        <v>300</v>
      </c>
      <c r="AK52" s="23">
        <v>450.6012</v>
      </c>
      <c r="AL52" s="23">
        <f t="shared" si="27"/>
        <v>150.2004</v>
      </c>
      <c r="AM52" s="20">
        <f t="shared" si="28"/>
        <v>100.1336</v>
      </c>
      <c r="AN52" s="25">
        <v>0</v>
      </c>
      <c r="AO52" s="25">
        <v>0</v>
      </c>
      <c r="AP52" s="23">
        <v>0</v>
      </c>
      <c r="AQ52" s="23" t="e">
        <f t="shared" si="29"/>
        <v>#DIV/0!</v>
      </c>
      <c r="AR52" s="20" t="e">
        <f t="shared" si="30"/>
        <v>#DIV/0!</v>
      </c>
      <c r="AS52" s="25">
        <v>0</v>
      </c>
      <c r="AT52" s="25">
        <v>0</v>
      </c>
      <c r="AU52" s="20"/>
      <c r="AV52" s="20"/>
      <c r="AW52" s="20"/>
      <c r="AX52" s="20">
        <v>0</v>
      </c>
      <c r="AY52" s="20">
        <v>10720.7</v>
      </c>
      <c r="AZ52" s="20">
        <v>8040.525000000001</v>
      </c>
      <c r="BA52" s="20">
        <v>6336.8</v>
      </c>
      <c r="BB52" s="26"/>
      <c r="BC52" s="26"/>
      <c r="BD52" s="26"/>
      <c r="BE52" s="27">
        <v>0</v>
      </c>
      <c r="BF52" s="27">
        <v>0</v>
      </c>
      <c r="BG52" s="20">
        <v>0</v>
      </c>
      <c r="BH52" s="20"/>
      <c r="BI52" s="20"/>
      <c r="BJ52" s="20"/>
      <c r="BK52" s="20"/>
      <c r="BL52" s="20"/>
      <c r="BM52" s="20"/>
      <c r="BN52" s="23">
        <f t="shared" si="39"/>
        <v>709.9</v>
      </c>
      <c r="BO52" s="23">
        <f t="shared" si="39"/>
        <v>793</v>
      </c>
      <c r="BP52" s="23">
        <f t="shared" si="40"/>
        <v>109.3</v>
      </c>
      <c r="BQ52" s="23">
        <f t="shared" si="31"/>
        <v>13.78310214375788</v>
      </c>
      <c r="BR52" s="20">
        <f t="shared" si="32"/>
        <v>15.39653472320045</v>
      </c>
      <c r="BS52" s="24">
        <v>709.9</v>
      </c>
      <c r="BT52" s="24">
        <v>793</v>
      </c>
      <c r="BU52" s="23">
        <v>109.3</v>
      </c>
      <c r="BV52" s="20">
        <v>0</v>
      </c>
      <c r="BW52" s="20">
        <v>0</v>
      </c>
      <c r="BX52" s="23">
        <v>0</v>
      </c>
      <c r="BY52" s="20">
        <v>0</v>
      </c>
      <c r="BZ52" s="20">
        <v>0</v>
      </c>
      <c r="CA52" s="20">
        <v>0</v>
      </c>
      <c r="CB52" s="24">
        <v>0</v>
      </c>
      <c r="CC52" s="24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30">
        <v>0</v>
      </c>
      <c r="CL52" s="30">
        <v>0</v>
      </c>
      <c r="CM52" s="20">
        <v>0</v>
      </c>
      <c r="CN52" s="24">
        <v>254.5</v>
      </c>
      <c r="CO52" s="24">
        <v>150</v>
      </c>
      <c r="CP52" s="20">
        <v>85.102</v>
      </c>
      <c r="CQ52" s="20">
        <v>254.5</v>
      </c>
      <c r="CR52" s="20">
        <v>150</v>
      </c>
      <c r="CS52" s="20">
        <v>85.102</v>
      </c>
      <c r="CT52" s="24">
        <v>0</v>
      </c>
      <c r="CU52" s="24">
        <v>0</v>
      </c>
      <c r="CV52" s="20">
        <v>0</v>
      </c>
      <c r="CW52" s="20">
        <v>0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3">
        <f t="shared" si="41"/>
        <v>15017.37</v>
      </c>
      <c r="DH52" s="23">
        <f t="shared" si="42"/>
        <v>10975.900000000001</v>
      </c>
      <c r="DI52" s="23">
        <f t="shared" si="10"/>
        <v>8348.086000000001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  <c r="DV52" s="20">
        <v>0</v>
      </c>
      <c r="DW52" s="20">
        <v>0</v>
      </c>
      <c r="DX52" s="20">
        <v>0</v>
      </c>
      <c r="DY52" s="20">
        <v>1300</v>
      </c>
      <c r="DZ52" s="20">
        <v>700</v>
      </c>
      <c r="EA52" s="20">
        <v>0</v>
      </c>
      <c r="EB52" s="20">
        <v>0</v>
      </c>
      <c r="EC52" s="23">
        <f t="shared" si="43"/>
        <v>1300</v>
      </c>
      <c r="ED52" s="23">
        <f t="shared" si="43"/>
        <v>700</v>
      </c>
      <c r="EE52" s="23">
        <f t="shared" si="12"/>
        <v>0</v>
      </c>
      <c r="EG52" s="29"/>
      <c r="EI52" s="29"/>
    </row>
    <row r="53" spans="1:139" s="32" customFormat="1" ht="20.25" customHeight="1">
      <c r="A53" s="49">
        <v>44</v>
      </c>
      <c r="B53" s="48" t="s">
        <v>100</v>
      </c>
      <c r="C53" s="20">
        <v>84334.5284</v>
      </c>
      <c r="D53" s="30">
        <v>0</v>
      </c>
      <c r="E53" s="22">
        <f t="shared" si="13"/>
        <v>484452.07000000007</v>
      </c>
      <c r="F53" s="22">
        <f t="shared" si="14"/>
        <v>346650.5</v>
      </c>
      <c r="G53" s="23">
        <f t="shared" si="33"/>
        <v>269793.8613</v>
      </c>
      <c r="H53" s="23">
        <f t="shared" si="15"/>
        <v>77.82878181338265</v>
      </c>
      <c r="I53" s="23">
        <f t="shared" si="16"/>
        <v>55.690516772897666</v>
      </c>
      <c r="J53" s="23">
        <f t="shared" si="34"/>
        <v>168018</v>
      </c>
      <c r="K53" s="23">
        <f t="shared" si="35"/>
        <v>111415.67</v>
      </c>
      <c r="L53" s="23">
        <f t="shared" si="36"/>
        <v>79590.27630000001</v>
      </c>
      <c r="M53" s="23">
        <f t="shared" si="17"/>
        <v>71.43544198046828</v>
      </c>
      <c r="N53" s="23">
        <f t="shared" si="18"/>
        <v>47.3700890975967</v>
      </c>
      <c r="O53" s="23">
        <f t="shared" si="37"/>
        <v>47434.2</v>
      </c>
      <c r="P53" s="23">
        <f t="shared" si="37"/>
        <v>30040.67</v>
      </c>
      <c r="Q53" s="23">
        <f t="shared" si="38"/>
        <v>27813.1933</v>
      </c>
      <c r="R53" s="23">
        <f t="shared" si="19"/>
        <v>92.58512975908992</v>
      </c>
      <c r="S53" s="20">
        <f t="shared" si="20"/>
        <v>58.63531650159589</v>
      </c>
      <c r="T53" s="24">
        <v>983.7</v>
      </c>
      <c r="U53" s="24">
        <v>525</v>
      </c>
      <c r="V53" s="23">
        <v>1667.2443</v>
      </c>
      <c r="W53" s="23">
        <f t="shared" si="21"/>
        <v>317.57034285714286</v>
      </c>
      <c r="X53" s="20">
        <f t="shared" si="22"/>
        <v>169.48706922842328</v>
      </c>
      <c r="Y53" s="24">
        <v>22489</v>
      </c>
      <c r="Z53" s="24">
        <v>12500</v>
      </c>
      <c r="AA53" s="23">
        <v>10358.403</v>
      </c>
      <c r="AB53" s="23">
        <f t="shared" si="23"/>
        <v>82.86722400000001</v>
      </c>
      <c r="AC53" s="20">
        <f t="shared" si="24"/>
        <v>46.05986482280226</v>
      </c>
      <c r="AD53" s="24">
        <v>46450.5</v>
      </c>
      <c r="AE53" s="24">
        <v>29515.67</v>
      </c>
      <c r="AF53" s="23">
        <v>26145.949</v>
      </c>
      <c r="AG53" s="23">
        <f t="shared" si="25"/>
        <v>88.58328135529365</v>
      </c>
      <c r="AH53" s="20">
        <f t="shared" si="26"/>
        <v>56.28776654718464</v>
      </c>
      <c r="AI53" s="24">
        <v>4394.8</v>
      </c>
      <c r="AJ53" s="24">
        <v>2850</v>
      </c>
      <c r="AK53" s="23">
        <v>3286.2525</v>
      </c>
      <c r="AL53" s="23">
        <f t="shared" si="27"/>
        <v>115.30710526315791</v>
      </c>
      <c r="AM53" s="20">
        <f t="shared" si="28"/>
        <v>74.77592836989169</v>
      </c>
      <c r="AN53" s="25">
        <v>5000</v>
      </c>
      <c r="AO53" s="25">
        <v>4000</v>
      </c>
      <c r="AP53" s="23">
        <v>732.6</v>
      </c>
      <c r="AQ53" s="23">
        <f t="shared" si="29"/>
        <v>18.315</v>
      </c>
      <c r="AR53" s="20">
        <f t="shared" si="30"/>
        <v>14.652000000000001</v>
      </c>
      <c r="AS53" s="25">
        <v>0</v>
      </c>
      <c r="AT53" s="25">
        <v>0</v>
      </c>
      <c r="AU53" s="20"/>
      <c r="AV53" s="20"/>
      <c r="AW53" s="20"/>
      <c r="AX53" s="20">
        <v>0</v>
      </c>
      <c r="AY53" s="20">
        <v>309924.9</v>
      </c>
      <c r="AZ53" s="20">
        <v>230516.1</v>
      </c>
      <c r="BA53" s="20">
        <v>176934.4</v>
      </c>
      <c r="BB53" s="26"/>
      <c r="BC53" s="26"/>
      <c r="BD53" s="26"/>
      <c r="BE53" s="27">
        <v>3033.9</v>
      </c>
      <c r="BF53" s="27">
        <v>2123.73</v>
      </c>
      <c r="BG53" s="20">
        <v>1365.3</v>
      </c>
      <c r="BH53" s="20"/>
      <c r="BI53" s="20"/>
      <c r="BJ53" s="20"/>
      <c r="BK53" s="20"/>
      <c r="BL53" s="20"/>
      <c r="BM53" s="20"/>
      <c r="BN53" s="23">
        <f t="shared" si="39"/>
        <v>52600</v>
      </c>
      <c r="BO53" s="23">
        <f t="shared" si="39"/>
        <v>37800</v>
      </c>
      <c r="BP53" s="23">
        <f t="shared" si="40"/>
        <v>24981.77</v>
      </c>
      <c r="BQ53" s="23">
        <f t="shared" si="31"/>
        <v>66.08933862433862</v>
      </c>
      <c r="BR53" s="20">
        <f t="shared" si="32"/>
        <v>47.493859315589354</v>
      </c>
      <c r="BS53" s="24">
        <v>50000</v>
      </c>
      <c r="BT53" s="24">
        <v>37000</v>
      </c>
      <c r="BU53" s="23">
        <v>21441.27</v>
      </c>
      <c r="BV53" s="20">
        <v>0</v>
      </c>
      <c r="BW53" s="20">
        <v>0</v>
      </c>
      <c r="BX53" s="23">
        <v>0</v>
      </c>
      <c r="BY53" s="20">
        <v>0</v>
      </c>
      <c r="BZ53" s="20">
        <v>0</v>
      </c>
      <c r="CA53" s="20">
        <v>0</v>
      </c>
      <c r="CB53" s="24">
        <v>2600</v>
      </c>
      <c r="CC53" s="24">
        <v>800</v>
      </c>
      <c r="CD53" s="20">
        <v>3540.5</v>
      </c>
      <c r="CE53" s="20">
        <v>0</v>
      </c>
      <c r="CF53" s="20">
        <v>0</v>
      </c>
      <c r="CG53" s="20">
        <v>0</v>
      </c>
      <c r="CH53" s="20">
        <v>3475.27</v>
      </c>
      <c r="CI53" s="20">
        <v>2595</v>
      </c>
      <c r="CJ53" s="20">
        <v>1563.87</v>
      </c>
      <c r="CK53" s="30">
        <v>0</v>
      </c>
      <c r="CL53" s="30">
        <v>0</v>
      </c>
      <c r="CM53" s="20">
        <v>0</v>
      </c>
      <c r="CN53" s="24">
        <v>35700</v>
      </c>
      <c r="CO53" s="24">
        <v>23925</v>
      </c>
      <c r="CP53" s="20">
        <v>6840.9575</v>
      </c>
      <c r="CQ53" s="20">
        <v>18000</v>
      </c>
      <c r="CR53" s="20">
        <v>10500</v>
      </c>
      <c r="CS53" s="20">
        <v>4568.6575</v>
      </c>
      <c r="CT53" s="24">
        <v>0</v>
      </c>
      <c r="CU53" s="24">
        <v>0</v>
      </c>
      <c r="CV53" s="20">
        <v>0</v>
      </c>
      <c r="CW53" s="20">
        <v>400</v>
      </c>
      <c r="CX53" s="20">
        <v>300</v>
      </c>
      <c r="CY53" s="20">
        <v>960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4617.1</v>
      </c>
      <c r="DF53" s="20">
        <v>340.015</v>
      </c>
      <c r="DG53" s="23">
        <f t="shared" si="41"/>
        <v>484452.07000000007</v>
      </c>
      <c r="DH53" s="23">
        <f t="shared" si="42"/>
        <v>346650.5</v>
      </c>
      <c r="DI53" s="23">
        <f t="shared" si="10"/>
        <v>259793.8613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10000</v>
      </c>
      <c r="DV53" s="20">
        <v>0</v>
      </c>
      <c r="DW53" s="20">
        <v>0</v>
      </c>
      <c r="DX53" s="20">
        <v>0</v>
      </c>
      <c r="DY53" s="20">
        <v>19100</v>
      </c>
      <c r="DZ53" s="20">
        <v>19100</v>
      </c>
      <c r="EA53" s="20">
        <v>0</v>
      </c>
      <c r="EB53" s="20">
        <v>0</v>
      </c>
      <c r="EC53" s="23">
        <f t="shared" si="43"/>
        <v>19100</v>
      </c>
      <c r="ED53" s="23">
        <f t="shared" si="43"/>
        <v>19100</v>
      </c>
      <c r="EE53" s="23">
        <f t="shared" si="12"/>
        <v>10000</v>
      </c>
      <c r="EG53" s="29"/>
      <c r="EI53" s="29"/>
    </row>
    <row r="54" spans="1:139" s="32" customFormat="1" ht="20.25" customHeight="1">
      <c r="A54" s="47">
        <v>45</v>
      </c>
      <c r="B54" s="48" t="s">
        <v>101</v>
      </c>
      <c r="C54" s="20">
        <v>50155.131</v>
      </c>
      <c r="D54" s="30">
        <v>-0.031000000017229468</v>
      </c>
      <c r="E54" s="22">
        <f t="shared" si="13"/>
        <v>191318.90000000002</v>
      </c>
      <c r="F54" s="22">
        <f t="shared" si="14"/>
        <v>141336.869</v>
      </c>
      <c r="G54" s="23">
        <f t="shared" si="33"/>
        <v>101855.34360000001</v>
      </c>
      <c r="H54" s="23">
        <f t="shared" si="15"/>
        <v>72.06565726314483</v>
      </c>
      <c r="I54" s="23">
        <f t="shared" si="16"/>
        <v>53.23851621559606</v>
      </c>
      <c r="J54" s="23">
        <f t="shared" si="34"/>
        <v>46722.2</v>
      </c>
      <c r="K54" s="23">
        <f t="shared" si="35"/>
        <v>32993.594</v>
      </c>
      <c r="L54" s="23">
        <f t="shared" si="36"/>
        <v>15870.7436</v>
      </c>
      <c r="M54" s="23">
        <f t="shared" si="17"/>
        <v>48.102500139875644</v>
      </c>
      <c r="N54" s="23">
        <f t="shared" si="18"/>
        <v>33.968313992063734</v>
      </c>
      <c r="O54" s="23">
        <f t="shared" si="37"/>
        <v>14230</v>
      </c>
      <c r="P54" s="23">
        <f t="shared" si="37"/>
        <v>12000</v>
      </c>
      <c r="Q54" s="23">
        <f t="shared" si="38"/>
        <v>6544.183599999999</v>
      </c>
      <c r="R54" s="23">
        <f t="shared" si="19"/>
        <v>54.53486333333333</v>
      </c>
      <c r="S54" s="20">
        <f t="shared" si="20"/>
        <v>45.98864089950808</v>
      </c>
      <c r="T54" s="24">
        <v>0</v>
      </c>
      <c r="U54" s="24">
        <v>0</v>
      </c>
      <c r="V54" s="23">
        <v>1.9536</v>
      </c>
      <c r="W54" s="23" t="e">
        <f t="shared" si="21"/>
        <v>#DIV/0!</v>
      </c>
      <c r="X54" s="20" t="e">
        <f t="shared" si="22"/>
        <v>#DIV/0!</v>
      </c>
      <c r="Y54" s="24">
        <v>12300</v>
      </c>
      <c r="Z54" s="24">
        <v>11243.594</v>
      </c>
      <c r="AA54" s="23">
        <v>2859.529</v>
      </c>
      <c r="AB54" s="23">
        <f t="shared" si="23"/>
        <v>25.432517396127967</v>
      </c>
      <c r="AC54" s="20">
        <f t="shared" si="24"/>
        <v>23.24820325203252</v>
      </c>
      <c r="AD54" s="24">
        <v>14230</v>
      </c>
      <c r="AE54" s="24">
        <v>12000</v>
      </c>
      <c r="AF54" s="23">
        <v>6542.23</v>
      </c>
      <c r="AG54" s="23">
        <f t="shared" si="25"/>
        <v>54.518583333333325</v>
      </c>
      <c r="AH54" s="20">
        <f t="shared" si="26"/>
        <v>45.97491215741391</v>
      </c>
      <c r="AI54" s="24">
        <v>1000</v>
      </c>
      <c r="AJ54" s="24">
        <v>750</v>
      </c>
      <c r="AK54" s="23">
        <v>268.2</v>
      </c>
      <c r="AL54" s="23">
        <f t="shared" si="27"/>
        <v>35.76</v>
      </c>
      <c r="AM54" s="20">
        <f t="shared" si="28"/>
        <v>26.82</v>
      </c>
      <c r="AN54" s="25">
        <v>0</v>
      </c>
      <c r="AO54" s="25">
        <v>0</v>
      </c>
      <c r="AP54" s="23">
        <v>0</v>
      </c>
      <c r="AQ54" s="23" t="e">
        <f t="shared" si="29"/>
        <v>#DIV/0!</v>
      </c>
      <c r="AR54" s="20" t="e">
        <f t="shared" si="30"/>
        <v>#DIV/0!</v>
      </c>
      <c r="AS54" s="25">
        <v>0</v>
      </c>
      <c r="AT54" s="25">
        <v>0</v>
      </c>
      <c r="AU54" s="20"/>
      <c r="AV54" s="20"/>
      <c r="AW54" s="20"/>
      <c r="AX54" s="20">
        <v>0</v>
      </c>
      <c r="AY54" s="20">
        <v>144596.7</v>
      </c>
      <c r="AZ54" s="20">
        <v>108343.27500000001</v>
      </c>
      <c r="BA54" s="20">
        <v>85984.6</v>
      </c>
      <c r="BB54" s="26"/>
      <c r="BC54" s="26"/>
      <c r="BD54" s="26"/>
      <c r="BE54" s="27">
        <v>0</v>
      </c>
      <c r="BF54" s="27">
        <v>0</v>
      </c>
      <c r="BG54" s="20">
        <v>0</v>
      </c>
      <c r="BH54" s="20"/>
      <c r="BI54" s="20"/>
      <c r="BJ54" s="20"/>
      <c r="BK54" s="20"/>
      <c r="BL54" s="20"/>
      <c r="BM54" s="20"/>
      <c r="BN54" s="23">
        <f t="shared" si="39"/>
        <v>6000</v>
      </c>
      <c r="BO54" s="23">
        <f t="shared" si="39"/>
        <v>5000</v>
      </c>
      <c r="BP54" s="23">
        <f t="shared" si="40"/>
        <v>4330.141</v>
      </c>
      <c r="BQ54" s="23">
        <f t="shared" si="31"/>
        <v>86.60282</v>
      </c>
      <c r="BR54" s="20">
        <f t="shared" si="32"/>
        <v>72.16901666666666</v>
      </c>
      <c r="BS54" s="24">
        <v>6000</v>
      </c>
      <c r="BT54" s="24">
        <v>5000</v>
      </c>
      <c r="BU54" s="23">
        <v>4330.141</v>
      </c>
      <c r="BV54" s="20">
        <v>0</v>
      </c>
      <c r="BW54" s="20">
        <v>0</v>
      </c>
      <c r="BX54" s="23">
        <v>0</v>
      </c>
      <c r="BY54" s="20">
        <v>0</v>
      </c>
      <c r="BZ54" s="20">
        <v>0</v>
      </c>
      <c r="CA54" s="20">
        <v>0</v>
      </c>
      <c r="CB54" s="24">
        <v>0</v>
      </c>
      <c r="CC54" s="24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30">
        <v>1560</v>
      </c>
      <c r="CL54" s="30">
        <v>0</v>
      </c>
      <c r="CM54" s="20">
        <v>346.5</v>
      </c>
      <c r="CN54" s="24">
        <v>3000</v>
      </c>
      <c r="CO54" s="24">
        <v>4000</v>
      </c>
      <c r="CP54" s="20">
        <v>302.19</v>
      </c>
      <c r="CQ54" s="20">
        <v>3000</v>
      </c>
      <c r="CR54" s="20">
        <v>2500</v>
      </c>
      <c r="CS54" s="20">
        <v>272.19</v>
      </c>
      <c r="CT54" s="24">
        <v>0</v>
      </c>
      <c r="CU54" s="24">
        <v>0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8632.2</v>
      </c>
      <c r="DD54" s="20">
        <v>0</v>
      </c>
      <c r="DE54" s="20">
        <v>1220</v>
      </c>
      <c r="DF54" s="20">
        <v>0</v>
      </c>
      <c r="DG54" s="23">
        <f t="shared" si="41"/>
        <v>191318.90000000002</v>
      </c>
      <c r="DH54" s="23">
        <f t="shared" si="42"/>
        <v>141336.869</v>
      </c>
      <c r="DI54" s="23">
        <f t="shared" si="10"/>
        <v>101855.34360000001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  <c r="DV54" s="20">
        <v>0</v>
      </c>
      <c r="DW54" s="20">
        <v>0</v>
      </c>
      <c r="DX54" s="20">
        <v>0</v>
      </c>
      <c r="DY54" s="20">
        <v>29397.1</v>
      </c>
      <c r="DZ54" s="20">
        <v>41144.869</v>
      </c>
      <c r="EA54" s="20">
        <v>0</v>
      </c>
      <c r="EB54" s="20">
        <v>0</v>
      </c>
      <c r="EC54" s="23">
        <f t="shared" si="43"/>
        <v>29397.1</v>
      </c>
      <c r="ED54" s="23">
        <f t="shared" si="43"/>
        <v>41144.869</v>
      </c>
      <c r="EE54" s="23">
        <f t="shared" si="12"/>
        <v>0</v>
      </c>
      <c r="EG54" s="29"/>
      <c r="EI54" s="29"/>
    </row>
    <row r="55" spans="1:139" s="32" customFormat="1" ht="20.25" customHeight="1">
      <c r="A55" s="49">
        <v>46</v>
      </c>
      <c r="B55" s="48" t="s">
        <v>102</v>
      </c>
      <c r="C55" s="20">
        <v>34736.652000000104</v>
      </c>
      <c r="D55" s="30">
        <v>0</v>
      </c>
      <c r="E55" s="22">
        <f t="shared" si="13"/>
        <v>163599.7</v>
      </c>
      <c r="F55" s="22">
        <f t="shared" si="14"/>
        <v>126418.5979999999</v>
      </c>
      <c r="G55" s="23">
        <f t="shared" si="33"/>
        <v>82609.0682</v>
      </c>
      <c r="H55" s="23">
        <f t="shared" si="15"/>
        <v>65.3456607705775</v>
      </c>
      <c r="I55" s="23">
        <f t="shared" si="16"/>
        <v>50.494633058618064</v>
      </c>
      <c r="J55" s="23">
        <f t="shared" si="34"/>
        <v>42929.6</v>
      </c>
      <c r="K55" s="23">
        <f t="shared" si="35"/>
        <v>36013.52299999989</v>
      </c>
      <c r="L55" s="23">
        <f t="shared" si="36"/>
        <v>11699.1682</v>
      </c>
      <c r="M55" s="23">
        <f t="shared" si="17"/>
        <v>32.48548663234095</v>
      </c>
      <c r="N55" s="23">
        <f t="shared" si="18"/>
        <v>27.251985110506503</v>
      </c>
      <c r="O55" s="23">
        <f t="shared" si="37"/>
        <v>17364</v>
      </c>
      <c r="P55" s="23">
        <f t="shared" si="37"/>
        <v>15917.5229999999</v>
      </c>
      <c r="Q55" s="23">
        <f t="shared" si="38"/>
        <v>5150.2332</v>
      </c>
      <c r="R55" s="23">
        <f t="shared" si="19"/>
        <v>32.35574530032112</v>
      </c>
      <c r="S55" s="20">
        <f t="shared" si="20"/>
        <v>29.66040774015204</v>
      </c>
      <c r="T55" s="24">
        <v>0</v>
      </c>
      <c r="U55" s="24">
        <v>3</v>
      </c>
      <c r="V55" s="23">
        <v>1.7422</v>
      </c>
      <c r="W55" s="23">
        <f t="shared" si="21"/>
        <v>58.07333333333333</v>
      </c>
      <c r="X55" s="20" t="e">
        <f t="shared" si="22"/>
        <v>#DIV/0!</v>
      </c>
      <c r="Y55" s="24">
        <v>17107.4</v>
      </c>
      <c r="Z55" s="24">
        <v>12000</v>
      </c>
      <c r="AA55" s="23">
        <v>3186.518</v>
      </c>
      <c r="AB55" s="23">
        <f t="shared" si="23"/>
        <v>26.554316666666665</v>
      </c>
      <c r="AC55" s="20">
        <f t="shared" si="24"/>
        <v>18.626547575902823</v>
      </c>
      <c r="AD55" s="24">
        <v>17364</v>
      </c>
      <c r="AE55" s="24">
        <v>15914.5229999999</v>
      </c>
      <c r="AF55" s="23">
        <v>5148.491</v>
      </c>
      <c r="AG55" s="23">
        <f t="shared" si="25"/>
        <v>32.35089735331705</v>
      </c>
      <c r="AH55" s="20">
        <f t="shared" si="26"/>
        <v>29.650374337710204</v>
      </c>
      <c r="AI55" s="24">
        <v>570</v>
      </c>
      <c r="AJ55" s="24">
        <v>726</v>
      </c>
      <c r="AK55" s="23">
        <v>457</v>
      </c>
      <c r="AL55" s="23">
        <f t="shared" si="27"/>
        <v>62.94765840220386</v>
      </c>
      <c r="AM55" s="20">
        <f t="shared" si="28"/>
        <v>80.17543859649123</v>
      </c>
      <c r="AN55" s="25">
        <v>0</v>
      </c>
      <c r="AO55" s="25">
        <v>0</v>
      </c>
      <c r="AP55" s="23">
        <v>0</v>
      </c>
      <c r="AQ55" s="23" t="e">
        <f t="shared" si="29"/>
        <v>#DIV/0!</v>
      </c>
      <c r="AR55" s="20" t="e">
        <f t="shared" si="30"/>
        <v>#DIV/0!</v>
      </c>
      <c r="AS55" s="25">
        <v>0</v>
      </c>
      <c r="AT55" s="25">
        <v>0</v>
      </c>
      <c r="AU55" s="20"/>
      <c r="AV55" s="20"/>
      <c r="AW55" s="20"/>
      <c r="AX55" s="20">
        <v>0</v>
      </c>
      <c r="AY55" s="20">
        <v>120670.1</v>
      </c>
      <c r="AZ55" s="20">
        <v>90405.07500000001</v>
      </c>
      <c r="BA55" s="20">
        <v>70909.9</v>
      </c>
      <c r="BB55" s="26"/>
      <c r="BC55" s="26"/>
      <c r="BD55" s="26"/>
      <c r="BE55" s="27">
        <v>0</v>
      </c>
      <c r="BF55" s="27">
        <v>0</v>
      </c>
      <c r="BG55" s="20">
        <v>0</v>
      </c>
      <c r="BH55" s="20"/>
      <c r="BI55" s="20"/>
      <c r="BJ55" s="20"/>
      <c r="BK55" s="20"/>
      <c r="BL55" s="20"/>
      <c r="BM55" s="20"/>
      <c r="BN55" s="23">
        <f t="shared" si="39"/>
        <v>4738.2</v>
      </c>
      <c r="BO55" s="23">
        <f t="shared" si="39"/>
        <v>4270</v>
      </c>
      <c r="BP55" s="23">
        <f t="shared" si="40"/>
        <v>1931.215</v>
      </c>
      <c r="BQ55" s="23">
        <f t="shared" si="31"/>
        <v>45.22751756440281</v>
      </c>
      <c r="BR55" s="20">
        <f t="shared" si="32"/>
        <v>40.75841036680596</v>
      </c>
      <c r="BS55" s="24">
        <v>4378.2</v>
      </c>
      <c r="BT55" s="24">
        <v>4000</v>
      </c>
      <c r="BU55" s="23">
        <v>1691.215</v>
      </c>
      <c r="BV55" s="20">
        <v>0</v>
      </c>
      <c r="BW55" s="20">
        <v>0</v>
      </c>
      <c r="BX55" s="23">
        <v>0</v>
      </c>
      <c r="BY55" s="20">
        <v>0</v>
      </c>
      <c r="BZ55" s="20">
        <v>0</v>
      </c>
      <c r="CA55" s="20">
        <v>0</v>
      </c>
      <c r="CB55" s="24">
        <v>360</v>
      </c>
      <c r="CC55" s="24">
        <v>270</v>
      </c>
      <c r="CD55" s="20">
        <v>240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30">
        <v>0</v>
      </c>
      <c r="CL55" s="30">
        <v>0</v>
      </c>
      <c r="CM55" s="20">
        <v>0</v>
      </c>
      <c r="CN55" s="24">
        <v>3150</v>
      </c>
      <c r="CO55" s="24">
        <v>3099.99999999999</v>
      </c>
      <c r="CP55" s="20">
        <v>974.202</v>
      </c>
      <c r="CQ55" s="20">
        <v>2370</v>
      </c>
      <c r="CR55" s="20">
        <v>1777.5</v>
      </c>
      <c r="CS55" s="20">
        <v>926.272</v>
      </c>
      <c r="CT55" s="24">
        <v>0</v>
      </c>
      <c r="CU55" s="24">
        <v>0</v>
      </c>
      <c r="CV55" s="20">
        <v>0</v>
      </c>
      <c r="CW55" s="20">
        <v>0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3">
        <f t="shared" si="41"/>
        <v>163599.7</v>
      </c>
      <c r="DH55" s="23">
        <f t="shared" si="42"/>
        <v>126418.5979999999</v>
      </c>
      <c r="DI55" s="23">
        <f t="shared" si="10"/>
        <v>82609.0682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  <c r="DV55" s="20">
        <v>0</v>
      </c>
      <c r="DW55" s="20">
        <v>0</v>
      </c>
      <c r="DX55" s="20">
        <v>0</v>
      </c>
      <c r="DY55" s="33">
        <v>15663.3</v>
      </c>
      <c r="DZ55" s="33">
        <v>23413.3479999999</v>
      </c>
      <c r="EA55" s="20">
        <v>0</v>
      </c>
      <c r="EB55" s="20">
        <v>0</v>
      </c>
      <c r="EC55" s="23">
        <f t="shared" si="43"/>
        <v>15663.3</v>
      </c>
      <c r="ED55" s="23">
        <f t="shared" si="43"/>
        <v>23413.3479999999</v>
      </c>
      <c r="EE55" s="23">
        <f t="shared" si="12"/>
        <v>0</v>
      </c>
      <c r="EG55" s="29"/>
      <c r="EI55" s="29"/>
    </row>
    <row r="56" spans="1:139" s="32" customFormat="1" ht="20.25" customHeight="1">
      <c r="A56" s="47">
        <v>47</v>
      </c>
      <c r="B56" s="48" t="s">
        <v>103</v>
      </c>
      <c r="C56" s="20">
        <v>18000.1</v>
      </c>
      <c r="D56" s="30">
        <v>0</v>
      </c>
      <c r="E56" s="22">
        <f t="shared" si="13"/>
        <v>705808.9</v>
      </c>
      <c r="F56" s="22">
        <f t="shared" si="14"/>
        <v>520799.19999999995</v>
      </c>
      <c r="G56" s="23">
        <f t="shared" si="33"/>
        <v>373204.5484</v>
      </c>
      <c r="H56" s="23">
        <f t="shared" si="15"/>
        <v>71.65996960056775</v>
      </c>
      <c r="I56" s="23">
        <f t="shared" si="16"/>
        <v>52.876146560350826</v>
      </c>
      <c r="J56" s="23">
        <f t="shared" si="34"/>
        <v>157811.3</v>
      </c>
      <c r="K56" s="23">
        <f t="shared" si="35"/>
        <v>115180.4</v>
      </c>
      <c r="L56" s="23">
        <f t="shared" si="36"/>
        <v>64720.7254</v>
      </c>
      <c r="M56" s="23">
        <f t="shared" si="17"/>
        <v>56.19074547405636</v>
      </c>
      <c r="N56" s="23">
        <f t="shared" si="18"/>
        <v>41.01146457826531</v>
      </c>
      <c r="O56" s="23">
        <f t="shared" si="37"/>
        <v>47197.399999999994</v>
      </c>
      <c r="P56" s="23">
        <f t="shared" si="37"/>
        <v>33724.8</v>
      </c>
      <c r="Q56" s="23">
        <f t="shared" si="38"/>
        <v>23706.538200000003</v>
      </c>
      <c r="R56" s="23">
        <f t="shared" si="19"/>
        <v>70.29408091374893</v>
      </c>
      <c r="S56" s="20">
        <f t="shared" si="20"/>
        <v>50.22848334865905</v>
      </c>
      <c r="T56" s="24">
        <v>10147.7</v>
      </c>
      <c r="U56" s="24">
        <v>8724.8</v>
      </c>
      <c r="V56" s="23">
        <v>6924.7142</v>
      </c>
      <c r="W56" s="23">
        <f t="shared" si="21"/>
        <v>79.36817119017056</v>
      </c>
      <c r="X56" s="20">
        <f t="shared" si="22"/>
        <v>68.23924830257101</v>
      </c>
      <c r="Y56" s="24">
        <v>9869.3</v>
      </c>
      <c r="Z56" s="24">
        <v>7248</v>
      </c>
      <c r="AA56" s="34">
        <v>3015.9712</v>
      </c>
      <c r="AB56" s="23">
        <f t="shared" si="23"/>
        <v>41.61108167770419</v>
      </c>
      <c r="AC56" s="20">
        <f t="shared" si="24"/>
        <v>30.559119694405883</v>
      </c>
      <c r="AD56" s="24">
        <v>37049.7</v>
      </c>
      <c r="AE56" s="24">
        <v>25000</v>
      </c>
      <c r="AF56" s="23">
        <v>16781.824</v>
      </c>
      <c r="AG56" s="23">
        <f t="shared" si="25"/>
        <v>67.127296</v>
      </c>
      <c r="AH56" s="20">
        <f t="shared" si="26"/>
        <v>45.29543828964878</v>
      </c>
      <c r="AI56" s="24">
        <v>13804.1</v>
      </c>
      <c r="AJ56" s="24">
        <v>11105.599999999999</v>
      </c>
      <c r="AK56" s="23">
        <v>9157.59</v>
      </c>
      <c r="AL56" s="23">
        <f t="shared" si="27"/>
        <v>82.45920976804496</v>
      </c>
      <c r="AM56" s="20">
        <f t="shared" si="28"/>
        <v>66.33963822342638</v>
      </c>
      <c r="AN56" s="25">
        <v>8000</v>
      </c>
      <c r="AO56" s="25">
        <v>5550</v>
      </c>
      <c r="AP56" s="23">
        <v>3150.9</v>
      </c>
      <c r="AQ56" s="23">
        <f t="shared" si="29"/>
        <v>56.77297297297298</v>
      </c>
      <c r="AR56" s="20">
        <f t="shared" si="30"/>
        <v>39.386250000000004</v>
      </c>
      <c r="AS56" s="25">
        <v>0</v>
      </c>
      <c r="AT56" s="25">
        <v>0</v>
      </c>
      <c r="AU56" s="20"/>
      <c r="AV56" s="20"/>
      <c r="AW56" s="20"/>
      <c r="AX56" s="20">
        <v>0</v>
      </c>
      <c r="AY56" s="20">
        <v>537389.2</v>
      </c>
      <c r="AZ56" s="20">
        <v>397936.2</v>
      </c>
      <c r="BA56" s="20">
        <v>303265.9</v>
      </c>
      <c r="BB56" s="26"/>
      <c r="BC56" s="26"/>
      <c r="BD56" s="26"/>
      <c r="BE56" s="27">
        <v>5134.1</v>
      </c>
      <c r="BF56" s="27">
        <v>3850.6</v>
      </c>
      <c r="BG56" s="20">
        <v>2310.3</v>
      </c>
      <c r="BH56" s="20"/>
      <c r="BI56" s="20"/>
      <c r="BJ56" s="20"/>
      <c r="BK56" s="20"/>
      <c r="BL56" s="20"/>
      <c r="BM56" s="20"/>
      <c r="BN56" s="23">
        <f t="shared" si="39"/>
        <v>8100</v>
      </c>
      <c r="BO56" s="23">
        <f t="shared" si="39"/>
        <v>5500</v>
      </c>
      <c r="BP56" s="23">
        <f t="shared" si="40"/>
        <v>4587.294</v>
      </c>
      <c r="BQ56" s="23">
        <f t="shared" si="31"/>
        <v>83.40534545454545</v>
      </c>
      <c r="BR56" s="20">
        <f t="shared" si="32"/>
        <v>56.63325925925926</v>
      </c>
      <c r="BS56" s="24">
        <v>4250</v>
      </c>
      <c r="BT56" s="24">
        <v>3000</v>
      </c>
      <c r="BU56" s="23">
        <v>2782.294</v>
      </c>
      <c r="BV56" s="20">
        <v>0</v>
      </c>
      <c r="BW56" s="20">
        <v>0</v>
      </c>
      <c r="BX56" s="23">
        <v>0</v>
      </c>
      <c r="BY56" s="20">
        <v>0</v>
      </c>
      <c r="BZ56" s="20">
        <v>0</v>
      </c>
      <c r="CA56" s="20">
        <v>0</v>
      </c>
      <c r="CB56" s="24">
        <v>3850</v>
      </c>
      <c r="CC56" s="24">
        <v>2500</v>
      </c>
      <c r="CD56" s="20">
        <v>1805</v>
      </c>
      <c r="CE56" s="20">
        <v>0</v>
      </c>
      <c r="CF56" s="20">
        <v>0</v>
      </c>
      <c r="CG56" s="20">
        <v>0</v>
      </c>
      <c r="CH56" s="20">
        <v>5474.3</v>
      </c>
      <c r="CI56" s="20">
        <v>3832</v>
      </c>
      <c r="CJ56" s="20">
        <v>2919.623</v>
      </c>
      <c r="CK56" s="30">
        <v>0</v>
      </c>
      <c r="CL56" s="30">
        <v>0</v>
      </c>
      <c r="CM56" s="33">
        <v>0</v>
      </c>
      <c r="CN56" s="24">
        <v>66040.5</v>
      </c>
      <c r="CO56" s="24">
        <v>48492</v>
      </c>
      <c r="CP56" s="33">
        <v>17801.778</v>
      </c>
      <c r="CQ56" s="20">
        <v>18600</v>
      </c>
      <c r="CR56" s="20">
        <v>13800</v>
      </c>
      <c r="CS56" s="20">
        <v>7557.42</v>
      </c>
      <c r="CT56" s="24">
        <v>2000</v>
      </c>
      <c r="CU56" s="24">
        <v>1500</v>
      </c>
      <c r="CV56" s="20">
        <v>2161.234</v>
      </c>
      <c r="CW56" s="20">
        <v>200</v>
      </c>
      <c r="CX56" s="20">
        <v>160</v>
      </c>
      <c r="CY56" s="20">
        <v>30</v>
      </c>
      <c r="CZ56" s="20">
        <v>0</v>
      </c>
      <c r="DA56" s="20">
        <v>0</v>
      </c>
      <c r="DB56" s="20">
        <v>0</v>
      </c>
      <c r="DC56" s="20">
        <v>2600</v>
      </c>
      <c r="DD56" s="20">
        <v>1900</v>
      </c>
      <c r="DE56" s="20">
        <v>1109.42</v>
      </c>
      <c r="DF56" s="20">
        <v>-12</v>
      </c>
      <c r="DG56" s="23">
        <f t="shared" si="41"/>
        <v>705808.9</v>
      </c>
      <c r="DH56" s="23">
        <f t="shared" si="42"/>
        <v>520799.2</v>
      </c>
      <c r="DI56" s="23">
        <f t="shared" si="10"/>
        <v>373204.5484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  <c r="DV56" s="20">
        <v>0</v>
      </c>
      <c r="DW56" s="20">
        <v>0</v>
      </c>
      <c r="DX56" s="20">
        <v>0</v>
      </c>
      <c r="DY56" s="20">
        <v>26500</v>
      </c>
      <c r="DZ56" s="20">
        <v>16500</v>
      </c>
      <c r="EA56" s="20">
        <v>0</v>
      </c>
      <c r="EB56" s="20">
        <v>0</v>
      </c>
      <c r="EC56" s="23">
        <f t="shared" si="43"/>
        <v>26500</v>
      </c>
      <c r="ED56" s="23">
        <f t="shared" si="43"/>
        <v>16500</v>
      </c>
      <c r="EE56" s="23">
        <f t="shared" si="12"/>
        <v>0</v>
      </c>
      <c r="EG56" s="29"/>
      <c r="EI56" s="29"/>
    </row>
    <row r="57" spans="1:139" s="32" customFormat="1" ht="20.25" customHeight="1">
      <c r="A57" s="49">
        <v>48</v>
      </c>
      <c r="B57" s="48" t="s">
        <v>104</v>
      </c>
      <c r="C57" s="20">
        <v>148568.0346</v>
      </c>
      <c r="D57" s="30">
        <v>0</v>
      </c>
      <c r="E57" s="22">
        <f t="shared" si="13"/>
        <v>325395.5</v>
      </c>
      <c r="F57" s="22">
        <f t="shared" si="14"/>
        <v>259494.00000000003</v>
      </c>
      <c r="G57" s="23">
        <f t="shared" si="33"/>
        <v>174328.36740000002</v>
      </c>
      <c r="H57" s="23">
        <f t="shared" si="15"/>
        <v>67.18011491595182</v>
      </c>
      <c r="I57" s="23">
        <f t="shared" si="16"/>
        <v>53.57430185727831</v>
      </c>
      <c r="J57" s="23">
        <f t="shared" si="34"/>
        <v>140110.1</v>
      </c>
      <c r="K57" s="23">
        <f t="shared" si="35"/>
        <v>117466.1</v>
      </c>
      <c r="L57" s="23">
        <f t="shared" si="36"/>
        <v>68702.1674</v>
      </c>
      <c r="M57" s="23">
        <f t="shared" si="17"/>
        <v>58.486803767214546</v>
      </c>
      <c r="N57" s="23">
        <f t="shared" si="18"/>
        <v>49.03441464962198</v>
      </c>
      <c r="O57" s="23">
        <f t="shared" si="37"/>
        <v>22954.3</v>
      </c>
      <c r="P57" s="23">
        <f t="shared" si="37"/>
        <v>19198.635</v>
      </c>
      <c r="Q57" s="23">
        <f t="shared" si="38"/>
        <v>9238.5804</v>
      </c>
      <c r="R57" s="23">
        <f t="shared" si="19"/>
        <v>48.12102735428848</v>
      </c>
      <c r="S57" s="20">
        <f t="shared" si="20"/>
        <v>40.24771132206167</v>
      </c>
      <c r="T57" s="24">
        <v>1288.5</v>
      </c>
      <c r="U57" s="24">
        <v>810</v>
      </c>
      <c r="V57" s="23">
        <v>546.0884</v>
      </c>
      <c r="W57" s="23">
        <f t="shared" si="21"/>
        <v>67.41832098765433</v>
      </c>
      <c r="X57" s="20">
        <f t="shared" si="22"/>
        <v>42.38171517268141</v>
      </c>
      <c r="Y57" s="24">
        <v>12190</v>
      </c>
      <c r="Z57" s="24">
        <v>9144.765</v>
      </c>
      <c r="AA57" s="34">
        <v>3994.503</v>
      </c>
      <c r="AB57" s="23">
        <f t="shared" si="23"/>
        <v>43.68076161607215</v>
      </c>
      <c r="AC57" s="20">
        <f t="shared" si="24"/>
        <v>32.768687448728464</v>
      </c>
      <c r="AD57" s="24">
        <v>21665.8</v>
      </c>
      <c r="AE57" s="24">
        <v>18388.635</v>
      </c>
      <c r="AF57" s="23">
        <v>8692.492</v>
      </c>
      <c r="AG57" s="23">
        <f t="shared" si="25"/>
        <v>47.27100189872713</v>
      </c>
      <c r="AH57" s="20">
        <f t="shared" si="26"/>
        <v>40.120798678100975</v>
      </c>
      <c r="AI57" s="24">
        <v>1564.4</v>
      </c>
      <c r="AJ57" s="24">
        <v>1260.6</v>
      </c>
      <c r="AK57" s="23">
        <v>942.36</v>
      </c>
      <c r="AL57" s="23">
        <f t="shared" si="27"/>
        <v>74.75487862922418</v>
      </c>
      <c r="AM57" s="20">
        <f t="shared" si="28"/>
        <v>60.23779084633086</v>
      </c>
      <c r="AN57" s="25">
        <v>0</v>
      </c>
      <c r="AO57" s="25">
        <v>0</v>
      </c>
      <c r="AP57" s="23">
        <v>0</v>
      </c>
      <c r="AQ57" s="23" t="e">
        <f t="shared" si="29"/>
        <v>#DIV/0!</v>
      </c>
      <c r="AR57" s="20" t="e">
        <f t="shared" si="30"/>
        <v>#DIV/0!</v>
      </c>
      <c r="AS57" s="25">
        <v>0</v>
      </c>
      <c r="AT57" s="25">
        <v>0</v>
      </c>
      <c r="AU57" s="20"/>
      <c r="AV57" s="20"/>
      <c r="AW57" s="20"/>
      <c r="AX57" s="20">
        <v>0</v>
      </c>
      <c r="AY57" s="20">
        <v>169985.4</v>
      </c>
      <c r="AZ57" s="20">
        <v>126727.9</v>
      </c>
      <c r="BA57" s="20">
        <v>97636.2</v>
      </c>
      <c r="BB57" s="26"/>
      <c r="BC57" s="26"/>
      <c r="BD57" s="26"/>
      <c r="BE57" s="27">
        <v>1500</v>
      </c>
      <c r="BF57" s="27">
        <v>1500</v>
      </c>
      <c r="BG57" s="20">
        <v>1090</v>
      </c>
      <c r="BH57" s="20"/>
      <c r="BI57" s="20"/>
      <c r="BJ57" s="20"/>
      <c r="BK57" s="20"/>
      <c r="BL57" s="20"/>
      <c r="BM57" s="20"/>
      <c r="BN57" s="23">
        <f t="shared" si="39"/>
        <v>19537.9</v>
      </c>
      <c r="BO57" s="23">
        <f t="shared" si="39"/>
        <v>10300</v>
      </c>
      <c r="BP57" s="23">
        <f t="shared" si="40"/>
        <v>9749.348</v>
      </c>
      <c r="BQ57" s="23">
        <f t="shared" si="31"/>
        <v>94.65386407766991</v>
      </c>
      <c r="BR57" s="20">
        <f t="shared" si="32"/>
        <v>49.89967191970477</v>
      </c>
      <c r="BS57" s="24">
        <v>13460</v>
      </c>
      <c r="BT57" s="24">
        <v>7500</v>
      </c>
      <c r="BU57" s="23">
        <v>6483.848</v>
      </c>
      <c r="BV57" s="20">
        <v>0</v>
      </c>
      <c r="BW57" s="20">
        <v>500</v>
      </c>
      <c r="BX57" s="23">
        <v>147</v>
      </c>
      <c r="BY57" s="20">
        <v>0</v>
      </c>
      <c r="BZ57" s="20">
        <v>0</v>
      </c>
      <c r="CA57" s="20">
        <v>0</v>
      </c>
      <c r="CB57" s="24">
        <v>6077.9</v>
      </c>
      <c r="CC57" s="24">
        <v>2300</v>
      </c>
      <c r="CD57" s="20">
        <v>3118.5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30">
        <v>0</v>
      </c>
      <c r="CL57" s="30">
        <v>0</v>
      </c>
      <c r="CM57" s="20">
        <v>0</v>
      </c>
      <c r="CN57" s="24">
        <v>23513.5</v>
      </c>
      <c r="CO57" s="24">
        <v>17332.1</v>
      </c>
      <c r="CP57" s="20">
        <v>8454.836</v>
      </c>
      <c r="CQ57" s="20">
        <v>3840</v>
      </c>
      <c r="CR57" s="20">
        <v>2880</v>
      </c>
      <c r="CS57" s="20">
        <v>1938.84</v>
      </c>
      <c r="CT57" s="24">
        <v>300</v>
      </c>
      <c r="CU57" s="24">
        <v>200</v>
      </c>
      <c r="CV57" s="20">
        <v>322.54</v>
      </c>
      <c r="CW57" s="20">
        <v>50</v>
      </c>
      <c r="CX57" s="20">
        <v>30</v>
      </c>
      <c r="CY57" s="20">
        <v>0</v>
      </c>
      <c r="CZ57" s="20">
        <v>0</v>
      </c>
      <c r="DA57" s="20">
        <v>0</v>
      </c>
      <c r="DB57" s="20">
        <v>0</v>
      </c>
      <c r="DC57" s="20">
        <v>60000</v>
      </c>
      <c r="DD57" s="20">
        <v>60000</v>
      </c>
      <c r="DE57" s="20">
        <v>36000</v>
      </c>
      <c r="DF57" s="20">
        <v>0</v>
      </c>
      <c r="DG57" s="23">
        <f t="shared" si="41"/>
        <v>311595.5</v>
      </c>
      <c r="DH57" s="23">
        <f t="shared" si="42"/>
        <v>245694</v>
      </c>
      <c r="DI57" s="23">
        <f t="shared" si="10"/>
        <v>167428.36740000002</v>
      </c>
      <c r="DJ57" s="20">
        <v>0</v>
      </c>
      <c r="DK57" s="20">
        <v>0</v>
      </c>
      <c r="DL57" s="20">
        <v>0</v>
      </c>
      <c r="DM57" s="20">
        <v>13800</v>
      </c>
      <c r="DN57" s="20">
        <v>13800</v>
      </c>
      <c r="DO57" s="20">
        <v>6900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  <c r="DV57" s="20">
        <v>0</v>
      </c>
      <c r="DW57" s="20">
        <v>0</v>
      </c>
      <c r="DX57" s="20">
        <v>0</v>
      </c>
      <c r="DY57" s="20">
        <v>59082.2</v>
      </c>
      <c r="DZ57" s="20">
        <v>52925.9</v>
      </c>
      <c r="EA57" s="20">
        <v>0</v>
      </c>
      <c r="EB57" s="20">
        <v>0</v>
      </c>
      <c r="EC57" s="23">
        <f t="shared" si="43"/>
        <v>72882.2</v>
      </c>
      <c r="ED57" s="23">
        <f t="shared" si="43"/>
        <v>66725.9</v>
      </c>
      <c r="EE57" s="23">
        <f t="shared" si="12"/>
        <v>6900</v>
      </c>
      <c r="EG57" s="29"/>
      <c r="EI57" s="29"/>
    </row>
    <row r="58" spans="1:139" s="32" customFormat="1" ht="20.25" customHeight="1">
      <c r="A58" s="47">
        <v>49</v>
      </c>
      <c r="B58" s="48" t="s">
        <v>105</v>
      </c>
      <c r="C58" s="20">
        <v>20487.0765</v>
      </c>
      <c r="D58" s="30">
        <v>-0.0004999999946448952</v>
      </c>
      <c r="E58" s="22">
        <f t="shared" si="13"/>
        <v>154583.5</v>
      </c>
      <c r="F58" s="22">
        <f t="shared" si="14"/>
        <v>118625.024</v>
      </c>
      <c r="G58" s="23">
        <f t="shared" si="33"/>
        <v>80064.46040000001</v>
      </c>
      <c r="H58" s="23">
        <f t="shared" si="15"/>
        <v>67.49373589167831</v>
      </c>
      <c r="I58" s="23">
        <f t="shared" si="16"/>
        <v>51.79366517125049</v>
      </c>
      <c r="J58" s="23">
        <f t="shared" si="34"/>
        <v>36963.200000000004</v>
      </c>
      <c r="K58" s="23">
        <f t="shared" si="35"/>
        <v>30658.724000000002</v>
      </c>
      <c r="L58" s="23">
        <f t="shared" si="36"/>
        <v>11950.6604</v>
      </c>
      <c r="M58" s="23">
        <f t="shared" si="17"/>
        <v>38.979640509500655</v>
      </c>
      <c r="N58" s="23">
        <f t="shared" si="18"/>
        <v>32.33123863734741</v>
      </c>
      <c r="O58" s="23">
        <f t="shared" si="37"/>
        <v>15423.9</v>
      </c>
      <c r="P58" s="23">
        <f t="shared" si="37"/>
        <v>14167.924</v>
      </c>
      <c r="Q58" s="23">
        <f t="shared" si="38"/>
        <v>4560.088400000001</v>
      </c>
      <c r="R58" s="23">
        <f t="shared" si="19"/>
        <v>32.186002691714044</v>
      </c>
      <c r="S58" s="20">
        <f t="shared" si="20"/>
        <v>29.565080167791546</v>
      </c>
      <c r="T58" s="24">
        <v>523.1</v>
      </c>
      <c r="U58" s="24">
        <v>300</v>
      </c>
      <c r="V58" s="23">
        <v>246.9484</v>
      </c>
      <c r="W58" s="23">
        <f t="shared" si="21"/>
        <v>82.31613333333333</v>
      </c>
      <c r="X58" s="20">
        <f t="shared" si="22"/>
        <v>47.20864079525903</v>
      </c>
      <c r="Y58" s="24">
        <v>10268</v>
      </c>
      <c r="Z58" s="24">
        <v>8107.2</v>
      </c>
      <c r="AA58" s="23">
        <v>2581.622</v>
      </c>
      <c r="AB58" s="23">
        <f t="shared" si="23"/>
        <v>31.843571146635092</v>
      </c>
      <c r="AC58" s="20">
        <f t="shared" si="24"/>
        <v>25.142403583950134</v>
      </c>
      <c r="AD58" s="24">
        <v>14900.8</v>
      </c>
      <c r="AE58" s="24">
        <v>13867.924</v>
      </c>
      <c r="AF58" s="23">
        <v>4313.14</v>
      </c>
      <c r="AG58" s="23">
        <f t="shared" si="25"/>
        <v>31.101554926317736</v>
      </c>
      <c r="AH58" s="20">
        <f t="shared" si="26"/>
        <v>28.945694190915926</v>
      </c>
      <c r="AI58" s="24">
        <v>856.8</v>
      </c>
      <c r="AJ58" s="24">
        <v>642.6</v>
      </c>
      <c r="AK58" s="23">
        <v>601.35</v>
      </c>
      <c r="AL58" s="23">
        <f t="shared" si="27"/>
        <v>93.58076563958917</v>
      </c>
      <c r="AM58" s="20">
        <f t="shared" si="28"/>
        <v>70.18557422969188</v>
      </c>
      <c r="AN58" s="25">
        <v>0</v>
      </c>
      <c r="AO58" s="25">
        <v>0</v>
      </c>
      <c r="AP58" s="23">
        <v>0</v>
      </c>
      <c r="AQ58" s="23" t="e">
        <f t="shared" si="29"/>
        <v>#DIV/0!</v>
      </c>
      <c r="AR58" s="20" t="e">
        <f t="shared" si="30"/>
        <v>#DIV/0!</v>
      </c>
      <c r="AS58" s="25">
        <v>0</v>
      </c>
      <c r="AT58" s="25">
        <v>0</v>
      </c>
      <c r="AU58" s="20"/>
      <c r="AV58" s="20"/>
      <c r="AW58" s="20"/>
      <c r="AX58" s="20">
        <v>0</v>
      </c>
      <c r="AY58" s="20">
        <v>117620.3</v>
      </c>
      <c r="AZ58" s="20">
        <v>87966.3</v>
      </c>
      <c r="BA58" s="20">
        <v>68113.8</v>
      </c>
      <c r="BB58" s="26"/>
      <c r="BC58" s="26"/>
      <c r="BD58" s="26"/>
      <c r="BE58" s="27">
        <v>0</v>
      </c>
      <c r="BF58" s="27">
        <v>0</v>
      </c>
      <c r="BG58" s="20">
        <v>0</v>
      </c>
      <c r="BH58" s="20"/>
      <c r="BI58" s="20"/>
      <c r="BJ58" s="20"/>
      <c r="BK58" s="20"/>
      <c r="BL58" s="20"/>
      <c r="BM58" s="20"/>
      <c r="BN58" s="23">
        <f t="shared" si="39"/>
        <v>2583.9</v>
      </c>
      <c r="BO58" s="23">
        <f t="shared" si="39"/>
        <v>2104</v>
      </c>
      <c r="BP58" s="23">
        <f t="shared" si="40"/>
        <v>1190.05</v>
      </c>
      <c r="BQ58" s="23">
        <f t="shared" si="31"/>
        <v>56.56131178707224</v>
      </c>
      <c r="BR58" s="20">
        <f t="shared" si="32"/>
        <v>46.05634892991215</v>
      </c>
      <c r="BS58" s="24">
        <v>2547.9</v>
      </c>
      <c r="BT58" s="24">
        <v>2084</v>
      </c>
      <c r="BU58" s="23">
        <v>1190.05</v>
      </c>
      <c r="BV58" s="20">
        <v>0</v>
      </c>
      <c r="BW58" s="20">
        <v>0</v>
      </c>
      <c r="BX58" s="23">
        <v>0</v>
      </c>
      <c r="BY58" s="20">
        <v>0</v>
      </c>
      <c r="BZ58" s="20">
        <v>0</v>
      </c>
      <c r="CA58" s="20">
        <v>0</v>
      </c>
      <c r="CB58" s="24">
        <v>36</v>
      </c>
      <c r="CC58" s="24">
        <v>20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30">
        <v>0</v>
      </c>
      <c r="CL58" s="30">
        <v>0</v>
      </c>
      <c r="CM58" s="20">
        <v>0</v>
      </c>
      <c r="CN58" s="24">
        <v>6630.6</v>
      </c>
      <c r="CO58" s="24">
        <v>5047</v>
      </c>
      <c r="CP58" s="20">
        <v>2530.8</v>
      </c>
      <c r="CQ58" s="20">
        <v>3850.6</v>
      </c>
      <c r="CR58" s="20">
        <v>2887.95</v>
      </c>
      <c r="CS58" s="20">
        <v>1505.7</v>
      </c>
      <c r="CT58" s="24">
        <v>100</v>
      </c>
      <c r="CU58" s="24">
        <v>75</v>
      </c>
      <c r="CV58" s="20">
        <v>20.72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1100</v>
      </c>
      <c r="DD58" s="20">
        <v>515</v>
      </c>
      <c r="DE58" s="20">
        <v>466.03</v>
      </c>
      <c r="DF58" s="20">
        <v>0</v>
      </c>
      <c r="DG58" s="23">
        <f t="shared" si="41"/>
        <v>154583.5</v>
      </c>
      <c r="DH58" s="23">
        <f t="shared" si="42"/>
        <v>118625.024</v>
      </c>
      <c r="DI58" s="23">
        <f t="shared" si="10"/>
        <v>80064.46040000001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  <c r="DV58" s="20">
        <v>0</v>
      </c>
      <c r="DW58" s="20">
        <v>0</v>
      </c>
      <c r="DX58" s="20">
        <v>0</v>
      </c>
      <c r="DY58" s="33">
        <v>7554.924</v>
      </c>
      <c r="DZ58" s="33">
        <v>7554.9235</v>
      </c>
      <c r="EA58" s="20">
        <v>0</v>
      </c>
      <c r="EB58" s="20">
        <v>0</v>
      </c>
      <c r="EC58" s="23">
        <f t="shared" si="43"/>
        <v>7554.924</v>
      </c>
      <c r="ED58" s="23">
        <f t="shared" si="43"/>
        <v>7554.9235</v>
      </c>
      <c r="EE58" s="23">
        <f t="shared" si="12"/>
        <v>0</v>
      </c>
      <c r="EG58" s="29"/>
      <c r="EI58" s="29"/>
    </row>
    <row r="59" spans="1:139" s="32" customFormat="1" ht="20.25" customHeight="1">
      <c r="A59" s="49">
        <v>50</v>
      </c>
      <c r="B59" s="50" t="s">
        <v>106</v>
      </c>
      <c r="C59" s="20">
        <v>17743.693</v>
      </c>
      <c r="D59" s="30">
        <v>0</v>
      </c>
      <c r="E59" s="22">
        <f t="shared" si="13"/>
        <v>58504.6</v>
      </c>
      <c r="F59" s="22">
        <f t="shared" si="14"/>
        <v>43455.5</v>
      </c>
      <c r="G59" s="23">
        <f t="shared" si="33"/>
        <v>31852.571000000004</v>
      </c>
      <c r="H59" s="23">
        <f t="shared" si="15"/>
        <v>73.29928547594666</v>
      </c>
      <c r="I59" s="23">
        <f t="shared" si="16"/>
        <v>54.44455820567956</v>
      </c>
      <c r="J59" s="23">
        <f t="shared" si="34"/>
        <v>17570.1</v>
      </c>
      <c r="K59" s="23">
        <f t="shared" si="35"/>
        <v>12815.1</v>
      </c>
      <c r="L59" s="23">
        <f t="shared" si="36"/>
        <v>8095.071000000001</v>
      </c>
      <c r="M59" s="23">
        <f t="shared" si="17"/>
        <v>63.16822342392959</v>
      </c>
      <c r="N59" s="23">
        <f t="shared" si="18"/>
        <v>46.07299332388548</v>
      </c>
      <c r="O59" s="23">
        <f t="shared" si="37"/>
        <v>7272.2</v>
      </c>
      <c r="P59" s="23">
        <f t="shared" si="37"/>
        <v>5640</v>
      </c>
      <c r="Q59" s="23">
        <f t="shared" si="38"/>
        <v>2896.3360000000002</v>
      </c>
      <c r="R59" s="23">
        <f t="shared" si="19"/>
        <v>51.353475177304965</v>
      </c>
      <c r="S59" s="20">
        <f t="shared" si="20"/>
        <v>39.82750749429334</v>
      </c>
      <c r="T59" s="24">
        <v>209.5</v>
      </c>
      <c r="U59" s="24">
        <v>100</v>
      </c>
      <c r="V59" s="23">
        <v>276.036</v>
      </c>
      <c r="W59" s="23">
        <f t="shared" si="21"/>
        <v>276.036</v>
      </c>
      <c r="X59" s="20">
        <f t="shared" si="22"/>
        <v>131.75942720763723</v>
      </c>
      <c r="Y59" s="24">
        <v>7942.5</v>
      </c>
      <c r="Z59" s="24">
        <v>5975</v>
      </c>
      <c r="AA59" s="23">
        <v>3475.462</v>
      </c>
      <c r="AB59" s="23">
        <f t="shared" si="23"/>
        <v>58.1667280334728</v>
      </c>
      <c r="AC59" s="20">
        <f t="shared" si="24"/>
        <v>43.757784073024865</v>
      </c>
      <c r="AD59" s="24">
        <v>7062.7</v>
      </c>
      <c r="AE59" s="24">
        <v>5540</v>
      </c>
      <c r="AF59" s="23">
        <v>2620.3</v>
      </c>
      <c r="AG59" s="23">
        <f t="shared" si="25"/>
        <v>47.297833935018055</v>
      </c>
      <c r="AH59" s="20">
        <f t="shared" si="26"/>
        <v>37.1005422855282</v>
      </c>
      <c r="AI59" s="24">
        <v>249.4</v>
      </c>
      <c r="AJ59" s="24">
        <v>130.1</v>
      </c>
      <c r="AK59" s="23">
        <v>379.161</v>
      </c>
      <c r="AL59" s="23">
        <f t="shared" si="27"/>
        <v>291.4381245196003</v>
      </c>
      <c r="AM59" s="20">
        <f t="shared" si="28"/>
        <v>152.02927024859662</v>
      </c>
      <c r="AN59" s="25">
        <v>0</v>
      </c>
      <c r="AO59" s="25">
        <v>0</v>
      </c>
      <c r="AP59" s="23">
        <v>0</v>
      </c>
      <c r="AQ59" s="23" t="e">
        <f t="shared" si="29"/>
        <v>#DIV/0!</v>
      </c>
      <c r="AR59" s="20" t="e">
        <f t="shared" si="30"/>
        <v>#DIV/0!</v>
      </c>
      <c r="AS59" s="25">
        <v>0</v>
      </c>
      <c r="AT59" s="25">
        <v>0</v>
      </c>
      <c r="AU59" s="20"/>
      <c r="AV59" s="20"/>
      <c r="AW59" s="20"/>
      <c r="AX59" s="20">
        <v>0</v>
      </c>
      <c r="AY59" s="20">
        <v>40934.5</v>
      </c>
      <c r="AZ59" s="20">
        <v>30640.4</v>
      </c>
      <c r="BA59" s="20">
        <v>23757.5</v>
      </c>
      <c r="BB59" s="26"/>
      <c r="BC59" s="26"/>
      <c r="BD59" s="26"/>
      <c r="BE59" s="27">
        <v>0</v>
      </c>
      <c r="BF59" s="27">
        <v>0</v>
      </c>
      <c r="BG59" s="20">
        <v>0</v>
      </c>
      <c r="BH59" s="20"/>
      <c r="BI59" s="20"/>
      <c r="BJ59" s="20"/>
      <c r="BK59" s="20"/>
      <c r="BL59" s="20"/>
      <c r="BM59" s="20"/>
      <c r="BN59" s="23">
        <f t="shared" si="39"/>
        <v>1436</v>
      </c>
      <c r="BO59" s="23">
        <f t="shared" si="39"/>
        <v>620</v>
      </c>
      <c r="BP59" s="23">
        <f t="shared" si="40"/>
        <v>963.2</v>
      </c>
      <c r="BQ59" s="23">
        <f t="shared" si="31"/>
        <v>155.35483870967744</v>
      </c>
      <c r="BR59" s="20">
        <f t="shared" si="32"/>
        <v>67.07520891364904</v>
      </c>
      <c r="BS59" s="24">
        <v>1400</v>
      </c>
      <c r="BT59" s="24">
        <v>600</v>
      </c>
      <c r="BU59" s="34">
        <v>913.2</v>
      </c>
      <c r="BV59" s="20">
        <v>0</v>
      </c>
      <c r="BW59" s="20">
        <v>0</v>
      </c>
      <c r="BX59" s="23">
        <v>0</v>
      </c>
      <c r="BY59" s="20">
        <v>0</v>
      </c>
      <c r="BZ59" s="20">
        <v>0</v>
      </c>
      <c r="CA59" s="33">
        <v>0</v>
      </c>
      <c r="CB59" s="24">
        <v>36</v>
      </c>
      <c r="CC59" s="24">
        <v>20</v>
      </c>
      <c r="CD59" s="20">
        <v>50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36">
        <v>0</v>
      </c>
      <c r="CL59" s="36">
        <v>0</v>
      </c>
      <c r="CM59" s="20">
        <v>0</v>
      </c>
      <c r="CN59" s="24">
        <v>670</v>
      </c>
      <c r="CO59" s="24">
        <v>450</v>
      </c>
      <c r="CP59" s="20">
        <v>380.912</v>
      </c>
      <c r="CQ59" s="20">
        <v>620</v>
      </c>
      <c r="CR59" s="20">
        <v>450</v>
      </c>
      <c r="CS59" s="20">
        <v>304.912</v>
      </c>
      <c r="CT59" s="24">
        <v>0</v>
      </c>
      <c r="CU59" s="24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3">
        <f t="shared" si="41"/>
        <v>58504.6</v>
      </c>
      <c r="DH59" s="23">
        <f t="shared" si="42"/>
        <v>43455.5</v>
      </c>
      <c r="DI59" s="23">
        <f t="shared" si="10"/>
        <v>31852.571000000004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  <c r="DV59" s="20">
        <v>0</v>
      </c>
      <c r="DW59" s="20">
        <v>0</v>
      </c>
      <c r="DX59" s="20">
        <v>0</v>
      </c>
      <c r="DY59" s="20">
        <v>5250.7</v>
      </c>
      <c r="DZ59" s="20">
        <v>5250.7</v>
      </c>
      <c r="EA59" s="20">
        <v>0</v>
      </c>
      <c r="EB59" s="20">
        <v>0</v>
      </c>
      <c r="EC59" s="23">
        <f t="shared" si="43"/>
        <v>5250.7</v>
      </c>
      <c r="ED59" s="23">
        <f t="shared" si="43"/>
        <v>5250.7</v>
      </c>
      <c r="EE59" s="23">
        <f t="shared" si="12"/>
        <v>0</v>
      </c>
      <c r="EG59" s="29"/>
      <c r="EI59" s="29"/>
    </row>
    <row r="60" spans="1:139" s="32" customFormat="1" ht="20.25" customHeight="1">
      <c r="A60" s="47">
        <v>51</v>
      </c>
      <c r="B60" s="48" t="s">
        <v>107</v>
      </c>
      <c r="C60" s="20">
        <v>21633.622000000003</v>
      </c>
      <c r="D60" s="30">
        <v>0</v>
      </c>
      <c r="E60" s="22">
        <f t="shared" si="13"/>
        <v>370976.79999999993</v>
      </c>
      <c r="F60" s="22">
        <f t="shared" si="14"/>
        <v>308900</v>
      </c>
      <c r="G60" s="23">
        <f t="shared" si="33"/>
        <v>202002.4383</v>
      </c>
      <c r="H60" s="23">
        <f t="shared" si="15"/>
        <v>65.39412052444156</v>
      </c>
      <c r="I60" s="23">
        <f t="shared" si="16"/>
        <v>54.45150163029064</v>
      </c>
      <c r="J60" s="23">
        <f t="shared" si="34"/>
        <v>103982.7</v>
      </c>
      <c r="K60" s="23">
        <f t="shared" si="35"/>
        <v>82262.73300000001</v>
      </c>
      <c r="L60" s="23">
        <f t="shared" si="36"/>
        <v>63952.99629999999</v>
      </c>
      <c r="M60" s="23">
        <f t="shared" si="17"/>
        <v>77.74236761620841</v>
      </c>
      <c r="N60" s="23">
        <f t="shared" si="18"/>
        <v>61.50349654317496</v>
      </c>
      <c r="O60" s="23">
        <f t="shared" si="37"/>
        <v>20766.4</v>
      </c>
      <c r="P60" s="23">
        <f t="shared" si="37"/>
        <v>15553</v>
      </c>
      <c r="Q60" s="23">
        <f t="shared" si="38"/>
        <v>13601.4053</v>
      </c>
      <c r="R60" s="23">
        <f t="shared" si="19"/>
        <v>87.4519726097859</v>
      </c>
      <c r="S60" s="20">
        <f t="shared" si="20"/>
        <v>65.49717476307882</v>
      </c>
      <c r="T60" s="24">
        <v>2525.7</v>
      </c>
      <c r="U60" s="24">
        <v>1300</v>
      </c>
      <c r="V60" s="23">
        <v>3762.1283</v>
      </c>
      <c r="W60" s="23">
        <f t="shared" si="21"/>
        <v>289.3944846153846</v>
      </c>
      <c r="X60" s="20">
        <f t="shared" si="22"/>
        <v>148.9538860513917</v>
      </c>
      <c r="Y60" s="24">
        <v>10762.3</v>
      </c>
      <c r="Z60" s="24">
        <v>9666.311</v>
      </c>
      <c r="AA60" s="23">
        <v>4986.588</v>
      </c>
      <c r="AB60" s="23">
        <f t="shared" si="23"/>
        <v>51.58729115998854</v>
      </c>
      <c r="AC60" s="20">
        <f t="shared" si="24"/>
        <v>46.333850570974604</v>
      </c>
      <c r="AD60" s="24">
        <v>18240.7</v>
      </c>
      <c r="AE60" s="24">
        <v>14253</v>
      </c>
      <c r="AF60" s="23">
        <v>9839.277</v>
      </c>
      <c r="AG60" s="23">
        <f t="shared" si="25"/>
        <v>69.03302462639445</v>
      </c>
      <c r="AH60" s="20">
        <f t="shared" si="26"/>
        <v>53.94133448825977</v>
      </c>
      <c r="AI60" s="24">
        <v>726</v>
      </c>
      <c r="AJ60" s="24">
        <v>592</v>
      </c>
      <c r="AK60" s="23">
        <v>581.3</v>
      </c>
      <c r="AL60" s="23">
        <f t="shared" si="27"/>
        <v>98.19256756756755</v>
      </c>
      <c r="AM60" s="20">
        <f t="shared" si="28"/>
        <v>80.06887052341597</v>
      </c>
      <c r="AN60" s="25">
        <v>0</v>
      </c>
      <c r="AO60" s="25">
        <v>0</v>
      </c>
      <c r="AP60" s="23">
        <v>0</v>
      </c>
      <c r="AQ60" s="23" t="e">
        <f t="shared" si="29"/>
        <v>#DIV/0!</v>
      </c>
      <c r="AR60" s="20" t="e">
        <f t="shared" si="30"/>
        <v>#DIV/0!</v>
      </c>
      <c r="AS60" s="25">
        <v>0</v>
      </c>
      <c r="AT60" s="25">
        <v>0</v>
      </c>
      <c r="AU60" s="20"/>
      <c r="AV60" s="20"/>
      <c r="AW60" s="20"/>
      <c r="AX60" s="20">
        <v>0</v>
      </c>
      <c r="AY60" s="20">
        <v>95127.1</v>
      </c>
      <c r="AZ60" s="20">
        <v>70675.59999999999</v>
      </c>
      <c r="BA60" s="20">
        <v>54151.2</v>
      </c>
      <c r="BB60" s="35"/>
      <c r="BC60" s="35"/>
      <c r="BD60" s="35"/>
      <c r="BE60" s="27">
        <v>1867</v>
      </c>
      <c r="BF60" s="27">
        <v>1245.289</v>
      </c>
      <c r="BG60" s="33">
        <v>840.2</v>
      </c>
      <c r="BH60" s="20"/>
      <c r="BI60" s="20"/>
      <c r="BJ60" s="20"/>
      <c r="BK60" s="20"/>
      <c r="BL60" s="20"/>
      <c r="BM60" s="20"/>
      <c r="BN60" s="23">
        <f t="shared" si="39"/>
        <v>47318</v>
      </c>
      <c r="BO60" s="23">
        <f t="shared" si="39"/>
        <v>31500</v>
      </c>
      <c r="BP60" s="23">
        <f t="shared" si="40"/>
        <v>22389.642</v>
      </c>
      <c r="BQ60" s="23">
        <f t="shared" si="31"/>
        <v>71.07822857142857</v>
      </c>
      <c r="BR60" s="20">
        <f t="shared" si="32"/>
        <v>47.317388731560925</v>
      </c>
      <c r="BS60" s="24">
        <v>44318</v>
      </c>
      <c r="BT60" s="24">
        <v>31500</v>
      </c>
      <c r="BU60" s="23">
        <v>21434.642</v>
      </c>
      <c r="BV60" s="20">
        <v>0</v>
      </c>
      <c r="BW60" s="20">
        <v>0</v>
      </c>
      <c r="BX60" s="23">
        <v>0</v>
      </c>
      <c r="BY60" s="20">
        <v>0</v>
      </c>
      <c r="BZ60" s="20">
        <v>0</v>
      </c>
      <c r="CA60" s="20">
        <v>0</v>
      </c>
      <c r="CB60" s="24">
        <v>3000</v>
      </c>
      <c r="CC60" s="24">
        <v>0</v>
      </c>
      <c r="CD60" s="20">
        <v>955</v>
      </c>
      <c r="CE60" s="20">
        <v>0</v>
      </c>
      <c r="CF60" s="20">
        <v>0</v>
      </c>
      <c r="CG60" s="20">
        <v>0</v>
      </c>
      <c r="CH60" s="20">
        <v>0</v>
      </c>
      <c r="CI60" s="20">
        <v>0</v>
      </c>
      <c r="CJ60" s="20">
        <v>0</v>
      </c>
      <c r="CK60" s="30">
        <v>0</v>
      </c>
      <c r="CL60" s="30">
        <v>2500</v>
      </c>
      <c r="CM60" s="33">
        <v>0</v>
      </c>
      <c r="CN60" s="24">
        <v>4360</v>
      </c>
      <c r="CO60" s="24">
        <v>3270</v>
      </c>
      <c r="CP60" s="33">
        <v>1473.768</v>
      </c>
      <c r="CQ60" s="20">
        <v>1710</v>
      </c>
      <c r="CR60" s="20">
        <v>1282.5</v>
      </c>
      <c r="CS60" s="20">
        <v>590.718</v>
      </c>
      <c r="CT60" s="24">
        <v>50</v>
      </c>
      <c r="CU60" s="24">
        <v>30</v>
      </c>
      <c r="CV60" s="20">
        <v>541.293</v>
      </c>
      <c r="CW60" s="20">
        <v>0</v>
      </c>
      <c r="CX60" s="20">
        <v>0</v>
      </c>
      <c r="CY60" s="20">
        <v>200</v>
      </c>
      <c r="CZ60" s="20">
        <v>0</v>
      </c>
      <c r="DA60" s="20">
        <v>0</v>
      </c>
      <c r="DB60" s="20">
        <v>-0.056</v>
      </c>
      <c r="DC60" s="20">
        <v>20000</v>
      </c>
      <c r="DD60" s="20">
        <v>19151.422</v>
      </c>
      <c r="DE60" s="20">
        <v>20179</v>
      </c>
      <c r="DF60" s="20">
        <v>0</v>
      </c>
      <c r="DG60" s="23">
        <f t="shared" si="41"/>
        <v>200976.8</v>
      </c>
      <c r="DH60" s="23">
        <f t="shared" si="42"/>
        <v>154183.622</v>
      </c>
      <c r="DI60" s="23">
        <f t="shared" si="10"/>
        <v>118944.34030000001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170000</v>
      </c>
      <c r="DT60" s="20">
        <v>0</v>
      </c>
      <c r="DU60" s="33">
        <v>83058.098</v>
      </c>
      <c r="DV60" s="33">
        <v>0</v>
      </c>
      <c r="DW60" s="33">
        <v>154716.378</v>
      </c>
      <c r="DX60" s="33">
        <v>0</v>
      </c>
      <c r="DY60" s="20">
        <v>20093.4</v>
      </c>
      <c r="DZ60" s="20">
        <v>15477</v>
      </c>
      <c r="EA60" s="20">
        <v>6830.65</v>
      </c>
      <c r="EB60" s="20">
        <v>0</v>
      </c>
      <c r="EC60" s="23">
        <f t="shared" si="43"/>
        <v>190093.4</v>
      </c>
      <c r="ED60" s="23">
        <f t="shared" si="43"/>
        <v>170193.378</v>
      </c>
      <c r="EE60" s="23">
        <f t="shared" si="12"/>
        <v>89888.74799999999</v>
      </c>
      <c r="EG60" s="29"/>
      <c r="EI60" s="29"/>
    </row>
    <row r="61" spans="1:139" s="32" customFormat="1" ht="20.25" customHeight="1">
      <c r="A61" s="49">
        <v>52</v>
      </c>
      <c r="B61" s="50" t="s">
        <v>108</v>
      </c>
      <c r="C61" s="20">
        <v>0.3000000000001819</v>
      </c>
      <c r="D61" s="30">
        <v>0</v>
      </c>
      <c r="E61" s="22">
        <f t="shared" si="13"/>
        <v>15040.7</v>
      </c>
      <c r="F61" s="22">
        <f t="shared" si="14"/>
        <v>13798.375</v>
      </c>
      <c r="G61" s="23">
        <f t="shared" si="33"/>
        <v>6134.6267</v>
      </c>
      <c r="H61" s="23">
        <f t="shared" si="15"/>
        <v>44.45905188110918</v>
      </c>
      <c r="I61" s="23">
        <f t="shared" si="16"/>
        <v>40.78684303257162</v>
      </c>
      <c r="J61" s="23">
        <f t="shared" si="34"/>
        <v>4635.9</v>
      </c>
      <c r="K61" s="23">
        <f t="shared" si="35"/>
        <v>2192.575</v>
      </c>
      <c r="L61" s="23">
        <f t="shared" si="36"/>
        <v>2472.4267</v>
      </c>
      <c r="M61" s="23">
        <f t="shared" si="17"/>
        <v>112.76360899855193</v>
      </c>
      <c r="N61" s="23">
        <f t="shared" si="18"/>
        <v>53.332183610517916</v>
      </c>
      <c r="O61" s="23">
        <f t="shared" si="37"/>
        <v>321</v>
      </c>
      <c r="P61" s="23">
        <f t="shared" si="37"/>
        <v>305.8</v>
      </c>
      <c r="Q61" s="23">
        <f t="shared" si="38"/>
        <v>485.05670000000003</v>
      </c>
      <c r="R61" s="23">
        <f t="shared" si="19"/>
        <v>158.61893394375412</v>
      </c>
      <c r="S61" s="20">
        <f t="shared" si="20"/>
        <v>151.1080062305296</v>
      </c>
      <c r="T61" s="24">
        <v>5.8</v>
      </c>
      <c r="U61" s="24">
        <v>5.8</v>
      </c>
      <c r="V61" s="23">
        <v>18.4567</v>
      </c>
      <c r="W61" s="23">
        <f t="shared" si="21"/>
        <v>318.21896551724143</v>
      </c>
      <c r="X61" s="20">
        <f t="shared" si="22"/>
        <v>318.21896551724143</v>
      </c>
      <c r="Y61" s="24">
        <v>1042.9</v>
      </c>
      <c r="Z61" s="24">
        <v>247.0875</v>
      </c>
      <c r="AA61" s="23">
        <v>1680.37</v>
      </c>
      <c r="AB61" s="23">
        <f t="shared" si="23"/>
        <v>680.0708251125614</v>
      </c>
      <c r="AC61" s="20">
        <f t="shared" si="24"/>
        <v>161.12474829801513</v>
      </c>
      <c r="AD61" s="24">
        <v>315.2</v>
      </c>
      <c r="AE61" s="24">
        <v>300</v>
      </c>
      <c r="AF61" s="23">
        <v>466.6</v>
      </c>
      <c r="AG61" s="23">
        <f t="shared" si="25"/>
        <v>155.53333333333336</v>
      </c>
      <c r="AH61" s="20">
        <f t="shared" si="26"/>
        <v>148.0329949238579</v>
      </c>
      <c r="AI61" s="24">
        <v>12</v>
      </c>
      <c r="AJ61" s="24">
        <v>0</v>
      </c>
      <c r="AK61" s="23">
        <v>7</v>
      </c>
      <c r="AL61" s="23" t="e">
        <f t="shared" si="27"/>
        <v>#DIV/0!</v>
      </c>
      <c r="AM61" s="20">
        <f t="shared" si="28"/>
        <v>58.333333333333336</v>
      </c>
      <c r="AN61" s="25">
        <v>0</v>
      </c>
      <c r="AO61" s="25">
        <v>0</v>
      </c>
      <c r="AP61" s="23">
        <v>0</v>
      </c>
      <c r="AQ61" s="23" t="e">
        <f t="shared" si="29"/>
        <v>#DIV/0!</v>
      </c>
      <c r="AR61" s="20" t="e">
        <f t="shared" si="30"/>
        <v>#DIV/0!</v>
      </c>
      <c r="AS61" s="25">
        <v>0</v>
      </c>
      <c r="AT61" s="25">
        <v>0</v>
      </c>
      <c r="AU61" s="20"/>
      <c r="AV61" s="20"/>
      <c r="AW61" s="20"/>
      <c r="AX61" s="20">
        <v>0</v>
      </c>
      <c r="AY61" s="20">
        <v>3630.8</v>
      </c>
      <c r="AZ61" s="20">
        <v>2723.1000000000004</v>
      </c>
      <c r="BA61" s="20">
        <v>2357.2</v>
      </c>
      <c r="BB61" s="26"/>
      <c r="BC61" s="26"/>
      <c r="BD61" s="26"/>
      <c r="BE61" s="27">
        <v>2074</v>
      </c>
      <c r="BF61" s="27">
        <v>1882.7</v>
      </c>
      <c r="BG61" s="20">
        <v>1305</v>
      </c>
      <c r="BH61" s="20"/>
      <c r="BI61" s="20"/>
      <c r="BJ61" s="20"/>
      <c r="BK61" s="20"/>
      <c r="BL61" s="20"/>
      <c r="BM61" s="20"/>
      <c r="BN61" s="23">
        <f t="shared" si="39"/>
        <v>260</v>
      </c>
      <c r="BO61" s="23">
        <f t="shared" si="39"/>
        <v>139.6875</v>
      </c>
      <c r="BP61" s="23">
        <f t="shared" si="40"/>
        <v>300</v>
      </c>
      <c r="BQ61" s="23">
        <f t="shared" si="31"/>
        <v>214.76510067114094</v>
      </c>
      <c r="BR61" s="20">
        <f t="shared" si="32"/>
        <v>115.38461538461537</v>
      </c>
      <c r="BS61" s="24">
        <v>260</v>
      </c>
      <c r="BT61" s="24">
        <v>139.6875</v>
      </c>
      <c r="BU61" s="23">
        <v>300</v>
      </c>
      <c r="BV61" s="20">
        <v>0</v>
      </c>
      <c r="BW61" s="20">
        <v>0</v>
      </c>
      <c r="BX61" s="23">
        <v>0</v>
      </c>
      <c r="BY61" s="20">
        <v>0</v>
      </c>
      <c r="BZ61" s="20">
        <v>0</v>
      </c>
      <c r="CA61" s="20">
        <v>0</v>
      </c>
      <c r="CB61" s="24">
        <v>0</v>
      </c>
      <c r="CC61" s="24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30">
        <v>0</v>
      </c>
      <c r="CL61" s="30">
        <v>0</v>
      </c>
      <c r="CM61" s="20">
        <v>0</v>
      </c>
      <c r="CN61" s="24">
        <v>0</v>
      </c>
      <c r="CO61" s="24">
        <v>0</v>
      </c>
      <c r="CP61" s="20">
        <v>0</v>
      </c>
      <c r="CQ61" s="20">
        <v>0</v>
      </c>
      <c r="CR61" s="20">
        <v>0</v>
      </c>
      <c r="CS61" s="20">
        <v>0</v>
      </c>
      <c r="CT61" s="24">
        <v>0</v>
      </c>
      <c r="CU61" s="24">
        <v>0</v>
      </c>
      <c r="CV61" s="20">
        <v>0</v>
      </c>
      <c r="CW61" s="20">
        <v>0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3000</v>
      </c>
      <c r="DD61" s="20">
        <v>1500</v>
      </c>
      <c r="DE61" s="20">
        <v>0</v>
      </c>
      <c r="DF61" s="20">
        <v>0</v>
      </c>
      <c r="DG61" s="23">
        <f t="shared" si="41"/>
        <v>10340.7</v>
      </c>
      <c r="DH61" s="23">
        <f t="shared" si="42"/>
        <v>6798.375</v>
      </c>
      <c r="DI61" s="23">
        <f t="shared" si="10"/>
        <v>6134.6267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4700</v>
      </c>
      <c r="DT61" s="20">
        <v>7000</v>
      </c>
      <c r="DU61" s="20">
        <v>0</v>
      </c>
      <c r="DV61" s="20">
        <v>0</v>
      </c>
      <c r="DW61" s="20">
        <v>0</v>
      </c>
      <c r="DX61" s="20">
        <v>0</v>
      </c>
      <c r="DY61" s="20">
        <v>3320</v>
      </c>
      <c r="DZ61" s="20">
        <v>1020</v>
      </c>
      <c r="EA61" s="20">
        <v>2229.7</v>
      </c>
      <c r="EB61" s="20">
        <v>0</v>
      </c>
      <c r="EC61" s="23">
        <f t="shared" si="43"/>
        <v>8020</v>
      </c>
      <c r="ED61" s="23">
        <f t="shared" si="43"/>
        <v>8020</v>
      </c>
      <c r="EE61" s="23">
        <f t="shared" si="12"/>
        <v>2229.7</v>
      </c>
      <c r="EG61" s="29"/>
      <c r="EI61" s="29"/>
    </row>
    <row r="62" spans="1:139" s="32" customFormat="1" ht="20.25" customHeight="1">
      <c r="A62" s="47">
        <v>53</v>
      </c>
      <c r="B62" s="48" t="s">
        <v>109</v>
      </c>
      <c r="C62" s="20">
        <v>12646.268000000004</v>
      </c>
      <c r="D62" s="30">
        <v>0</v>
      </c>
      <c r="E62" s="22">
        <f t="shared" si="13"/>
        <v>301666.8</v>
      </c>
      <c r="F62" s="22">
        <f t="shared" si="14"/>
        <v>228696.109</v>
      </c>
      <c r="G62" s="23">
        <f t="shared" si="33"/>
        <v>138858.39789999998</v>
      </c>
      <c r="H62" s="23">
        <f t="shared" si="15"/>
        <v>60.71742912775135</v>
      </c>
      <c r="I62" s="23">
        <f t="shared" si="16"/>
        <v>46.03038779872362</v>
      </c>
      <c r="J62" s="23">
        <f t="shared" si="34"/>
        <v>78269.7</v>
      </c>
      <c r="K62" s="23">
        <f t="shared" si="35"/>
        <v>47398.284</v>
      </c>
      <c r="L62" s="23">
        <f t="shared" si="36"/>
        <v>27474.0979</v>
      </c>
      <c r="M62" s="23">
        <f t="shared" si="17"/>
        <v>57.96433031204252</v>
      </c>
      <c r="N62" s="23">
        <f t="shared" si="18"/>
        <v>35.10183110450149</v>
      </c>
      <c r="O62" s="23">
        <f t="shared" si="37"/>
        <v>22502.4</v>
      </c>
      <c r="P62" s="23">
        <f t="shared" si="37"/>
        <v>14419.452</v>
      </c>
      <c r="Q62" s="23">
        <f t="shared" si="38"/>
        <v>10818.356399999999</v>
      </c>
      <c r="R62" s="23">
        <f t="shared" si="19"/>
        <v>75.02612720649854</v>
      </c>
      <c r="S62" s="20">
        <f t="shared" si="20"/>
        <v>48.07645584470988</v>
      </c>
      <c r="T62" s="24">
        <v>0</v>
      </c>
      <c r="U62" s="24">
        <v>500</v>
      </c>
      <c r="V62" s="23">
        <v>69.0394</v>
      </c>
      <c r="W62" s="23">
        <f t="shared" si="21"/>
        <v>13.80788</v>
      </c>
      <c r="X62" s="20" t="e">
        <f t="shared" si="22"/>
        <v>#DIV/0!</v>
      </c>
      <c r="Y62" s="24">
        <v>32147.3</v>
      </c>
      <c r="Z62" s="24">
        <v>21608.832</v>
      </c>
      <c r="AA62" s="23">
        <v>8003.486</v>
      </c>
      <c r="AB62" s="23">
        <f t="shared" si="23"/>
        <v>37.038031486384824</v>
      </c>
      <c r="AC62" s="20">
        <f t="shared" si="24"/>
        <v>24.89629300127849</v>
      </c>
      <c r="AD62" s="24">
        <v>22502.4</v>
      </c>
      <c r="AE62" s="24">
        <v>13919.452</v>
      </c>
      <c r="AF62" s="23">
        <v>10749.317</v>
      </c>
      <c r="AG62" s="23">
        <f t="shared" si="25"/>
        <v>77.22514507036628</v>
      </c>
      <c r="AH62" s="20">
        <f t="shared" si="26"/>
        <v>47.76964679323093</v>
      </c>
      <c r="AI62" s="24">
        <v>1120</v>
      </c>
      <c r="AJ62" s="24">
        <v>1070</v>
      </c>
      <c r="AK62" s="23">
        <v>556</v>
      </c>
      <c r="AL62" s="23">
        <f t="shared" si="27"/>
        <v>51.96261682242991</v>
      </c>
      <c r="AM62" s="20">
        <f t="shared" si="28"/>
        <v>49.642857142857146</v>
      </c>
      <c r="AN62" s="25">
        <v>0</v>
      </c>
      <c r="AO62" s="25">
        <v>0</v>
      </c>
      <c r="AP62" s="23">
        <v>0</v>
      </c>
      <c r="AQ62" s="23" t="e">
        <f t="shared" si="29"/>
        <v>#DIV/0!</v>
      </c>
      <c r="AR62" s="20" t="e">
        <f t="shared" si="30"/>
        <v>#DIV/0!</v>
      </c>
      <c r="AS62" s="25">
        <v>0</v>
      </c>
      <c r="AT62" s="25">
        <v>0</v>
      </c>
      <c r="AU62" s="20"/>
      <c r="AV62" s="20"/>
      <c r="AW62" s="20"/>
      <c r="AX62" s="20">
        <v>2000</v>
      </c>
      <c r="AY62" s="20">
        <v>168397.1</v>
      </c>
      <c r="AZ62" s="20">
        <v>126297.82500000001</v>
      </c>
      <c r="BA62" s="20">
        <v>101929.2</v>
      </c>
      <c r="BB62" s="26"/>
      <c r="BC62" s="26"/>
      <c r="BD62" s="26"/>
      <c r="BE62" s="27">
        <v>0</v>
      </c>
      <c r="BF62" s="27">
        <v>0</v>
      </c>
      <c r="BG62" s="20">
        <v>735.1</v>
      </c>
      <c r="BH62" s="20"/>
      <c r="BI62" s="20"/>
      <c r="BJ62" s="20"/>
      <c r="BK62" s="20"/>
      <c r="BL62" s="20"/>
      <c r="BM62" s="20"/>
      <c r="BN62" s="23">
        <f t="shared" si="39"/>
        <v>17500</v>
      </c>
      <c r="BO62" s="23">
        <f t="shared" si="39"/>
        <v>7000</v>
      </c>
      <c r="BP62" s="23">
        <f t="shared" si="40"/>
        <v>5690.647</v>
      </c>
      <c r="BQ62" s="23">
        <f t="shared" si="31"/>
        <v>81.29495714285714</v>
      </c>
      <c r="BR62" s="20">
        <f t="shared" si="32"/>
        <v>32.517982857142854</v>
      </c>
      <c r="BS62" s="24">
        <v>8500</v>
      </c>
      <c r="BT62" s="24">
        <v>7000</v>
      </c>
      <c r="BU62" s="23">
        <v>2421.647</v>
      </c>
      <c r="BV62" s="20">
        <v>0</v>
      </c>
      <c r="BW62" s="20">
        <v>0</v>
      </c>
      <c r="BX62" s="23">
        <v>0</v>
      </c>
      <c r="BY62" s="20">
        <v>0</v>
      </c>
      <c r="BZ62" s="20">
        <v>0</v>
      </c>
      <c r="CA62" s="20">
        <v>0</v>
      </c>
      <c r="CB62" s="24">
        <v>9000</v>
      </c>
      <c r="CC62" s="24">
        <v>0</v>
      </c>
      <c r="CD62" s="20">
        <v>3269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33">
        <v>0</v>
      </c>
      <c r="CK62" s="36">
        <v>0</v>
      </c>
      <c r="CL62" s="36">
        <v>150</v>
      </c>
      <c r="CM62" s="33">
        <v>0</v>
      </c>
      <c r="CN62" s="24">
        <v>4700</v>
      </c>
      <c r="CO62" s="24">
        <v>2900</v>
      </c>
      <c r="CP62" s="33">
        <v>1572.22</v>
      </c>
      <c r="CQ62" s="20">
        <v>4500</v>
      </c>
      <c r="CR62" s="20">
        <v>2900</v>
      </c>
      <c r="CS62" s="20">
        <v>1424.72</v>
      </c>
      <c r="CT62" s="24">
        <v>0</v>
      </c>
      <c r="CU62" s="24">
        <v>0</v>
      </c>
      <c r="CV62" s="33">
        <v>310.426</v>
      </c>
      <c r="CW62" s="33">
        <v>0</v>
      </c>
      <c r="CX62" s="33">
        <v>0</v>
      </c>
      <c r="CY62" s="33">
        <v>0</v>
      </c>
      <c r="CZ62" s="20">
        <v>0</v>
      </c>
      <c r="DA62" s="20">
        <v>0</v>
      </c>
      <c r="DB62" s="20">
        <v>0</v>
      </c>
      <c r="DC62" s="20">
        <v>300</v>
      </c>
      <c r="DD62" s="20">
        <v>250</v>
      </c>
      <c r="DE62" s="20">
        <v>522.9625</v>
      </c>
      <c r="DF62" s="20">
        <v>0</v>
      </c>
      <c r="DG62" s="23">
        <f t="shared" si="41"/>
        <v>246666.8</v>
      </c>
      <c r="DH62" s="23">
        <f t="shared" si="42"/>
        <v>173696.109</v>
      </c>
      <c r="DI62" s="23">
        <f t="shared" si="10"/>
        <v>132138.39789999998</v>
      </c>
      <c r="DJ62" s="20">
        <v>0</v>
      </c>
      <c r="DK62" s="20">
        <v>0</v>
      </c>
      <c r="DL62" s="20">
        <v>0</v>
      </c>
      <c r="DM62" s="20">
        <v>55000</v>
      </c>
      <c r="DN62" s="20">
        <v>0</v>
      </c>
      <c r="DO62" s="20">
        <v>6720</v>
      </c>
      <c r="DP62" s="20">
        <v>0</v>
      </c>
      <c r="DQ62" s="20">
        <v>0</v>
      </c>
      <c r="DR62" s="20">
        <v>0</v>
      </c>
      <c r="DS62" s="20">
        <v>0</v>
      </c>
      <c r="DT62" s="20">
        <v>55000</v>
      </c>
      <c r="DU62" s="20">
        <v>0</v>
      </c>
      <c r="DV62" s="20">
        <v>0</v>
      </c>
      <c r="DW62" s="20">
        <v>0</v>
      </c>
      <c r="DX62" s="20">
        <v>0</v>
      </c>
      <c r="DY62" s="20">
        <v>6108.832</v>
      </c>
      <c r="DZ62" s="20">
        <v>6108.832</v>
      </c>
      <c r="EA62" s="20">
        <v>2000</v>
      </c>
      <c r="EB62" s="20">
        <v>0</v>
      </c>
      <c r="EC62" s="23">
        <f t="shared" si="43"/>
        <v>61108.832</v>
      </c>
      <c r="ED62" s="23">
        <f t="shared" si="43"/>
        <v>61108.832</v>
      </c>
      <c r="EE62" s="23">
        <f t="shared" si="12"/>
        <v>8720</v>
      </c>
      <c r="EG62" s="29"/>
      <c r="EI62" s="29"/>
    </row>
    <row r="63" spans="1:139" s="32" customFormat="1" ht="20.25" customHeight="1">
      <c r="A63" s="49">
        <v>54</v>
      </c>
      <c r="B63" s="48" t="s">
        <v>110</v>
      </c>
      <c r="C63" s="20">
        <v>71876.4791</v>
      </c>
      <c r="D63" s="30">
        <v>4327.880800000043</v>
      </c>
      <c r="E63" s="22">
        <f t="shared" si="13"/>
        <v>571282.8668</v>
      </c>
      <c r="F63" s="22">
        <f t="shared" si="14"/>
        <v>401534.7018</v>
      </c>
      <c r="G63" s="23">
        <f t="shared" si="33"/>
        <v>270004.8028</v>
      </c>
      <c r="H63" s="23">
        <f t="shared" si="15"/>
        <v>67.2432050305048</v>
      </c>
      <c r="I63" s="23">
        <f t="shared" si="16"/>
        <v>47.262891728647936</v>
      </c>
      <c r="J63" s="23">
        <f t="shared" si="34"/>
        <v>136799.59999999998</v>
      </c>
      <c r="K63" s="23">
        <f t="shared" si="35"/>
        <v>84014.8</v>
      </c>
      <c r="L63" s="23">
        <f t="shared" si="36"/>
        <v>56100.606</v>
      </c>
      <c r="M63" s="23">
        <f t="shared" si="17"/>
        <v>66.77467065326586</v>
      </c>
      <c r="N63" s="23">
        <f t="shared" si="18"/>
        <v>41.009334822616445</v>
      </c>
      <c r="O63" s="23">
        <f t="shared" si="37"/>
        <v>55335.600000000006</v>
      </c>
      <c r="P63" s="23">
        <f t="shared" si="37"/>
        <v>26250.15</v>
      </c>
      <c r="Q63" s="23">
        <f t="shared" si="38"/>
        <v>16790.1433</v>
      </c>
      <c r="R63" s="23">
        <f t="shared" si="19"/>
        <v>63.96208516903712</v>
      </c>
      <c r="S63" s="20">
        <f t="shared" si="20"/>
        <v>30.342389528621716</v>
      </c>
      <c r="T63" s="24">
        <v>6461.8</v>
      </c>
      <c r="U63" s="24">
        <v>4589</v>
      </c>
      <c r="V63" s="23">
        <v>2902.7233</v>
      </c>
      <c r="W63" s="23">
        <f t="shared" si="21"/>
        <v>63.25393985617782</v>
      </c>
      <c r="X63" s="20">
        <f t="shared" si="22"/>
        <v>44.92128044817233</v>
      </c>
      <c r="Y63" s="24">
        <v>16334.3</v>
      </c>
      <c r="Z63" s="24">
        <v>11400</v>
      </c>
      <c r="AA63" s="23">
        <v>5840.9094</v>
      </c>
      <c r="AB63" s="23">
        <f t="shared" si="23"/>
        <v>51.23604736842105</v>
      </c>
      <c r="AC63" s="20">
        <f t="shared" si="24"/>
        <v>35.758553473365865</v>
      </c>
      <c r="AD63" s="24">
        <v>48873.8</v>
      </c>
      <c r="AE63" s="24">
        <v>21661.15</v>
      </c>
      <c r="AF63" s="23">
        <v>13887.42</v>
      </c>
      <c r="AG63" s="23">
        <f t="shared" si="25"/>
        <v>64.11210854456019</v>
      </c>
      <c r="AH63" s="20">
        <f t="shared" si="26"/>
        <v>28.414856221533825</v>
      </c>
      <c r="AI63" s="24">
        <v>6852.2</v>
      </c>
      <c r="AJ63" s="24">
        <v>5219.9</v>
      </c>
      <c r="AK63" s="23">
        <v>3685.794</v>
      </c>
      <c r="AL63" s="23">
        <f t="shared" si="27"/>
        <v>70.61043315006035</v>
      </c>
      <c r="AM63" s="20">
        <f t="shared" si="28"/>
        <v>53.78993607892356</v>
      </c>
      <c r="AN63" s="25">
        <v>6200</v>
      </c>
      <c r="AO63" s="25">
        <v>4500</v>
      </c>
      <c r="AP63" s="23">
        <v>3378.4</v>
      </c>
      <c r="AQ63" s="23">
        <f t="shared" si="29"/>
        <v>75.07555555555557</v>
      </c>
      <c r="AR63" s="20">
        <f t="shared" si="30"/>
        <v>54.49032258064517</v>
      </c>
      <c r="AS63" s="25">
        <v>0</v>
      </c>
      <c r="AT63" s="25">
        <v>0</v>
      </c>
      <c r="AU63" s="20"/>
      <c r="AV63" s="20"/>
      <c r="AW63" s="20"/>
      <c r="AX63" s="20">
        <v>0</v>
      </c>
      <c r="AY63" s="20">
        <v>359286</v>
      </c>
      <c r="AZ63" s="20">
        <v>268085.475</v>
      </c>
      <c r="BA63" s="20">
        <v>206825.5</v>
      </c>
      <c r="BB63" s="26"/>
      <c r="BC63" s="26"/>
      <c r="BD63" s="26"/>
      <c r="BE63" s="27">
        <v>10268.5</v>
      </c>
      <c r="BF63" s="27">
        <v>7187.95</v>
      </c>
      <c r="BG63" s="20">
        <v>4620.8</v>
      </c>
      <c r="BH63" s="20"/>
      <c r="BI63" s="20"/>
      <c r="BJ63" s="20"/>
      <c r="BK63" s="20"/>
      <c r="BL63" s="20"/>
      <c r="BM63" s="20"/>
      <c r="BN63" s="23">
        <f t="shared" si="39"/>
        <v>11879</v>
      </c>
      <c r="BO63" s="23">
        <f t="shared" si="39"/>
        <v>8909.25</v>
      </c>
      <c r="BP63" s="23">
        <f t="shared" si="40"/>
        <v>5195.683</v>
      </c>
      <c r="BQ63" s="23">
        <f t="shared" si="31"/>
        <v>58.317849426158205</v>
      </c>
      <c r="BR63" s="20">
        <f t="shared" si="32"/>
        <v>43.73838706961865</v>
      </c>
      <c r="BS63" s="24">
        <v>7063.6</v>
      </c>
      <c r="BT63" s="24">
        <v>5297.700000000001</v>
      </c>
      <c r="BU63" s="23">
        <v>2770.897</v>
      </c>
      <c r="BV63" s="20">
        <v>0</v>
      </c>
      <c r="BW63" s="20">
        <v>0</v>
      </c>
      <c r="BX63" s="23">
        <v>0</v>
      </c>
      <c r="BY63" s="20">
        <v>1480</v>
      </c>
      <c r="BZ63" s="20">
        <v>1110</v>
      </c>
      <c r="CA63" s="20">
        <v>667.362</v>
      </c>
      <c r="CB63" s="24">
        <v>3335.4</v>
      </c>
      <c r="CC63" s="24">
        <v>2501.55</v>
      </c>
      <c r="CD63" s="20">
        <v>1757.424</v>
      </c>
      <c r="CE63" s="20">
        <v>0</v>
      </c>
      <c r="CF63" s="20">
        <v>0</v>
      </c>
      <c r="CG63" s="20">
        <v>0</v>
      </c>
      <c r="CH63" s="20">
        <v>5468.7668</v>
      </c>
      <c r="CI63" s="20">
        <v>3826.4768</v>
      </c>
      <c r="CJ63" s="20">
        <v>2457.8968</v>
      </c>
      <c r="CK63" s="30">
        <v>865</v>
      </c>
      <c r="CL63" s="30">
        <v>715</v>
      </c>
      <c r="CM63" s="20">
        <v>466.1</v>
      </c>
      <c r="CN63" s="24">
        <v>38234.5</v>
      </c>
      <c r="CO63" s="24">
        <v>26411.5</v>
      </c>
      <c r="CP63" s="20">
        <v>20539.8863</v>
      </c>
      <c r="CQ63" s="20">
        <v>26000</v>
      </c>
      <c r="CR63" s="20">
        <v>18800</v>
      </c>
      <c r="CS63" s="20">
        <v>13650.9933</v>
      </c>
      <c r="CT63" s="24">
        <v>1000</v>
      </c>
      <c r="CU63" s="24">
        <v>540</v>
      </c>
      <c r="CV63" s="20">
        <v>154.69</v>
      </c>
      <c r="CW63" s="20">
        <v>50</v>
      </c>
      <c r="CX63" s="20">
        <v>20</v>
      </c>
      <c r="CY63" s="20">
        <v>0</v>
      </c>
      <c r="CZ63" s="20">
        <v>0</v>
      </c>
      <c r="DA63" s="20">
        <v>0</v>
      </c>
      <c r="DB63" s="20">
        <v>0</v>
      </c>
      <c r="DC63" s="20">
        <v>49</v>
      </c>
      <c r="DD63" s="20">
        <v>49</v>
      </c>
      <c r="DE63" s="20">
        <v>49</v>
      </c>
      <c r="DF63" s="20">
        <v>0</v>
      </c>
      <c r="DG63" s="23">
        <f t="shared" si="41"/>
        <v>511822.86679999996</v>
      </c>
      <c r="DH63" s="23">
        <f t="shared" si="42"/>
        <v>363114.7018</v>
      </c>
      <c r="DI63" s="23">
        <f t="shared" si="10"/>
        <v>270004.8028</v>
      </c>
      <c r="DJ63" s="20">
        <v>56460</v>
      </c>
      <c r="DK63" s="20">
        <v>35420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3000</v>
      </c>
      <c r="DT63" s="20">
        <v>3000</v>
      </c>
      <c r="DU63" s="20">
        <v>0</v>
      </c>
      <c r="DV63" s="20">
        <v>0</v>
      </c>
      <c r="DW63" s="20">
        <v>0</v>
      </c>
      <c r="DX63" s="20">
        <v>0</v>
      </c>
      <c r="DY63" s="20">
        <v>0</v>
      </c>
      <c r="DZ63" s="20">
        <v>0</v>
      </c>
      <c r="EA63" s="20">
        <v>0</v>
      </c>
      <c r="EB63" s="20">
        <v>0</v>
      </c>
      <c r="EC63" s="23">
        <f t="shared" si="43"/>
        <v>59460</v>
      </c>
      <c r="ED63" s="23">
        <f t="shared" si="43"/>
        <v>38420</v>
      </c>
      <c r="EE63" s="23">
        <f t="shared" si="12"/>
        <v>0</v>
      </c>
      <c r="EG63" s="29"/>
      <c r="EI63" s="29"/>
    </row>
    <row r="64" spans="1:139" s="32" customFormat="1" ht="20.25" customHeight="1">
      <c r="A64" s="47">
        <v>55</v>
      </c>
      <c r="B64" s="48" t="s">
        <v>111</v>
      </c>
      <c r="C64" s="20">
        <v>36631.0675</v>
      </c>
      <c r="D64" s="30">
        <v>1343.0539999999455</v>
      </c>
      <c r="E64" s="22">
        <f t="shared" si="13"/>
        <v>278177.742</v>
      </c>
      <c r="F64" s="22">
        <f t="shared" si="14"/>
        <v>186516.633</v>
      </c>
      <c r="G64" s="23">
        <f t="shared" si="33"/>
        <v>137911.5422</v>
      </c>
      <c r="H64" s="23">
        <f t="shared" si="15"/>
        <v>73.94061322134203</v>
      </c>
      <c r="I64" s="23">
        <f t="shared" si="16"/>
        <v>49.57677102720892</v>
      </c>
      <c r="J64" s="23">
        <f t="shared" si="34"/>
        <v>88024.34199999999</v>
      </c>
      <c r="K64" s="23">
        <f t="shared" si="35"/>
        <v>44085.233</v>
      </c>
      <c r="L64" s="23">
        <f t="shared" si="36"/>
        <v>27694.1422</v>
      </c>
      <c r="M64" s="23">
        <f t="shared" si="17"/>
        <v>62.8195436780384</v>
      </c>
      <c r="N64" s="23">
        <f t="shared" si="18"/>
        <v>31.461913342107124</v>
      </c>
      <c r="O64" s="23">
        <f t="shared" si="37"/>
        <v>30249.43</v>
      </c>
      <c r="P64" s="23">
        <f t="shared" si="37"/>
        <v>10250</v>
      </c>
      <c r="Q64" s="23">
        <f t="shared" si="38"/>
        <v>8063.622200000001</v>
      </c>
      <c r="R64" s="23">
        <f t="shared" si="19"/>
        <v>78.66948487804879</v>
      </c>
      <c r="S64" s="20">
        <f t="shared" si="20"/>
        <v>26.657104613210898</v>
      </c>
      <c r="T64" s="24">
        <v>478.2</v>
      </c>
      <c r="U64" s="24">
        <v>250</v>
      </c>
      <c r="V64" s="23">
        <v>301.1292</v>
      </c>
      <c r="W64" s="23">
        <f t="shared" si="21"/>
        <v>120.45168000000001</v>
      </c>
      <c r="X64" s="20">
        <f t="shared" si="22"/>
        <v>62.97139272271017</v>
      </c>
      <c r="Y64" s="24">
        <v>32883.212</v>
      </c>
      <c r="Z64" s="24">
        <v>16975.333</v>
      </c>
      <c r="AA64" s="23">
        <v>10597.258</v>
      </c>
      <c r="AB64" s="23">
        <f t="shared" si="23"/>
        <v>62.427393913274045</v>
      </c>
      <c r="AC64" s="20">
        <f t="shared" si="24"/>
        <v>32.22695520133495</v>
      </c>
      <c r="AD64" s="24">
        <v>29771.23</v>
      </c>
      <c r="AE64" s="24">
        <v>10000</v>
      </c>
      <c r="AF64" s="23">
        <v>7762.493</v>
      </c>
      <c r="AG64" s="23">
        <f t="shared" si="25"/>
        <v>77.62493</v>
      </c>
      <c r="AH64" s="20">
        <f t="shared" si="26"/>
        <v>26.073806826254746</v>
      </c>
      <c r="AI64" s="24">
        <v>2015.3</v>
      </c>
      <c r="AJ64" s="24">
        <v>1742.4</v>
      </c>
      <c r="AK64" s="34">
        <v>1802.45</v>
      </c>
      <c r="AL64" s="23">
        <f t="shared" si="27"/>
        <v>103.44639577594124</v>
      </c>
      <c r="AM64" s="20">
        <f t="shared" si="28"/>
        <v>89.43829702773782</v>
      </c>
      <c r="AN64" s="25">
        <v>0</v>
      </c>
      <c r="AO64" s="25">
        <v>0</v>
      </c>
      <c r="AP64" s="23">
        <v>0</v>
      </c>
      <c r="AQ64" s="23" t="e">
        <f t="shared" si="29"/>
        <v>#DIV/0!</v>
      </c>
      <c r="AR64" s="20" t="e">
        <f t="shared" si="30"/>
        <v>#DIV/0!</v>
      </c>
      <c r="AS64" s="25">
        <v>0</v>
      </c>
      <c r="AT64" s="25">
        <v>0</v>
      </c>
      <c r="AU64" s="20"/>
      <c r="AV64" s="20"/>
      <c r="AW64" s="20"/>
      <c r="AX64" s="20">
        <v>0</v>
      </c>
      <c r="AY64" s="20">
        <v>188653.4</v>
      </c>
      <c r="AZ64" s="20">
        <v>140931.4</v>
      </c>
      <c r="BA64" s="20">
        <v>108930.4</v>
      </c>
      <c r="BB64" s="26"/>
      <c r="BC64" s="26"/>
      <c r="BD64" s="26"/>
      <c r="BE64" s="27">
        <v>1500</v>
      </c>
      <c r="BF64" s="27">
        <v>1500</v>
      </c>
      <c r="BG64" s="20">
        <v>1287</v>
      </c>
      <c r="BH64" s="20"/>
      <c r="BI64" s="20"/>
      <c r="BJ64" s="20"/>
      <c r="BK64" s="20"/>
      <c r="BL64" s="20"/>
      <c r="BM64" s="20"/>
      <c r="BN64" s="23">
        <f t="shared" si="39"/>
        <v>7851.4</v>
      </c>
      <c r="BO64" s="23">
        <f t="shared" si="39"/>
        <v>6605</v>
      </c>
      <c r="BP64" s="23">
        <f t="shared" si="40"/>
        <v>2709.03</v>
      </c>
      <c r="BQ64" s="23">
        <f t="shared" si="31"/>
        <v>41.01483724451174</v>
      </c>
      <c r="BR64" s="20">
        <f t="shared" si="32"/>
        <v>34.50378276485723</v>
      </c>
      <c r="BS64" s="24">
        <v>7713.4</v>
      </c>
      <c r="BT64" s="24">
        <v>6500</v>
      </c>
      <c r="BU64" s="34">
        <v>2684.03</v>
      </c>
      <c r="BV64" s="33">
        <v>68</v>
      </c>
      <c r="BW64" s="33">
        <v>45</v>
      </c>
      <c r="BX64" s="23">
        <v>0</v>
      </c>
      <c r="BY64" s="20">
        <v>0</v>
      </c>
      <c r="BZ64" s="20">
        <v>0</v>
      </c>
      <c r="CA64" s="20">
        <v>0</v>
      </c>
      <c r="CB64" s="24">
        <v>70</v>
      </c>
      <c r="CC64" s="24">
        <v>60</v>
      </c>
      <c r="CD64" s="20">
        <v>25</v>
      </c>
      <c r="CE64" s="20">
        <v>0</v>
      </c>
      <c r="CF64" s="20">
        <v>0</v>
      </c>
      <c r="CG64" s="20">
        <v>0</v>
      </c>
      <c r="CH64" s="20">
        <v>0</v>
      </c>
      <c r="CI64" s="20">
        <v>0</v>
      </c>
      <c r="CJ64" s="20">
        <v>0</v>
      </c>
      <c r="CK64" s="30">
        <v>4000</v>
      </c>
      <c r="CL64" s="30">
        <v>3000</v>
      </c>
      <c r="CM64" s="20">
        <v>1576.5</v>
      </c>
      <c r="CN64" s="24">
        <v>8815</v>
      </c>
      <c r="CO64" s="24">
        <v>4500</v>
      </c>
      <c r="CP64" s="20">
        <v>2546.582</v>
      </c>
      <c r="CQ64" s="20">
        <v>4229.1</v>
      </c>
      <c r="CR64" s="20">
        <v>3171.8250000000003</v>
      </c>
      <c r="CS64" s="20">
        <v>1555.822</v>
      </c>
      <c r="CT64" s="24">
        <v>1000</v>
      </c>
      <c r="CU64" s="24">
        <v>700</v>
      </c>
      <c r="CV64" s="20">
        <v>248.7</v>
      </c>
      <c r="CW64" s="20">
        <v>0</v>
      </c>
      <c r="CX64" s="20">
        <v>0</v>
      </c>
      <c r="CY64" s="20">
        <v>0</v>
      </c>
      <c r="CZ64" s="20">
        <v>0</v>
      </c>
      <c r="DA64" s="20">
        <v>0</v>
      </c>
      <c r="DB64" s="20">
        <v>0</v>
      </c>
      <c r="DC64" s="20">
        <v>1210</v>
      </c>
      <c r="DD64" s="20">
        <v>312.5</v>
      </c>
      <c r="DE64" s="20">
        <v>150</v>
      </c>
      <c r="DF64" s="20">
        <v>0</v>
      </c>
      <c r="DG64" s="23">
        <f t="shared" si="41"/>
        <v>278177.742</v>
      </c>
      <c r="DH64" s="23">
        <f t="shared" si="42"/>
        <v>186516.633</v>
      </c>
      <c r="DI64" s="23">
        <f t="shared" si="10"/>
        <v>137911.5422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  <c r="DV64" s="20">
        <v>0</v>
      </c>
      <c r="DW64" s="20">
        <v>0</v>
      </c>
      <c r="DX64" s="20">
        <v>0</v>
      </c>
      <c r="DY64" s="20">
        <v>4018.9325</v>
      </c>
      <c r="DZ64" s="20">
        <v>4018.9325</v>
      </c>
      <c r="EA64" s="20">
        <v>0</v>
      </c>
      <c r="EB64" s="20">
        <v>0</v>
      </c>
      <c r="EC64" s="23">
        <f t="shared" si="43"/>
        <v>4018.9325</v>
      </c>
      <c r="ED64" s="23">
        <f t="shared" si="43"/>
        <v>4018.9325</v>
      </c>
      <c r="EE64" s="23">
        <f t="shared" si="12"/>
        <v>0</v>
      </c>
      <c r="EG64" s="29"/>
      <c r="EI64" s="29"/>
    </row>
    <row r="65" spans="1:139" s="32" customFormat="1" ht="20.25" customHeight="1">
      <c r="A65" s="49">
        <v>56</v>
      </c>
      <c r="B65" s="48" t="s">
        <v>112</v>
      </c>
      <c r="C65" s="20">
        <v>47463.818</v>
      </c>
      <c r="D65" s="30">
        <v>0</v>
      </c>
      <c r="E65" s="22">
        <f t="shared" si="13"/>
        <v>255312.79999999996</v>
      </c>
      <c r="F65" s="22">
        <f t="shared" si="14"/>
        <v>207789.85399999996</v>
      </c>
      <c r="G65" s="23">
        <f t="shared" si="33"/>
        <v>96547.0994</v>
      </c>
      <c r="H65" s="23">
        <f t="shared" si="15"/>
        <v>46.46381791095537</v>
      </c>
      <c r="I65" s="23">
        <f t="shared" si="16"/>
        <v>37.8152209368273</v>
      </c>
      <c r="J65" s="23">
        <f t="shared" si="34"/>
        <v>72790.2</v>
      </c>
      <c r="K65" s="23">
        <f t="shared" si="35"/>
        <v>52500.054000000004</v>
      </c>
      <c r="L65" s="23">
        <f t="shared" si="36"/>
        <v>32796.5994</v>
      </c>
      <c r="M65" s="23">
        <f t="shared" si="17"/>
        <v>62.46964888836114</v>
      </c>
      <c r="N65" s="23">
        <f t="shared" si="18"/>
        <v>45.056339177526645</v>
      </c>
      <c r="O65" s="23">
        <f t="shared" si="37"/>
        <v>15954</v>
      </c>
      <c r="P65" s="23">
        <f t="shared" si="37"/>
        <v>10000</v>
      </c>
      <c r="Q65" s="23">
        <f t="shared" si="38"/>
        <v>6540.9544</v>
      </c>
      <c r="R65" s="23">
        <f t="shared" si="19"/>
        <v>65.409544</v>
      </c>
      <c r="S65" s="20">
        <f t="shared" si="20"/>
        <v>40.99883665538423</v>
      </c>
      <c r="T65" s="24">
        <v>0</v>
      </c>
      <c r="U65" s="24">
        <v>0</v>
      </c>
      <c r="V65" s="23">
        <v>137.6194</v>
      </c>
      <c r="W65" s="23" t="e">
        <f t="shared" si="21"/>
        <v>#DIV/0!</v>
      </c>
      <c r="X65" s="20" t="e">
        <f t="shared" si="22"/>
        <v>#DIV/0!</v>
      </c>
      <c r="Y65" s="24">
        <v>32236.2</v>
      </c>
      <c r="Z65" s="24">
        <v>27388.054</v>
      </c>
      <c r="AA65" s="23">
        <v>10551.27</v>
      </c>
      <c r="AB65" s="23">
        <f t="shared" si="23"/>
        <v>38.52508104445829</v>
      </c>
      <c r="AC65" s="20">
        <f t="shared" si="24"/>
        <v>32.731122154596385</v>
      </c>
      <c r="AD65" s="24">
        <v>15954</v>
      </c>
      <c r="AE65" s="24">
        <v>10000</v>
      </c>
      <c r="AF65" s="23">
        <v>6403.335</v>
      </c>
      <c r="AG65" s="23">
        <f t="shared" si="25"/>
        <v>64.03335</v>
      </c>
      <c r="AH65" s="20">
        <f t="shared" si="26"/>
        <v>40.1362354268522</v>
      </c>
      <c r="AI65" s="24">
        <v>310</v>
      </c>
      <c r="AJ65" s="24">
        <v>228</v>
      </c>
      <c r="AK65" s="34">
        <v>500</v>
      </c>
      <c r="AL65" s="23">
        <f t="shared" si="27"/>
        <v>219.2982456140351</v>
      </c>
      <c r="AM65" s="20">
        <f t="shared" si="28"/>
        <v>161.29032258064515</v>
      </c>
      <c r="AN65" s="25">
        <v>0</v>
      </c>
      <c r="AO65" s="25">
        <v>0</v>
      </c>
      <c r="AP65" s="23">
        <v>0</v>
      </c>
      <c r="AQ65" s="23" t="e">
        <f t="shared" si="29"/>
        <v>#DIV/0!</v>
      </c>
      <c r="AR65" s="20" t="e">
        <f t="shared" si="30"/>
        <v>#DIV/0!</v>
      </c>
      <c r="AS65" s="25">
        <v>0</v>
      </c>
      <c r="AT65" s="25">
        <v>0</v>
      </c>
      <c r="AU65" s="20"/>
      <c r="AV65" s="20"/>
      <c r="AW65" s="20"/>
      <c r="AX65" s="20">
        <v>0</v>
      </c>
      <c r="AY65" s="20">
        <v>107922.6</v>
      </c>
      <c r="AZ65" s="20">
        <v>80689.8</v>
      </c>
      <c r="BA65" s="20">
        <v>62450.5</v>
      </c>
      <c r="BB65" s="26"/>
      <c r="BC65" s="26"/>
      <c r="BD65" s="26"/>
      <c r="BE65" s="27">
        <v>1500</v>
      </c>
      <c r="BF65" s="27">
        <v>1500</v>
      </c>
      <c r="BG65" s="20">
        <v>1300</v>
      </c>
      <c r="BH65" s="20"/>
      <c r="BI65" s="20"/>
      <c r="BJ65" s="20"/>
      <c r="BK65" s="20"/>
      <c r="BL65" s="20"/>
      <c r="BM65" s="20"/>
      <c r="BN65" s="23">
        <f t="shared" si="39"/>
        <v>9840</v>
      </c>
      <c r="BO65" s="23">
        <f t="shared" si="39"/>
        <v>8630</v>
      </c>
      <c r="BP65" s="23">
        <f t="shared" si="40"/>
        <v>5477.075</v>
      </c>
      <c r="BQ65" s="23">
        <f t="shared" si="31"/>
        <v>63.46552723059096</v>
      </c>
      <c r="BR65" s="20">
        <f t="shared" si="32"/>
        <v>55.66133130081301</v>
      </c>
      <c r="BS65" s="24">
        <v>9000</v>
      </c>
      <c r="BT65" s="24">
        <v>8000</v>
      </c>
      <c r="BU65" s="34">
        <v>4987.075</v>
      </c>
      <c r="BV65" s="33">
        <v>0</v>
      </c>
      <c r="BW65" s="33">
        <v>0</v>
      </c>
      <c r="BX65" s="23">
        <v>0</v>
      </c>
      <c r="BY65" s="20">
        <v>0</v>
      </c>
      <c r="BZ65" s="20">
        <v>0</v>
      </c>
      <c r="CA65" s="33">
        <v>0</v>
      </c>
      <c r="CB65" s="24">
        <v>840</v>
      </c>
      <c r="CC65" s="24">
        <v>630</v>
      </c>
      <c r="CD65" s="33">
        <v>490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30">
        <v>0</v>
      </c>
      <c r="CL65" s="30">
        <v>0</v>
      </c>
      <c r="CM65" s="20">
        <v>0</v>
      </c>
      <c r="CN65" s="24">
        <v>2450</v>
      </c>
      <c r="CO65" s="24">
        <v>1600</v>
      </c>
      <c r="CP65" s="20">
        <v>1363.3</v>
      </c>
      <c r="CQ65" s="20">
        <v>2190</v>
      </c>
      <c r="CR65" s="20">
        <v>1300</v>
      </c>
      <c r="CS65" s="20">
        <v>1303.3</v>
      </c>
      <c r="CT65" s="24">
        <v>0</v>
      </c>
      <c r="CU65" s="24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12000</v>
      </c>
      <c r="DD65" s="20">
        <v>4654</v>
      </c>
      <c r="DE65" s="20">
        <v>8364</v>
      </c>
      <c r="DF65" s="20">
        <v>0</v>
      </c>
      <c r="DG65" s="23">
        <f t="shared" si="41"/>
        <v>182212.8</v>
      </c>
      <c r="DH65" s="23">
        <f t="shared" si="42"/>
        <v>134689.854</v>
      </c>
      <c r="DI65" s="23">
        <f>V65+AA65+AF65+AK65+AP65+AU65+AX65+BA65+BD65+BG65+BJ65+BM65+BU65+BX65+CA65+CD65+CG65+CJ65+CM65+CP65+CV65+CY65+DB65+DE65+DF65</f>
        <v>96547.0994</v>
      </c>
      <c r="DJ65" s="20">
        <v>0</v>
      </c>
      <c r="DK65" s="20">
        <v>0</v>
      </c>
      <c r="DL65" s="20">
        <v>0</v>
      </c>
      <c r="DM65" s="20">
        <v>71600</v>
      </c>
      <c r="DN65" s="20">
        <v>71600</v>
      </c>
      <c r="DO65" s="20">
        <v>0</v>
      </c>
      <c r="DP65" s="20">
        <v>0</v>
      </c>
      <c r="DQ65" s="20">
        <v>0</v>
      </c>
      <c r="DR65" s="20">
        <v>0</v>
      </c>
      <c r="DS65" s="20">
        <v>1500</v>
      </c>
      <c r="DT65" s="20">
        <v>1500</v>
      </c>
      <c r="DU65" s="20">
        <v>0</v>
      </c>
      <c r="DV65" s="20">
        <v>0</v>
      </c>
      <c r="DW65" s="20">
        <v>0</v>
      </c>
      <c r="DX65" s="20">
        <v>0</v>
      </c>
      <c r="DY65" s="20">
        <v>30549.154</v>
      </c>
      <c r="DZ65" s="20">
        <v>24012.154</v>
      </c>
      <c r="EA65" s="20">
        <v>0</v>
      </c>
      <c r="EB65" s="20">
        <v>0</v>
      </c>
      <c r="EC65" s="23">
        <f t="shared" si="43"/>
        <v>103649.154</v>
      </c>
      <c r="ED65" s="23">
        <f t="shared" si="43"/>
        <v>97112.154</v>
      </c>
      <c r="EE65" s="23">
        <f t="shared" si="12"/>
        <v>0</v>
      </c>
      <c r="EG65" s="29"/>
      <c r="EI65" s="29"/>
    </row>
    <row r="66" spans="1:135" s="40" customFormat="1" ht="18.75" customHeight="1">
      <c r="A66" s="19"/>
      <c r="B66" s="37" t="s">
        <v>44</v>
      </c>
      <c r="C66" s="38">
        <f>SUM(C10:C65)</f>
        <v>1165839.9238999998</v>
      </c>
      <c r="D66" s="38">
        <f>SUM(D10:D65)</f>
        <v>37061.47769999999</v>
      </c>
      <c r="E66" s="22">
        <f>DG66+EC66-DY66</f>
        <v>9842762.8768</v>
      </c>
      <c r="F66" s="22">
        <f>DH66+ED66-DZ66</f>
        <v>7545520.713200002</v>
      </c>
      <c r="G66" s="38">
        <f>SUM(G10:G65)</f>
        <v>4671121.056</v>
      </c>
      <c r="H66" s="23">
        <f>G66/F66*100</f>
        <v>61.90588076749193</v>
      </c>
      <c r="I66" s="23">
        <f>G66/E66*100</f>
        <v>47.457417337667664</v>
      </c>
      <c r="J66" s="38">
        <f>SUM(J10:J65)</f>
        <v>2602560.0530000017</v>
      </c>
      <c r="K66" s="38">
        <f>SUM(K10:K65)</f>
        <v>1861236.9144</v>
      </c>
      <c r="L66" s="38">
        <f>SUM(L10:L65)</f>
        <v>1129263.1764</v>
      </c>
      <c r="M66" s="23">
        <f>L66/K66*100</f>
        <v>60.67272616737437</v>
      </c>
      <c r="N66" s="23">
        <f>L66/J66*100</f>
        <v>43.39047527830473</v>
      </c>
      <c r="O66" s="39">
        <f>SUM(O10:O65)</f>
        <v>997406.7400000001</v>
      </c>
      <c r="P66" s="39">
        <f>SUM(P10:P65)</f>
        <v>692010.062</v>
      </c>
      <c r="Q66" s="39">
        <f>SUM(Q10:Q65)</f>
        <v>432988.8478999999</v>
      </c>
      <c r="R66" s="23">
        <f>Q66/P66*100</f>
        <v>62.56973296726426</v>
      </c>
      <c r="S66" s="20">
        <f>Q66/O66*100</f>
        <v>43.41146199794076</v>
      </c>
      <c r="T66" s="39">
        <f>SUM(T10:T65)</f>
        <v>141115.6</v>
      </c>
      <c r="U66" s="39">
        <f>SUM(U10:U65)</f>
        <v>104802.49999999999</v>
      </c>
      <c r="V66" s="39">
        <f>SUM(V10:V65)</f>
        <v>64240.3238</v>
      </c>
      <c r="W66" s="23">
        <f>V66/U66*100</f>
        <v>61.29655666611007</v>
      </c>
      <c r="X66" s="20">
        <f>V66/T66*100</f>
        <v>45.523190774088754</v>
      </c>
      <c r="Y66" s="39">
        <f>SUM(Y10:Y65)</f>
        <v>358302.293</v>
      </c>
      <c r="Z66" s="39">
        <f>SUM(Z10:Z65)</f>
        <v>251587.00289999996</v>
      </c>
      <c r="AA66" s="39">
        <f>SUM(AA10:AA65)</f>
        <v>125211.6932</v>
      </c>
      <c r="AB66" s="23">
        <f>AA66/Z66*100</f>
        <v>49.768744711255515</v>
      </c>
      <c r="AC66" s="20">
        <f>AA66/Y66*100</f>
        <v>34.9458252559941</v>
      </c>
      <c r="AD66" s="39">
        <f>SUM(AD10:AD65)</f>
        <v>856291.1400000001</v>
      </c>
      <c r="AE66" s="39">
        <f>SUM(AE10:AE65)</f>
        <v>587207.5619999999</v>
      </c>
      <c r="AF66" s="39">
        <f>SUM(AF10:AF65)</f>
        <v>368748.5241</v>
      </c>
      <c r="AG66" s="23">
        <f>AF66/AE66*100</f>
        <v>62.7969644743778</v>
      </c>
      <c r="AH66" s="20">
        <f>AF66/AD66*100</f>
        <v>43.06345200535415</v>
      </c>
      <c r="AI66" s="39">
        <f>SUM(AI10:AI65)</f>
        <v>118941</v>
      </c>
      <c r="AJ66" s="39">
        <f>SUM(AJ10:AJ65)</f>
        <v>90273.70000000001</v>
      </c>
      <c r="AK66" s="39">
        <f>SUM(AK10:AK65)</f>
        <v>74877.39469999999</v>
      </c>
      <c r="AL66" s="23">
        <f>AK66/AJ66*100</f>
        <v>82.94486068478413</v>
      </c>
      <c r="AM66" s="20">
        <f>AK66/AI66*100</f>
        <v>62.953392606418305</v>
      </c>
      <c r="AN66" s="39">
        <f>SUM(AN10:AN65)</f>
        <v>57800</v>
      </c>
      <c r="AO66" s="39">
        <f>SUM(AO10:AO65)</f>
        <v>43000</v>
      </c>
      <c r="AP66" s="39">
        <f>SUM(AP10:AP65)</f>
        <v>26576.7</v>
      </c>
      <c r="AQ66" s="23">
        <f>AP66/AO66*100</f>
        <v>61.80627906976744</v>
      </c>
      <c r="AR66" s="20">
        <f>AP66/AN66*100</f>
        <v>45.98044982698962</v>
      </c>
      <c r="AS66" s="39">
        <f>SUM(AS10:AS65)</f>
        <v>0</v>
      </c>
      <c r="AT66" s="39">
        <f>SUM(AT10:AT65)</f>
        <v>0</v>
      </c>
      <c r="AU66" s="33">
        <v>0</v>
      </c>
      <c r="AV66" s="39">
        <f aca="true" t="shared" si="44" ref="AV66:BP66">SUM(AV10:AV65)</f>
        <v>0</v>
      </c>
      <c r="AW66" s="39">
        <f t="shared" si="44"/>
        <v>0</v>
      </c>
      <c r="AX66" s="39">
        <f t="shared" si="44"/>
        <v>2000</v>
      </c>
      <c r="AY66" s="39">
        <f t="shared" si="44"/>
        <v>5808761.683999999</v>
      </c>
      <c r="AZ66" s="39">
        <f t="shared" si="44"/>
        <v>4323405.675000001</v>
      </c>
      <c r="BA66" s="39">
        <f t="shared" si="44"/>
        <v>3335494.22</v>
      </c>
      <c r="BB66" s="39">
        <f t="shared" si="44"/>
        <v>0</v>
      </c>
      <c r="BC66" s="39">
        <f t="shared" si="44"/>
        <v>0</v>
      </c>
      <c r="BD66" s="39">
        <f t="shared" si="44"/>
        <v>0</v>
      </c>
      <c r="BE66" s="39">
        <f t="shared" si="44"/>
        <v>48604.8</v>
      </c>
      <c r="BF66" s="39">
        <f t="shared" si="44"/>
        <v>39390.369</v>
      </c>
      <c r="BG66" s="39">
        <f t="shared" si="44"/>
        <v>26524.699999999997</v>
      </c>
      <c r="BH66" s="39">
        <f t="shared" si="44"/>
        <v>0</v>
      </c>
      <c r="BI66" s="39">
        <f t="shared" si="44"/>
        <v>0</v>
      </c>
      <c r="BJ66" s="39">
        <f t="shared" si="44"/>
        <v>0</v>
      </c>
      <c r="BK66" s="39">
        <f t="shared" si="44"/>
        <v>0</v>
      </c>
      <c r="BL66" s="39">
        <f t="shared" si="44"/>
        <v>0</v>
      </c>
      <c r="BM66" s="39">
        <f t="shared" si="44"/>
        <v>0</v>
      </c>
      <c r="BN66" s="39">
        <f t="shared" si="44"/>
        <v>277431.22</v>
      </c>
      <c r="BO66" s="39">
        <f t="shared" si="44"/>
        <v>191357.4275</v>
      </c>
      <c r="BP66" s="39">
        <f t="shared" si="44"/>
        <v>129651.10479999997</v>
      </c>
      <c r="BQ66" s="23">
        <f>BP66/BO66*100</f>
        <v>67.75336943741051</v>
      </c>
      <c r="BR66" s="20">
        <f>BP66/BN66*100</f>
        <v>46.732701820653055</v>
      </c>
      <c r="BS66" s="39">
        <f>SUM(BS10:BS65)</f>
        <v>233698.43999999997</v>
      </c>
      <c r="BT66" s="39">
        <f aca="true" t="shared" si="45" ref="BT66:DF66">SUM(BT10:BT65)</f>
        <v>171007.0675</v>
      </c>
      <c r="BU66" s="39">
        <f t="shared" si="45"/>
        <v>104411.50479999998</v>
      </c>
      <c r="BV66" s="39">
        <f t="shared" si="45"/>
        <v>68</v>
      </c>
      <c r="BW66" s="39">
        <f t="shared" si="45"/>
        <v>545</v>
      </c>
      <c r="BX66" s="39">
        <f t="shared" si="45"/>
        <v>147</v>
      </c>
      <c r="BY66" s="39">
        <f t="shared" si="45"/>
        <v>1480</v>
      </c>
      <c r="BZ66" s="39">
        <f t="shared" si="45"/>
        <v>1110</v>
      </c>
      <c r="CA66" s="39">
        <f t="shared" si="45"/>
        <v>667.362</v>
      </c>
      <c r="CB66" s="39">
        <f t="shared" si="45"/>
        <v>42184.78</v>
      </c>
      <c r="CC66" s="39">
        <f t="shared" si="45"/>
        <v>18695.36</v>
      </c>
      <c r="CD66" s="39">
        <f t="shared" si="45"/>
        <v>24425.237999999998</v>
      </c>
      <c r="CE66" s="39">
        <f t="shared" si="45"/>
        <v>0</v>
      </c>
      <c r="CF66" s="39">
        <f t="shared" si="45"/>
        <v>0</v>
      </c>
      <c r="CG66" s="39">
        <f t="shared" si="45"/>
        <v>0</v>
      </c>
      <c r="CH66" s="39">
        <f t="shared" si="45"/>
        <v>79784.0868</v>
      </c>
      <c r="CI66" s="39">
        <f t="shared" si="45"/>
        <v>56254.2768</v>
      </c>
      <c r="CJ66" s="39">
        <f t="shared" si="45"/>
        <v>41219.79980000001</v>
      </c>
      <c r="CK66" s="39">
        <f t="shared" si="45"/>
        <v>10698</v>
      </c>
      <c r="CL66" s="39">
        <f t="shared" si="45"/>
        <v>9748</v>
      </c>
      <c r="CM66" s="39">
        <f t="shared" si="45"/>
        <v>3268.8</v>
      </c>
      <c r="CN66" s="39">
        <f t="shared" si="45"/>
        <v>651839.6</v>
      </c>
      <c r="CO66" s="39">
        <f t="shared" si="45"/>
        <v>475018.8</v>
      </c>
      <c r="CP66" s="39">
        <f t="shared" si="45"/>
        <v>237019.12289999996</v>
      </c>
      <c r="CQ66" s="39">
        <f t="shared" si="45"/>
        <v>328114.19999999995</v>
      </c>
      <c r="CR66" s="39">
        <f t="shared" si="45"/>
        <v>241515.87500000003</v>
      </c>
      <c r="CS66" s="39">
        <f t="shared" si="45"/>
        <v>139636.49889999998</v>
      </c>
      <c r="CT66" s="39">
        <f t="shared" si="45"/>
        <v>4450</v>
      </c>
      <c r="CU66" s="39">
        <f t="shared" si="45"/>
        <v>6095</v>
      </c>
      <c r="CV66" s="39">
        <f t="shared" si="45"/>
        <v>4294.692999999999</v>
      </c>
      <c r="CW66" s="39">
        <f t="shared" si="45"/>
        <v>2700</v>
      </c>
      <c r="CX66" s="39">
        <f t="shared" si="45"/>
        <v>1860</v>
      </c>
      <c r="CY66" s="39">
        <f t="shared" si="45"/>
        <v>6998.244</v>
      </c>
      <c r="CZ66" s="39">
        <f t="shared" si="45"/>
        <v>1750</v>
      </c>
      <c r="DA66" s="39">
        <f t="shared" si="45"/>
        <v>1750</v>
      </c>
      <c r="DB66" s="39">
        <f t="shared" si="45"/>
        <v>2021.112</v>
      </c>
      <c r="DC66" s="39">
        <f t="shared" si="45"/>
        <v>122991.2</v>
      </c>
      <c r="DD66" s="39">
        <f t="shared" si="45"/>
        <v>100286.92199999999</v>
      </c>
      <c r="DE66" s="39">
        <f t="shared" si="45"/>
        <v>88376.5759</v>
      </c>
      <c r="DF66" s="39">
        <f t="shared" si="45"/>
        <v>328.015</v>
      </c>
      <c r="DG66" s="39">
        <f>SUM(DG10:DG65)</f>
        <v>8541460.6238</v>
      </c>
      <c r="DH66" s="39">
        <f>SUM(DH10:DH65)</f>
        <v>6282037.235200002</v>
      </c>
      <c r="DI66" s="34">
        <f>V66+AA66+AF66+AK66+AP66+AU66+AX66+BA66+BD66+BG66+BJ66+BM66+BU66+BX66+CA66+CD66+CG66+CJ66+CM66+CP66+CV66+CY66+DB66+DE66+DF66</f>
        <v>4536851.023199999</v>
      </c>
      <c r="DJ66" s="39">
        <f>SUM(DJ10:DJ65)</f>
        <v>56460</v>
      </c>
      <c r="DK66" s="39">
        <f aca="true" t="shared" si="46" ref="DK66:EA66">SUM(DK10:DK65)</f>
        <v>45807.6</v>
      </c>
      <c r="DL66" s="39">
        <f t="shared" si="46"/>
        <v>0</v>
      </c>
      <c r="DM66" s="39">
        <f t="shared" si="46"/>
        <v>844630.0599999999</v>
      </c>
      <c r="DN66" s="39">
        <f t="shared" si="46"/>
        <v>782242.5</v>
      </c>
      <c r="DO66" s="39">
        <f t="shared" si="46"/>
        <v>13620</v>
      </c>
      <c r="DP66" s="39">
        <f t="shared" si="46"/>
        <v>0</v>
      </c>
      <c r="DQ66" s="39">
        <f t="shared" si="46"/>
        <v>0</v>
      </c>
      <c r="DR66" s="39">
        <f t="shared" si="46"/>
        <v>0</v>
      </c>
      <c r="DS66" s="39">
        <f t="shared" si="46"/>
        <v>400212.193</v>
      </c>
      <c r="DT66" s="39">
        <f t="shared" si="46"/>
        <v>280717</v>
      </c>
      <c r="DU66" s="39">
        <f t="shared" si="46"/>
        <v>120650.0328</v>
      </c>
      <c r="DV66" s="39">
        <f t="shared" si="46"/>
        <v>0</v>
      </c>
      <c r="DW66" s="39">
        <f t="shared" si="46"/>
        <v>154716.378</v>
      </c>
      <c r="DX66" s="39">
        <f t="shared" si="46"/>
        <v>0</v>
      </c>
      <c r="DY66" s="39">
        <f t="shared" si="46"/>
        <v>439289.7489</v>
      </c>
      <c r="DZ66" s="39">
        <f t="shared" si="46"/>
        <v>394361.0043999999</v>
      </c>
      <c r="EA66" s="39">
        <f t="shared" si="46"/>
        <v>15826.4287</v>
      </c>
      <c r="EB66" s="39">
        <f>SUM(EB10:EB65)</f>
        <v>0</v>
      </c>
      <c r="EC66" s="39">
        <f>SUM(EC10:EC65)</f>
        <v>1740592.0019000003</v>
      </c>
      <c r="ED66" s="39">
        <f>SUM(ED10:ED65)</f>
        <v>1657844.4824</v>
      </c>
      <c r="EE66" s="39">
        <f>SUM(EE10:EE65)</f>
        <v>150096.4615</v>
      </c>
    </row>
    <row r="67" spans="3:6" ht="13.5">
      <c r="C67" s="43"/>
      <c r="E67" s="41"/>
      <c r="F67" s="42"/>
    </row>
    <row r="68" spans="2:28" s="43" customFormat="1" ht="13.5">
      <c r="B68" s="44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45"/>
    </row>
    <row r="69" spans="3:28" ht="13.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45"/>
    </row>
    <row r="70" spans="5:7" ht="13.5">
      <c r="E70" s="43"/>
      <c r="G70" s="46"/>
    </row>
  </sheetData>
  <sheetProtection/>
  <protectedRanges>
    <protectedRange sqref="AA53:AA65" name="Range4_1_1_1_2_1_1_2_1_1_1_2_1_1_1"/>
    <protectedRange sqref="AF53:AF65" name="Range4_2_1_1_2_1_1_2_1_1_1_2_1_1_1"/>
    <protectedRange sqref="AK53:AK65" name="Range4_3_1_1_2_1_1_2_1_1_1_2_1_1_1"/>
    <protectedRange sqref="AP53:AP65" name="Range4_4_1_1_2_1_1_2_1_1_1_2_1_1_1"/>
    <protectedRange sqref="BU53:BU65" name="Range5_1_1_1_2_1_1_2_1_1_1_2_1_1_1"/>
    <protectedRange sqref="BX53:BX65" name="Range5_2_1_1_2_1_1_2_1_1_1_2_1_1_1"/>
    <protectedRange sqref="V45:V48 V12:V23 V25:V26 V28:V36 V38:V40 V42:V43 V51:V52" name="Range4_5_1_2_1_1_2_1_1_1_1_1_1"/>
    <protectedRange sqref="AA45:AA48 AA12:AA23 AA25:AA26 AA28:AA36 AA38:AA40 AA42:AA43 AA51:AA52" name="Range4_1_1_1_2_1_1_2_1_1_1_1_1_1"/>
    <protectedRange sqref="AF45:AF48 AF12:AF23 AF25:AF26 AF28:AF36 AF38:AF40 AF42:AF43 AF51:AF52" name="Range4_2_1_1_2_1_1_2_1_1_1_1_1_1"/>
    <protectedRange sqref="AK45:AK48 AK12:AK23 AK25:AK26 AK28:AK36 AK38:AK40 AK42:AK43 AK51:AK52" name="Range4_3_1_1_2_1_1_2_1_1_1_1_1_1"/>
    <protectedRange sqref="AP45:AP48 AP12:AP23 AP25:AP26 AP28:AP36 AP38:AP40 AP42:AP43 AP51:AP52" name="Range4_4_1_1_2_1_1_2_1_1_1_1_1_1"/>
    <protectedRange sqref="BU18:BU21 BU23 BU28:BU32 BU34:BU36 BU45:BU48 BU12:BU15 BU25:BU26 BU38:BU40 BU42 BU51:BU52" name="Range5_1_1_1_2_1_1_2_1_1_1_1_1_1"/>
    <protectedRange sqref="BU43 BU16:BU17 BU22 BU33 BX45:BX48 BX12:BX23 BX25:BX26 BX28:BX36 BX38:BX40 BX42:BX43 BX51:BX52" name="Range5_2_1_1_2_1_1_2_1_1_1_1_1_1"/>
    <protectedRange sqref="V41" name="Range4_5_1_1_1_1_1_1_1_1_1_1_1_1"/>
    <protectedRange sqref="AA41" name="Range4_1_1_1_1_1_1_1_1_1_1_1_1_1_1"/>
    <protectedRange sqref="AF41" name="Range4_2_1_1_1_1_1_1_1_1_1_1_1_1_1"/>
    <protectedRange sqref="AK41" name="Range4_3_1_1_1_1_1_1_1_1_1_1_1_1_1"/>
    <protectedRange sqref="AP41" name="Range4_4_1_1_1_1_1_1_1_1_1_1_1_1_1"/>
    <protectedRange sqref="BU41" name="Range5_1_1_1_1_1_1_1_1_1_1_1_1_1_1"/>
    <protectedRange sqref="BX41" name="Range5_2_1_1_1_1_1_1_1_1_1_1_1_1_1"/>
    <protectedRange sqref="V10:W10 W11:W66" name="Range4_5_1_2_1_1_1_1_1_1_1_1_1"/>
    <protectedRange sqref="AA10:AB10 AB11:AB66" name="Range4_1_1_1_2_1_1_1_1_1_1_1_1_1"/>
    <protectedRange sqref="AF10:AG10 AG11:AG66" name="Range4_2_1_1_2_1_1_1_1_1_1_1_1_1"/>
    <protectedRange sqref="AK10:AL10 AL11:AL66" name="Range4_3_1_1_2_1_1_1_1_1_1_1_1_1"/>
    <protectedRange sqref="AP10:AQ10 AQ11:AQ66" name="Range4_4_1_1_2_1_1_1_1_1_1_1_1_1"/>
    <protectedRange sqref="BU10" name="Range5_1_1_1_2_1_1_1_1_1_1_1_1_1"/>
    <protectedRange sqref="BX10" name="Range5_2_1_1_2_1_1_1_1_1_1_1_1_1"/>
  </protectedRanges>
  <mergeCells count="132">
    <mergeCell ref="DG7:DG8"/>
    <mergeCell ref="DW7:DX7"/>
    <mergeCell ref="DZ7:EA7"/>
    <mergeCell ref="DK7:DL7"/>
    <mergeCell ref="DN7:DO7"/>
    <mergeCell ref="DY7:DY8"/>
    <mergeCell ref="DJ7:DJ8"/>
    <mergeCell ref="CZ7:CZ8"/>
    <mergeCell ref="DP7:DP8"/>
    <mergeCell ref="DC7:DC8"/>
    <mergeCell ref="DM7:DM8"/>
    <mergeCell ref="CK7:CK8"/>
    <mergeCell ref="CQ7:CQ8"/>
    <mergeCell ref="CL7:CM7"/>
    <mergeCell ref="CW7:CW8"/>
    <mergeCell ref="CT7:CT8"/>
    <mergeCell ref="DF7:DF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I7:BJ7"/>
    <mergeCell ref="BN7:BN8"/>
    <mergeCell ref="DS6:DU6"/>
    <mergeCell ref="CH7:CH8"/>
    <mergeCell ref="AV7:AV8"/>
    <mergeCell ref="BH7:BH8"/>
    <mergeCell ref="BY7:BY8"/>
    <mergeCell ref="BK7:BK8"/>
    <mergeCell ref="BL7:BM7"/>
    <mergeCell ref="DS7:DS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P7:S7"/>
    <mergeCell ref="U7:X7"/>
    <mergeCell ref="Z7:AC7"/>
    <mergeCell ref="AE7:AH7"/>
    <mergeCell ref="AN7:AN8"/>
    <mergeCell ref="BF7:BG7"/>
    <mergeCell ref="BE7:BE8"/>
    <mergeCell ref="AI7:AI8"/>
    <mergeCell ref="AT7:AU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DQ7:DR7"/>
    <mergeCell ref="DT7:DU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2019-05-16T13:56:20Z</cp:lastPrinted>
  <dcterms:created xsi:type="dcterms:W3CDTF">2002-03-15T09:46:46Z</dcterms:created>
  <dcterms:modified xsi:type="dcterms:W3CDTF">2020-08-10T13:56:14Z</dcterms:modified>
  <cp:category/>
  <cp:version/>
  <cp:contentType/>
  <cp:contentStatus/>
</cp:coreProperties>
</file>