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<sst xmlns="http://schemas.openxmlformats.org/spreadsheetml/2006/main" count="145" uniqueCount="121">
  <si>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</si>
  <si>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</si>
  <si>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</si>
  <si>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</si>
  <si>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</si>
  <si>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</si>
  <si>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</si>
  <si>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</si>
  <si>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</si>
  <si>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</si>
  <si>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</si>
  <si>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</si>
  <si>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</si>
  <si>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</si>
  <si>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</si>
  <si>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</si>
  <si>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</si>
  <si>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</si>
  <si>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</si>
  <si>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</si>
  <si>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</si>
  <si>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</si>
  <si>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</si>
  <si>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</si>
  <si>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</si>
  <si>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</si>
  <si>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</si>
  <si>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</si>
  <si>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</si>
  <si>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</si>
  <si>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</si>
  <si>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</si>
  <si>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</si>
  <si>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</si>
  <si>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</si>
  <si>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</si>
  <si>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</si>
  <si>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</si>
  <si>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</si>
  <si>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</si>
  <si>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</si>
  <si>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</si>
  <si>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</si>
  <si>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</t>
  </si>
  <si>
    <t xml:space="preserve"> ստորագրություն  </t>
  </si>
  <si>
    <t>(Ա.Հ.Ա.)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</si>
  <si>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</si>
  <si>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</si>
  <si>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</si>
  <si>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</si>
  <si>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</si>
  <si>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</si>
  <si>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</si>
  <si>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</si>
  <si>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</si>
  <si>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</si>
  <si>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</si>
  <si>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</si>
  <si>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</si>
  <si>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</si>
  <si>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</si>
  <si>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</si>
  <si>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</si>
  <si>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</si>
  <si>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</si>
  <si>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</si>
  <si>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</si>
  <si>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</si>
  <si>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</si>
  <si>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</si>
  <si>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</si>
  <si>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</si>
  <si>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</si>
  <si>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</si>
  <si>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</si>
  <si>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</si>
  <si>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</si>
  <si>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</si>
  <si>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</si>
  <si>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</si>
  <si>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</si>
  <si>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</si>
  <si>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</si>
  <si>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Վարչական սարքավորումներ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</si>
  <si>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</si>
  <si>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</si>
  <si>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</si>
  <si>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>1112000</t>
  </si>
  <si>
    <t xml:space="preserve"> - Պարգևատրումներ, դրամական խրախուսումներ և հատուկ վճարներ</t>
  </si>
  <si>
    <t> 411200</t>
  </si>
  <si>
    <t xml:space="preserve"> - Գործառնական և բանկային ծառայությունների ծախսեր</t>
  </si>
  <si>
    <t xml:space="preserve"> - Կառավարչական ծառայություններ</t>
  </si>
  <si>
    <t>7.4. Բնական աղետներից կամ այլ բնական պատճառներով առաջացած վնասների կամ վնասվածքների վերականգնում</t>
  </si>
  <si>
    <t xml:space="preserve"> - Այլ բնական պատճառներով ստացած վնասվածքների վերականգնում</t>
  </si>
  <si>
    <t>7.6. Այլ ծախսեր</t>
  </si>
  <si>
    <t> - Այլ ծախսեր</t>
  </si>
  <si>
    <t xml:space="preserve"> - Այլ հարկեր</t>
  </si>
  <si>
    <t xml:space="preserve"> - Կենցաղային և հանրային սննդի ծառայություններ</t>
  </si>
  <si>
    <t>1123500</t>
  </si>
  <si>
    <t xml:space="preserve"> - Ներկայացուցչական ծախսեր</t>
  </si>
  <si>
    <t> - Այլ մեքենաներ և սարքավորումներ</t>
  </si>
  <si>
    <t> - Այլ նպաստներ բյուջեից</t>
  </si>
  <si>
    <t>Ն. Ասատրյան</t>
  </si>
  <si>
    <t>Ն. Հովսեփյան</t>
  </si>
  <si>
    <r>
      <t xml:space="preserve">8. Ծրագրի անվանումը ____   </t>
    </r>
    <r>
      <rPr>
        <b/>
        <sz val="12"/>
        <rFont val="GHEA Grapalat"/>
        <family val="3"/>
      </rPr>
      <t>Հանրակրթական, նախադպրոցական ուսուցում</t>
    </r>
  </si>
  <si>
    <r>
      <t xml:space="preserve">I. ԸՆԹԱՑԻԿ ԵԿԱՄՈՒՏՆԵՐ
</t>
    </r>
    <r>
      <rPr>
        <b/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</si>
  <si>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b/>
        <sz val="8"/>
        <color indexed="8"/>
        <rFont val="GHEA Grapalat"/>
        <family val="3"/>
      </rPr>
      <t>որից`</t>
    </r>
  </si>
  <si>
    <r>
      <t xml:space="preserve">3. ԱՅԼ ԵԿԱՄՈՒՏՆԵՐ
</t>
    </r>
    <r>
      <rPr>
        <b/>
        <sz val="8"/>
        <color indexed="8"/>
        <rFont val="GHEA Grapalat"/>
        <family val="3"/>
      </rPr>
      <t>որից`</t>
    </r>
  </si>
  <si>
    <r>
      <t xml:space="preserve">II. ԸՆԴԱՄԵՆԸ ԾԱԽՍԵՐ
(տող 1100000+ տող 4000000)
</t>
    </r>
    <r>
      <rPr>
        <b/>
        <sz val="9"/>
        <color indexed="8"/>
        <rFont val="GHEA Grapalat"/>
        <family val="3"/>
      </rPr>
      <t>այդ թվում`</t>
    </r>
  </si>
  <si>
    <r>
      <t xml:space="preserve">Ա. ԸՆԹԱՑԻԿ ԾԱԽՍԵՐ
(տող 1110000+ տող 1120000 + տող 1140000+տող 1150000+տող 1160000+տող 1170000)
</t>
    </r>
    <r>
      <rPr>
        <b/>
        <sz val="8"/>
        <color indexed="8"/>
        <rFont val="GHEA Grapalat"/>
        <family val="3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</si>
  <si>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b/>
        <sz val="8"/>
        <color indexed="8"/>
        <rFont val="GHEA Grapalat"/>
        <family val="3"/>
      </rPr>
      <t>այդ թվում`</t>
    </r>
  </si>
  <si>
    <r>
      <t xml:space="preserve"> - </t>
    </r>
    <r>
      <rPr>
        <b/>
        <sz val="8"/>
        <color indexed="8"/>
        <rFont val="GHEA Grapalat"/>
        <family val="3"/>
      </rPr>
      <t>Էներգետիկ ծառայություններ</t>
    </r>
  </si>
  <si>
    <r>
      <t xml:space="preserve">6. ՍՈՑԻԱԼԱԿԱՆ ՆՊԱՍՏՆԵՐ
</t>
    </r>
    <r>
      <rPr>
        <b/>
        <sz val="10"/>
        <color indexed="8"/>
        <rFont val="GHEA Grapalat"/>
        <family val="3"/>
      </rPr>
      <t>այդ թվում`</t>
    </r>
  </si>
  <si>
    <r>
      <t xml:space="preserve">7. ԱՅԼ ԾԱԽՍԵՐ
</t>
    </r>
    <r>
      <rPr>
        <b/>
        <sz val="10"/>
        <color indexed="8"/>
        <rFont val="GHEA Grapalat"/>
        <family val="3"/>
      </rPr>
      <t>այդ թվում`</t>
    </r>
  </si>
  <si>
    <r>
      <t> - </t>
    </r>
    <r>
      <rPr>
        <b/>
        <sz val="8"/>
        <color indexed="8"/>
        <rFont val="GHEA Grapalat"/>
        <family val="3"/>
      </rPr>
      <t>Պարտադիր վճարներ</t>
    </r>
  </si>
  <si>
    <r>
      <t xml:space="preserve">ԲԱ. ՈՉ ՖԻՆԱՆՍԱԿԱՆ ԱԿՏԻՎՆԵՐԻ ԳԾՈՎ ԾԱԽՍԵՐ
</t>
    </r>
    <r>
      <rPr>
        <b/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</si>
  <si>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b/>
        <sz val="8"/>
        <color indexed="8"/>
        <rFont val="GHEA Grapalat"/>
        <family val="3"/>
      </rPr>
      <t>որից`</t>
    </r>
  </si>
  <si>
    <t>01.01.2019թ.- 01.01.2020 թ. ժամանակահատվածի համար</t>
  </si>
  <si>
    <r>
      <t>«</t>
    </r>
    <r>
      <rPr>
        <b/>
        <u val="single"/>
        <sz val="8"/>
        <color indexed="8"/>
        <rFont val="GHEA Grapalat"/>
        <family val="3"/>
      </rPr>
      <t xml:space="preserve">     </t>
    </r>
    <r>
      <rPr>
        <b/>
        <sz val="8"/>
        <color indexed="8"/>
        <rFont val="GHEA Grapalat"/>
        <family val="3"/>
      </rPr>
      <t>» «հունվար» 2020թ․</t>
    </r>
  </si>
  <si>
    <r>
      <t xml:space="preserve">2. Փոստային հասցեն      </t>
    </r>
    <r>
      <rPr>
        <b/>
        <u val="single"/>
        <sz val="10"/>
        <rFont val="GHEA Grapalat"/>
        <family val="3"/>
      </rPr>
      <t xml:space="preserve"> Լոռու մարզ, ք. Վանաձոր ԳՐ. Լուսավորիչի 47 </t>
    </r>
  </si>
  <si>
    <r>
      <t xml:space="preserve">1. Հիմնարկի անվանումը       </t>
    </r>
    <r>
      <rPr>
        <b/>
        <u val="single"/>
        <sz val="9"/>
        <rFont val="GHEA Grapalat"/>
        <family val="3"/>
      </rPr>
      <t xml:space="preserve">Վանաձորի Ս. Շահումյանի անվան թիվ  6հ/դ 
</t>
    </r>
    <r>
      <rPr>
        <b/>
        <sz val="9"/>
        <rFont val="GHEA Grapalat"/>
        <family val="3"/>
      </rPr>
      <t xml:space="preserve">                                                                        </t>
    </r>
    <r>
      <rPr>
        <b/>
        <u val="single"/>
        <sz val="9"/>
        <rFont val="GHEA Grapalat"/>
        <family val="3"/>
      </rPr>
      <t xml:space="preserve"> </t>
    </r>
  </si>
</sst>
</file>

<file path=xl/styles.xml><?xml version="1.0" encoding="utf-8"?>
<styleSheet xmlns="http://schemas.openxmlformats.org/spreadsheetml/2006/main">
  <numFmts count="4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-* #,##0.0\ _₽_-;\-* #,##0.0\ _₽_-;_-* &quot;-&quot;?\ _₽_-;_-@_-"/>
  </numFmts>
  <fonts count="71">
    <font>
      <sz val="10"/>
      <name val="Arial"/>
      <family val="0"/>
    </font>
    <font>
      <b/>
      <i/>
      <sz val="9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sz val="9"/>
      <name val="GHEA Grapalat"/>
      <family val="3"/>
    </font>
    <font>
      <b/>
      <sz val="12"/>
      <name val="GHEA Grapalat"/>
      <family val="3"/>
    </font>
    <font>
      <b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i/>
      <u val="single"/>
      <sz val="9"/>
      <name val="GHEA Grapalat"/>
      <family val="3"/>
    </font>
    <font>
      <b/>
      <u val="single"/>
      <sz val="9"/>
      <name val="GHEA Grapalat"/>
      <family val="3"/>
    </font>
    <font>
      <b/>
      <i/>
      <sz val="9"/>
      <name val="GHEA Mariam"/>
      <family val="3"/>
    </font>
    <font>
      <b/>
      <sz val="8"/>
      <color indexed="8"/>
      <name val="GHEA Grapalat"/>
      <family val="3"/>
    </font>
    <font>
      <b/>
      <sz val="10"/>
      <color indexed="8"/>
      <name val="GHEA Grapalat"/>
      <family val="3"/>
    </font>
    <font>
      <b/>
      <i/>
      <sz val="9"/>
      <color indexed="8"/>
      <name val="GHEA Mariam"/>
      <family val="3"/>
    </font>
    <font>
      <b/>
      <i/>
      <sz val="9"/>
      <color indexed="10"/>
      <name val="GHEA Grapalat"/>
      <family val="3"/>
    </font>
    <font>
      <b/>
      <sz val="9"/>
      <color indexed="8"/>
      <name val="GHEA Grapalat"/>
      <family val="3"/>
    </font>
    <font>
      <b/>
      <u val="single"/>
      <sz val="8"/>
      <color indexed="8"/>
      <name val="GHEA Grapalat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b/>
      <i/>
      <sz val="9"/>
      <color rgb="FF000000"/>
      <name val="GHEA Grapalat"/>
      <family val="3"/>
    </font>
    <font>
      <b/>
      <sz val="10"/>
      <color rgb="FF000000"/>
      <name val="GHEA Grapalat"/>
      <family val="3"/>
    </font>
    <font>
      <b/>
      <sz val="11"/>
      <color rgb="FF000000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195" fontId="1" fillId="33" borderId="10" xfId="0" applyNumberFormat="1" applyFont="1" applyFill="1" applyBorder="1" applyAlignment="1">
      <alignment horizontal="center" vertical="center" wrapText="1"/>
    </xf>
    <xf numFmtId="194" fontId="1" fillId="33" borderId="10" xfId="42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6" fillId="0" borderId="0" xfId="0" applyFont="1" applyAlignment="1">
      <alignment horizontal="left" vertical="center"/>
    </xf>
    <xf numFmtId="49" fontId="61" fillId="34" borderId="10" xfId="0" applyNumberFormat="1" applyFont="1" applyFill="1" applyBorder="1" applyAlignment="1" applyProtection="1">
      <alignment horizontal="right" vertical="center" wrapText="1"/>
      <protection/>
    </xf>
    <xf numFmtId="0" fontId="61" fillId="34" borderId="10" xfId="0" applyFont="1" applyFill="1" applyBorder="1" applyAlignment="1" applyProtection="1">
      <alignment horizontal="left" vertical="center" wrapText="1"/>
      <protection/>
    </xf>
    <xf numFmtId="0" fontId="61" fillId="34" borderId="10" xfId="0" applyFont="1" applyFill="1" applyBorder="1" applyAlignment="1" applyProtection="1">
      <alignment horizontal="center" vertical="center" wrapText="1"/>
      <protection/>
    </xf>
    <xf numFmtId="49" fontId="62" fillId="34" borderId="10" xfId="0" applyNumberFormat="1" applyFont="1" applyFill="1" applyBorder="1" applyAlignment="1" applyProtection="1">
      <alignment horizontal="right" vertical="center" wrapText="1"/>
      <protection/>
    </xf>
    <xf numFmtId="0" fontId="62" fillId="34" borderId="10" xfId="0" applyFont="1" applyFill="1" applyBorder="1" applyAlignment="1" applyProtection="1">
      <alignment horizontal="left" vertical="center" wrapText="1"/>
      <protection/>
    </xf>
    <xf numFmtId="0" fontId="63" fillId="34" borderId="10" xfId="0" applyFont="1" applyFill="1" applyBorder="1" applyAlignment="1" applyProtection="1">
      <alignment horizontal="left" vertical="center" wrapText="1"/>
      <protection/>
    </xf>
    <xf numFmtId="49" fontId="64" fillId="34" borderId="10" xfId="0" applyNumberFormat="1" applyFont="1" applyFill="1" applyBorder="1" applyAlignment="1" applyProtection="1">
      <alignment horizontal="right" vertical="center" wrapText="1"/>
      <protection/>
    </xf>
    <xf numFmtId="0" fontId="62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>
      <alignment vertical="center" wrapText="1"/>
    </xf>
    <xf numFmtId="195" fontId="1" fillId="0" borderId="10" xfId="0" applyNumberFormat="1" applyFont="1" applyFill="1" applyBorder="1" applyAlignment="1">
      <alignment/>
    </xf>
    <xf numFmtId="188" fontId="13" fillId="33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 applyProtection="1">
      <alignment horizontal="right" vertical="center" wrapText="1"/>
      <protection/>
    </xf>
    <xf numFmtId="188" fontId="65" fillId="34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>
      <alignment/>
    </xf>
    <xf numFmtId="188" fontId="1" fillId="0" borderId="10" xfId="0" applyNumberFormat="1" applyFont="1" applyBorder="1" applyAlignment="1">
      <alignment/>
    </xf>
    <xf numFmtId="0" fontId="66" fillId="34" borderId="10" xfId="0" applyFont="1" applyFill="1" applyBorder="1" applyAlignment="1" applyProtection="1">
      <alignment horizontal="left" vertical="top" wrapText="1"/>
      <protection/>
    </xf>
    <xf numFmtId="0" fontId="67" fillId="34" borderId="10" xfId="0" applyFont="1" applyFill="1" applyBorder="1" applyAlignment="1" applyProtection="1">
      <alignment horizontal="center" vertical="top" wrapText="1"/>
      <protection/>
    </xf>
    <xf numFmtId="188" fontId="1" fillId="0" borderId="10" xfId="0" applyNumberFormat="1" applyFont="1" applyBorder="1" applyAlignment="1">
      <alignment vertical="center"/>
    </xf>
    <xf numFmtId="188" fontId="65" fillId="34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/>
    </xf>
    <xf numFmtId="188" fontId="17" fillId="0" borderId="10" xfId="0" applyNumberFormat="1" applyFont="1" applyFill="1" applyBorder="1" applyAlignment="1">
      <alignment/>
    </xf>
    <xf numFmtId="188" fontId="7" fillId="33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/>
    </xf>
    <xf numFmtId="188" fontId="7" fillId="0" borderId="10" xfId="0" applyNumberFormat="1" applyFont="1" applyBorder="1" applyAlignment="1">
      <alignment/>
    </xf>
    <xf numFmtId="188" fontId="7" fillId="0" borderId="10" xfId="0" applyNumberFormat="1" applyFont="1" applyFill="1" applyBorder="1" applyAlignment="1">
      <alignment/>
    </xf>
    <xf numFmtId="0" fontId="68" fillId="0" borderId="0" xfId="0" applyFont="1" applyAlignment="1" applyProtection="1">
      <alignment horizontal="left" vertical="center"/>
      <protection locked="0"/>
    </xf>
    <xf numFmtId="0" fontId="68" fillId="0" borderId="0" xfId="0" applyFont="1" applyAlignment="1" applyProtection="1">
      <alignment vertical="center"/>
      <protection/>
    </xf>
    <xf numFmtId="0" fontId="68" fillId="0" borderId="0" xfId="0" applyFont="1" applyAlignment="1" applyProtection="1">
      <alignment/>
      <protection/>
    </xf>
    <xf numFmtId="0" fontId="68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0" fillId="0" borderId="0" xfId="0" applyFont="1" applyAlignment="1">
      <alignment/>
    </xf>
    <xf numFmtId="0" fontId="6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" fillId="35" borderId="0" xfId="0" applyFont="1" applyFill="1" applyAlignment="1">
      <alignment horizontal="left" vertical="center"/>
    </xf>
    <xf numFmtId="49" fontId="3" fillId="35" borderId="10" xfId="0" applyNumberFormat="1" applyFont="1" applyFill="1" applyBorder="1" applyAlignment="1">
      <alignment horizontal="center" vertical="center"/>
    </xf>
    <xf numFmtId="195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88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top" wrapText="1"/>
    </xf>
    <xf numFmtId="188" fontId="1" fillId="35" borderId="10" xfId="0" applyNumberFormat="1" applyFont="1" applyFill="1" applyBorder="1" applyAlignment="1">
      <alignment vertical="center"/>
    </xf>
    <xf numFmtId="188" fontId="1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188" fontId="7" fillId="35" borderId="10" xfId="0" applyNumberFormat="1" applyFont="1" applyFill="1" applyBorder="1" applyAlignment="1">
      <alignment/>
    </xf>
    <xf numFmtId="188" fontId="1" fillId="35" borderId="10" xfId="0" applyNumberFormat="1" applyFont="1" applyFill="1" applyBorder="1" applyAlignment="1" applyProtection="1">
      <alignment horizontal="right" vertical="center" wrapText="1"/>
      <protection/>
    </xf>
    <xf numFmtId="0" fontId="1" fillId="35" borderId="10" xfId="0" applyFont="1" applyFill="1" applyBorder="1" applyAlignment="1" applyProtection="1">
      <alignment horizontal="right" vertical="center" wrapText="1"/>
      <protection/>
    </xf>
    <xf numFmtId="188" fontId="65" fillId="35" borderId="10" xfId="0" applyNumberFormat="1" applyFont="1" applyFill="1" applyBorder="1" applyAlignment="1" applyProtection="1">
      <alignment horizontal="right" vertical="center" wrapText="1"/>
      <protection/>
    </xf>
    <xf numFmtId="0" fontId="2" fillId="35" borderId="0" xfId="0" applyFont="1" applyFill="1" applyAlignment="1">
      <alignment/>
    </xf>
    <xf numFmtId="0" fontId="8" fillId="35" borderId="0" xfId="0" applyFont="1" applyFill="1" applyAlignment="1">
      <alignment horizontal="left" vertical="center"/>
    </xf>
    <xf numFmtId="194" fontId="1" fillId="35" borderId="10" xfId="42" applyNumberFormat="1" applyFont="1" applyFill="1" applyBorder="1" applyAlignment="1">
      <alignment vertical="center" wrapText="1"/>
    </xf>
    <xf numFmtId="188" fontId="7" fillId="35" borderId="10" xfId="0" applyNumberFormat="1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65" fillId="35" borderId="10" xfId="0" applyFont="1" applyFill="1" applyBorder="1" applyAlignment="1" applyProtection="1">
      <alignment vertical="center" wrapText="1"/>
      <protection/>
    </xf>
    <xf numFmtId="188" fontId="65" fillId="35" borderId="12" xfId="0" applyNumberFormat="1" applyFont="1" applyFill="1" applyBorder="1" applyAlignment="1" applyProtection="1">
      <alignment vertical="center" wrapText="1"/>
      <protection/>
    </xf>
    <xf numFmtId="188" fontId="1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188" fontId="65" fillId="35" borderId="10" xfId="0" applyNumberFormat="1" applyFont="1" applyFill="1" applyBorder="1" applyAlignment="1" applyProtection="1">
      <alignment vertical="center" wrapText="1"/>
      <protection/>
    </xf>
    <xf numFmtId="0" fontId="20" fillId="35" borderId="0" xfId="0" applyFont="1" applyFill="1" applyAlignment="1">
      <alignment/>
    </xf>
    <xf numFmtId="0" fontId="70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34">
      <selection activeCell="Q59" sqref="Q59"/>
    </sheetView>
  </sheetViews>
  <sheetFormatPr defaultColWidth="4.8515625" defaultRowHeight="12.75"/>
  <cols>
    <col min="1" max="1" width="8.00390625" style="34" customWidth="1"/>
    <col min="2" max="2" width="41.28125" style="35" customWidth="1"/>
    <col min="3" max="3" width="7.57421875" style="35" customWidth="1"/>
    <col min="4" max="4" width="13.28125" style="1" customWidth="1"/>
    <col min="5" max="5" width="5.7109375" style="1" customWidth="1"/>
    <col min="6" max="6" width="4.57421875" style="1" customWidth="1"/>
    <col min="7" max="7" width="13.28125" style="1" customWidth="1"/>
    <col min="8" max="8" width="12.00390625" style="88" customWidth="1"/>
    <col min="9" max="9" width="11.00390625" style="1" customWidth="1"/>
    <col min="10" max="10" width="9.421875" style="88" customWidth="1"/>
    <col min="11" max="11" width="9.421875" style="1" customWidth="1"/>
    <col min="12" max="12" width="3.421875" style="1" customWidth="1"/>
    <col min="13" max="13" width="3.00390625" style="1" customWidth="1"/>
    <col min="14" max="14" width="12.28125" style="1" customWidth="1"/>
    <col min="15" max="255" width="9.140625" style="1" customWidth="1"/>
    <col min="256" max="16384" width="4.8515625" style="1" customWidth="1"/>
  </cols>
  <sheetData>
    <row r="1" spans="1:13" ht="17.25">
      <c r="A1" s="106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1" ht="8.25" customHeight="1" hidden="1">
      <c r="A2" s="9"/>
      <c r="B2" s="3"/>
      <c r="C2" s="3"/>
      <c r="D2" s="3"/>
      <c r="E2" s="3"/>
      <c r="F2" s="3"/>
      <c r="G2" s="3"/>
      <c r="H2" s="89"/>
      <c r="I2" s="3"/>
      <c r="J2" s="74"/>
      <c r="K2" s="31"/>
    </row>
    <row r="3" spans="1:13" ht="16.5" customHeight="1">
      <c r="A3" s="106" t="s">
        <v>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7.25">
      <c r="A4" s="106" t="s">
        <v>117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1" ht="0.75" customHeight="1">
      <c r="A5" s="9"/>
      <c r="B5" s="31"/>
      <c r="C5" s="31"/>
      <c r="D5" s="31"/>
      <c r="E5" s="31"/>
      <c r="F5" s="31"/>
      <c r="G5" s="31"/>
      <c r="H5" s="74"/>
      <c r="I5" s="31"/>
      <c r="J5" s="74"/>
      <c r="K5" s="31"/>
    </row>
    <row r="6" spans="1:14" ht="26.25" customHeight="1">
      <c r="A6" s="100" t="s">
        <v>120</v>
      </c>
      <c r="B6" s="100"/>
      <c r="C6" s="100"/>
      <c r="D6" s="100"/>
      <c r="E6" s="100"/>
      <c r="F6" s="100" t="s">
        <v>5</v>
      </c>
      <c r="G6" s="100"/>
      <c r="H6" s="100"/>
      <c r="I6" s="100"/>
      <c r="J6" s="100"/>
      <c r="K6" s="100"/>
      <c r="L6" s="100"/>
      <c r="M6" s="32"/>
      <c r="N6" s="33"/>
    </row>
    <row r="7" spans="1:14" ht="10.5" customHeight="1">
      <c r="A7" s="34" t="s">
        <v>43</v>
      </c>
      <c r="F7" s="100" t="s">
        <v>6</v>
      </c>
      <c r="G7" s="100"/>
      <c r="H7" s="100"/>
      <c r="I7" s="100"/>
      <c r="J7" s="100"/>
      <c r="K7" s="100"/>
      <c r="L7" s="101"/>
      <c r="M7" s="36"/>
      <c r="N7" s="33"/>
    </row>
    <row r="8" spans="1:14" ht="16.5" customHeight="1">
      <c r="A8" s="100" t="s">
        <v>119</v>
      </c>
      <c r="B8" s="100"/>
      <c r="C8" s="100"/>
      <c r="D8" s="100"/>
      <c r="E8" s="100"/>
      <c r="F8" s="100" t="s">
        <v>7</v>
      </c>
      <c r="G8" s="100"/>
      <c r="H8" s="100"/>
      <c r="I8" s="100"/>
      <c r="J8" s="100"/>
      <c r="K8" s="100"/>
      <c r="L8" s="101"/>
      <c r="M8" s="36"/>
      <c r="N8" s="33"/>
    </row>
    <row r="9" spans="1:14" ht="0.75" customHeight="1">
      <c r="A9" s="100"/>
      <c r="B9" s="100"/>
      <c r="C9" s="100"/>
      <c r="D9" s="100"/>
      <c r="E9" s="100"/>
      <c r="F9" s="100" t="s">
        <v>8</v>
      </c>
      <c r="G9" s="100"/>
      <c r="H9" s="100"/>
      <c r="I9" s="100"/>
      <c r="J9" s="100"/>
      <c r="K9" s="100"/>
      <c r="L9" s="101"/>
      <c r="M9" s="36"/>
      <c r="N9" s="33"/>
    </row>
    <row r="10" spans="1:14" ht="12.75" customHeight="1" hidden="1">
      <c r="A10" s="100"/>
      <c r="B10" s="100"/>
      <c r="C10" s="100"/>
      <c r="D10" s="100"/>
      <c r="E10" s="100"/>
      <c r="F10" s="100" t="s">
        <v>9</v>
      </c>
      <c r="G10" s="100"/>
      <c r="H10" s="100"/>
      <c r="I10" s="100"/>
      <c r="J10" s="100"/>
      <c r="K10" s="100"/>
      <c r="L10" s="100"/>
      <c r="M10" s="32"/>
      <c r="N10" s="33"/>
    </row>
    <row r="11" spans="1:14" ht="7.5" customHeight="1" hidden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1"/>
      <c r="M11" s="36"/>
      <c r="N11" s="33"/>
    </row>
    <row r="12" spans="1:13" ht="30.75" customHeight="1">
      <c r="A12" s="108" t="s">
        <v>10</v>
      </c>
      <c r="B12" s="108"/>
      <c r="C12" s="108"/>
      <c r="D12" s="108"/>
      <c r="E12" s="108"/>
      <c r="F12" s="108" t="s">
        <v>104</v>
      </c>
      <c r="G12" s="108"/>
      <c r="H12" s="108"/>
      <c r="I12" s="108"/>
      <c r="J12" s="108"/>
      <c r="K12" s="108"/>
      <c r="L12" s="108"/>
      <c r="M12" s="37"/>
    </row>
    <row r="13" spans="1:14" ht="40.5" customHeight="1">
      <c r="A13" s="100" t="s">
        <v>46</v>
      </c>
      <c r="B13" s="100"/>
      <c r="C13" s="100"/>
      <c r="D13" s="100"/>
      <c r="E13" s="100"/>
      <c r="F13" s="100" t="s">
        <v>11</v>
      </c>
      <c r="G13" s="100"/>
      <c r="H13" s="100"/>
      <c r="I13" s="100"/>
      <c r="J13" s="100"/>
      <c r="K13" s="100"/>
      <c r="L13" s="101"/>
      <c r="M13" s="38"/>
      <c r="N13" s="33"/>
    </row>
    <row r="14" spans="1:14" ht="16.5" customHeight="1">
      <c r="A14" s="100" t="s">
        <v>12</v>
      </c>
      <c r="B14" s="100"/>
      <c r="C14" s="100"/>
      <c r="D14" s="100"/>
      <c r="E14" s="100"/>
      <c r="F14" s="100" t="s">
        <v>13</v>
      </c>
      <c r="G14" s="100"/>
      <c r="H14" s="100"/>
      <c r="I14" s="100"/>
      <c r="J14" s="100"/>
      <c r="K14" s="100"/>
      <c r="L14" s="100"/>
      <c r="M14" s="39"/>
      <c r="N14" s="33"/>
    </row>
    <row r="15" spans="1:11" ht="8.25" customHeight="1" hidden="1">
      <c r="A15" s="9"/>
      <c r="B15" s="31"/>
      <c r="C15" s="31"/>
      <c r="D15" s="31"/>
      <c r="E15" s="31"/>
      <c r="F15" s="31"/>
      <c r="G15" s="31"/>
      <c r="H15" s="74"/>
      <c r="I15" s="31"/>
      <c r="J15" s="74"/>
      <c r="K15" s="31"/>
    </row>
    <row r="16" spans="1:14" ht="35.25" customHeight="1">
      <c r="A16" s="109" t="s">
        <v>14</v>
      </c>
      <c r="B16" s="40" t="s">
        <v>15</v>
      </c>
      <c r="C16" s="110" t="s">
        <v>2</v>
      </c>
      <c r="D16" s="102" t="s">
        <v>16</v>
      </c>
      <c r="E16" s="102" t="s">
        <v>17</v>
      </c>
      <c r="F16" s="102"/>
      <c r="G16" s="102"/>
      <c r="H16" s="103" t="s">
        <v>18</v>
      </c>
      <c r="I16" s="102" t="s">
        <v>19</v>
      </c>
      <c r="J16" s="103" t="s">
        <v>20</v>
      </c>
      <c r="K16" s="102" t="s">
        <v>21</v>
      </c>
      <c r="L16" s="102" t="s">
        <v>22</v>
      </c>
      <c r="M16" s="102" t="s">
        <v>28</v>
      </c>
      <c r="N16" s="102" t="s">
        <v>23</v>
      </c>
    </row>
    <row r="17" spans="1:14" ht="45" customHeight="1">
      <c r="A17" s="109"/>
      <c r="B17" s="40" t="s">
        <v>24</v>
      </c>
      <c r="C17" s="110"/>
      <c r="D17" s="102"/>
      <c r="E17" s="41" t="s">
        <v>25</v>
      </c>
      <c r="F17" s="41" t="s">
        <v>26</v>
      </c>
      <c r="G17" s="41" t="s">
        <v>27</v>
      </c>
      <c r="H17" s="103"/>
      <c r="I17" s="102"/>
      <c r="J17" s="103"/>
      <c r="K17" s="102"/>
      <c r="L17" s="102"/>
      <c r="M17" s="102"/>
      <c r="N17" s="102"/>
    </row>
    <row r="18" spans="1:14" ht="14.25">
      <c r="A18" s="40" t="s">
        <v>29</v>
      </c>
      <c r="B18" s="41" t="s">
        <v>30</v>
      </c>
      <c r="C18" s="42" t="s">
        <v>31</v>
      </c>
      <c r="D18" s="42" t="s">
        <v>32</v>
      </c>
      <c r="E18" s="42" t="s">
        <v>33</v>
      </c>
      <c r="F18" s="42" t="s">
        <v>34</v>
      </c>
      <c r="G18" s="42" t="s">
        <v>35</v>
      </c>
      <c r="H18" s="75" t="s">
        <v>36</v>
      </c>
      <c r="I18" s="42" t="s">
        <v>37</v>
      </c>
      <c r="J18" s="75" t="s">
        <v>38</v>
      </c>
      <c r="K18" s="42" t="s">
        <v>39</v>
      </c>
      <c r="L18" s="42" t="s">
        <v>40</v>
      </c>
      <c r="M18" s="42" t="s">
        <v>41</v>
      </c>
      <c r="N18" s="42" t="s">
        <v>42</v>
      </c>
    </row>
    <row r="19" spans="1:14" ht="25.5">
      <c r="A19" s="10">
        <v>2000000</v>
      </c>
      <c r="B19" s="11" t="s">
        <v>105</v>
      </c>
      <c r="C19" s="12" t="s">
        <v>0</v>
      </c>
      <c r="D19" s="6">
        <f>D29+D23+D20+D27</f>
        <v>84933.87</v>
      </c>
      <c r="E19" s="6"/>
      <c r="F19" s="6"/>
      <c r="G19" s="6">
        <f>H19-D19</f>
        <v>307.80000000001746</v>
      </c>
      <c r="H19" s="90">
        <f>H20+H23+H29+H27+H28</f>
        <v>85241.67000000001</v>
      </c>
      <c r="I19" s="7">
        <f>I29+I23+I27+I28</f>
        <v>82842.00000000001</v>
      </c>
      <c r="J19" s="76"/>
      <c r="K19" s="6"/>
      <c r="L19" s="6"/>
      <c r="M19" s="8"/>
      <c r="N19" s="21">
        <f>I19+D20-J30</f>
        <v>3082.9790000000066</v>
      </c>
    </row>
    <row r="20" spans="1:14" ht="32.25" customHeight="1">
      <c r="A20" s="13">
        <v>5124000</v>
      </c>
      <c r="B20" s="14" t="s">
        <v>86</v>
      </c>
      <c r="C20" s="12"/>
      <c r="D20" s="6">
        <v>2399.67</v>
      </c>
      <c r="E20" s="6"/>
      <c r="F20" s="6"/>
      <c r="G20" s="6">
        <f aca="true" t="shared" si="0" ref="G20:G79">H20-D20</f>
        <v>0</v>
      </c>
      <c r="H20" s="76">
        <v>2399.67</v>
      </c>
      <c r="I20" s="7"/>
      <c r="J20" s="76"/>
      <c r="K20" s="6"/>
      <c r="L20" s="6"/>
      <c r="M20" s="8"/>
      <c r="N20" s="21"/>
    </row>
    <row r="21" spans="1:14" ht="16.5" customHeight="1">
      <c r="A21" s="10">
        <v>2112000</v>
      </c>
      <c r="B21" s="11" t="s">
        <v>106</v>
      </c>
      <c r="C21" s="12" t="s">
        <v>0</v>
      </c>
      <c r="D21" s="43"/>
      <c r="E21" s="2"/>
      <c r="F21" s="43"/>
      <c r="G21" s="6">
        <f t="shared" si="0"/>
        <v>0</v>
      </c>
      <c r="H21" s="81"/>
      <c r="I21" s="44"/>
      <c r="J21" s="77"/>
      <c r="K21" s="2"/>
      <c r="L21" s="8"/>
      <c r="M21" s="8"/>
      <c r="N21" s="45"/>
    </row>
    <row r="22" spans="1:14" ht="15.75" customHeight="1">
      <c r="A22" s="10">
        <v>2112321</v>
      </c>
      <c r="B22" s="11" t="s">
        <v>47</v>
      </c>
      <c r="C22" s="12" t="s">
        <v>1</v>
      </c>
      <c r="D22" s="46"/>
      <c r="E22" s="46"/>
      <c r="F22" s="46"/>
      <c r="G22" s="6">
        <f t="shared" si="0"/>
        <v>0</v>
      </c>
      <c r="H22" s="91"/>
      <c r="I22" s="46"/>
      <c r="J22" s="78"/>
      <c r="K22" s="46"/>
      <c r="L22" s="47"/>
      <c r="M22" s="48"/>
      <c r="N22" s="48"/>
    </row>
    <row r="23" spans="1:14" ht="21" customHeight="1">
      <c r="A23" s="10"/>
      <c r="B23" s="11" t="s">
        <v>48</v>
      </c>
      <c r="C23" s="12"/>
      <c r="D23" s="46">
        <v>712.8</v>
      </c>
      <c r="E23" s="46"/>
      <c r="F23" s="46"/>
      <c r="G23" s="6">
        <f t="shared" si="0"/>
        <v>23.800000000000068</v>
      </c>
      <c r="H23" s="91">
        <v>736.6</v>
      </c>
      <c r="I23" s="46">
        <v>736.6</v>
      </c>
      <c r="J23" s="78"/>
      <c r="K23" s="46"/>
      <c r="L23" s="47"/>
      <c r="M23" s="48"/>
      <c r="N23" s="48"/>
    </row>
    <row r="24" spans="1:14" ht="12" customHeight="1">
      <c r="A24" s="10"/>
      <c r="B24" s="11" t="s">
        <v>49</v>
      </c>
      <c r="C24" s="12"/>
      <c r="D24" s="46"/>
      <c r="E24" s="46"/>
      <c r="F24" s="46"/>
      <c r="G24" s="6">
        <f t="shared" si="0"/>
        <v>0</v>
      </c>
      <c r="H24" s="91"/>
      <c r="I24" s="46"/>
      <c r="J24" s="78"/>
      <c r="K24" s="46"/>
      <c r="L24" s="47"/>
      <c r="M24" s="48"/>
      <c r="N24" s="48"/>
    </row>
    <row r="25" spans="1:14" ht="15.75" customHeight="1">
      <c r="A25" s="10">
        <v>2112322</v>
      </c>
      <c r="B25" s="11" t="s">
        <v>50</v>
      </c>
      <c r="C25" s="12" t="s">
        <v>1</v>
      </c>
      <c r="D25" s="22"/>
      <c r="E25" s="46"/>
      <c r="F25" s="46"/>
      <c r="G25" s="6">
        <f t="shared" si="0"/>
        <v>0</v>
      </c>
      <c r="H25" s="81"/>
      <c r="I25" s="46"/>
      <c r="J25" s="78"/>
      <c r="K25" s="46"/>
      <c r="L25" s="47"/>
      <c r="M25" s="48"/>
      <c r="N25" s="48"/>
    </row>
    <row r="26" spans="1:14" ht="15" customHeight="1">
      <c r="A26" s="10">
        <v>2113000</v>
      </c>
      <c r="B26" s="11" t="s">
        <v>107</v>
      </c>
      <c r="C26" s="12" t="s">
        <v>0</v>
      </c>
      <c r="D26" s="46"/>
      <c r="E26" s="46"/>
      <c r="F26" s="46"/>
      <c r="G26" s="6">
        <f t="shared" si="0"/>
        <v>0</v>
      </c>
      <c r="H26" s="91"/>
      <c r="I26" s="46"/>
      <c r="J26" s="78"/>
      <c r="K26" s="46"/>
      <c r="L26" s="49"/>
      <c r="M26" s="50"/>
      <c r="N26" s="50"/>
    </row>
    <row r="27" spans="1:14" ht="27.75" customHeight="1">
      <c r="A27" s="10">
        <v>2113130</v>
      </c>
      <c r="B27" s="11" t="s">
        <v>51</v>
      </c>
      <c r="C27" s="12">
        <v>741500</v>
      </c>
      <c r="D27" s="46">
        <v>222</v>
      </c>
      <c r="E27" s="51"/>
      <c r="F27" s="46"/>
      <c r="G27" s="6">
        <f>H27-D27</f>
        <v>11</v>
      </c>
      <c r="H27" s="92">
        <v>233</v>
      </c>
      <c r="I27" s="51">
        <v>233</v>
      </c>
      <c r="J27" s="79"/>
      <c r="K27" s="52"/>
      <c r="L27" s="48"/>
      <c r="M27" s="48"/>
      <c r="N27" s="48"/>
    </row>
    <row r="28" spans="1:14" ht="21.75" customHeight="1">
      <c r="A28" s="10">
        <v>2113210</v>
      </c>
      <c r="B28" s="11" t="s">
        <v>52</v>
      </c>
      <c r="C28" s="12">
        <v>742100</v>
      </c>
      <c r="D28" s="46"/>
      <c r="E28" s="51"/>
      <c r="F28" s="46"/>
      <c r="G28" s="6">
        <f t="shared" si="0"/>
        <v>53.3</v>
      </c>
      <c r="H28" s="92">
        <v>53.3</v>
      </c>
      <c r="I28" s="53">
        <v>53.3</v>
      </c>
      <c r="J28" s="80"/>
      <c r="K28" s="53"/>
      <c r="L28" s="48"/>
      <c r="M28" s="48"/>
      <c r="N28" s="48"/>
    </row>
    <row r="29" spans="1:14" ht="20.25" customHeight="1">
      <c r="A29" s="10">
        <v>2113411</v>
      </c>
      <c r="B29" s="15" t="s">
        <v>53</v>
      </c>
      <c r="C29" s="12" t="s">
        <v>1</v>
      </c>
      <c r="D29" s="23">
        <v>81599.4</v>
      </c>
      <c r="E29" s="53"/>
      <c r="F29" s="53"/>
      <c r="G29" s="6">
        <f t="shared" si="0"/>
        <v>219.70000000001164</v>
      </c>
      <c r="H29" s="93">
        <v>81819.1</v>
      </c>
      <c r="I29" s="23">
        <v>81819.1</v>
      </c>
      <c r="J29" s="80"/>
      <c r="K29" s="53"/>
      <c r="L29" s="54"/>
      <c r="M29" s="54"/>
      <c r="N29" s="54"/>
    </row>
    <row r="30" spans="1:14" ht="39" customHeight="1">
      <c r="A30" s="10">
        <v>1000000</v>
      </c>
      <c r="B30" s="11" t="s">
        <v>108</v>
      </c>
      <c r="C30" s="12" t="s">
        <v>0</v>
      </c>
      <c r="D30" s="30">
        <f>D31+D76</f>
        <v>84933.90000000001</v>
      </c>
      <c r="E30" s="53"/>
      <c r="F30" s="53"/>
      <c r="G30" s="6">
        <f t="shared" si="0"/>
        <v>307.79999999998836</v>
      </c>
      <c r="H30" s="94">
        <f>H31+H76</f>
        <v>85241.7</v>
      </c>
      <c r="I30" s="53"/>
      <c r="J30" s="81">
        <f>J31+J76</f>
        <v>82158.691</v>
      </c>
      <c r="K30" s="29">
        <f>K31+K76</f>
        <v>83219.838</v>
      </c>
      <c r="L30" s="54"/>
      <c r="M30" s="54"/>
      <c r="N30" s="54"/>
    </row>
    <row r="31" spans="1:14" ht="52.5" customHeight="1">
      <c r="A31" s="10">
        <v>1100000</v>
      </c>
      <c r="B31" s="11" t="s">
        <v>109</v>
      </c>
      <c r="C31" s="12" t="s">
        <v>0</v>
      </c>
      <c r="D31" s="26">
        <f>D32+D35+D68+D66</f>
        <v>81473.90000000001</v>
      </c>
      <c r="E31" s="25"/>
      <c r="F31" s="25"/>
      <c r="G31" s="6">
        <f t="shared" si="0"/>
        <v>1553.7999999999884</v>
      </c>
      <c r="H31" s="95">
        <f>H32+H35+H68+H66</f>
        <v>83027.7</v>
      </c>
      <c r="I31" s="25"/>
      <c r="J31" s="82">
        <f>J32+J35+J68+J66</f>
        <v>79945.49100000001</v>
      </c>
      <c r="K31" s="26">
        <f>K32+K35+K68+K66</f>
        <v>81006.638</v>
      </c>
      <c r="L31" s="25"/>
      <c r="M31" s="25"/>
      <c r="N31" s="25"/>
    </row>
    <row r="32" spans="1:14" ht="29.25" customHeight="1">
      <c r="A32" s="10">
        <v>1110000</v>
      </c>
      <c r="B32" s="11" t="s">
        <v>54</v>
      </c>
      <c r="C32" s="12" t="s">
        <v>0</v>
      </c>
      <c r="D32" s="25">
        <f>D34+D33</f>
        <v>72518.8</v>
      </c>
      <c r="E32" s="25"/>
      <c r="F32" s="25"/>
      <c r="G32" s="6">
        <f t="shared" si="0"/>
        <v>3650.399999999994</v>
      </c>
      <c r="H32" s="96">
        <f>H33+H34</f>
        <v>76169.2</v>
      </c>
      <c r="I32" s="25"/>
      <c r="J32" s="84">
        <f>J33+J34</f>
        <v>74269.838</v>
      </c>
      <c r="K32" s="25">
        <f>K33+K34</f>
        <v>74170.87</v>
      </c>
      <c r="L32" s="25"/>
      <c r="M32" s="25"/>
      <c r="N32" s="25"/>
    </row>
    <row r="33" spans="1:14" ht="27" customHeight="1">
      <c r="A33" s="10">
        <v>1111000</v>
      </c>
      <c r="B33" s="11" t="s">
        <v>55</v>
      </c>
      <c r="C33" s="12" t="s">
        <v>56</v>
      </c>
      <c r="D33" s="25">
        <v>72118.8</v>
      </c>
      <c r="E33" s="25"/>
      <c r="F33" s="25"/>
      <c r="G33" s="6">
        <f t="shared" si="0"/>
        <v>1897.5</v>
      </c>
      <c r="H33" s="96">
        <v>74016.3</v>
      </c>
      <c r="I33" s="55"/>
      <c r="J33" s="84">
        <v>72336.638</v>
      </c>
      <c r="K33" s="55">
        <v>72237.67</v>
      </c>
      <c r="L33" s="25"/>
      <c r="M33" s="25"/>
      <c r="N33" s="25"/>
    </row>
    <row r="34" spans="1:14" ht="27" customHeight="1">
      <c r="A34" s="10" t="s">
        <v>87</v>
      </c>
      <c r="B34" s="11" t="s">
        <v>88</v>
      </c>
      <c r="C34" s="12" t="s">
        <v>89</v>
      </c>
      <c r="D34" s="25">
        <v>400</v>
      </c>
      <c r="E34" s="25"/>
      <c r="F34" s="25"/>
      <c r="G34" s="6">
        <f t="shared" si="0"/>
        <v>1752.9</v>
      </c>
      <c r="H34" s="96">
        <v>2152.9</v>
      </c>
      <c r="I34" s="25"/>
      <c r="J34" s="83">
        <v>1933.2</v>
      </c>
      <c r="K34" s="83">
        <v>1933.2</v>
      </c>
      <c r="L34" s="25"/>
      <c r="M34" s="25"/>
      <c r="N34" s="25"/>
    </row>
    <row r="35" spans="1:14" ht="49.5" customHeight="1">
      <c r="A35" s="10">
        <v>1120000</v>
      </c>
      <c r="B35" s="11" t="s">
        <v>110</v>
      </c>
      <c r="C35" s="12" t="s">
        <v>0</v>
      </c>
      <c r="D35" s="23">
        <f>D36+D42+D47+D55+D57+D60</f>
        <v>8370</v>
      </c>
      <c r="E35" s="25"/>
      <c r="F35" s="25"/>
      <c r="G35" s="6">
        <f t="shared" si="0"/>
        <v>-1851.5</v>
      </c>
      <c r="H35" s="93">
        <f>H36+H42+H47+H55+H57+H60</f>
        <v>6518.5</v>
      </c>
      <c r="I35" s="25"/>
      <c r="J35" s="85">
        <f>J36+J42+J47+J55+J57+J60</f>
        <v>5360.988999999999</v>
      </c>
      <c r="K35" s="24">
        <f>K36+K42+K47+K55+K57+K60</f>
        <v>6521.054000000001</v>
      </c>
      <c r="L35" s="25"/>
      <c r="M35" s="25"/>
      <c r="N35" s="25"/>
    </row>
    <row r="36" spans="1:14" ht="23.25" customHeight="1">
      <c r="A36" s="16">
        <v>1121000</v>
      </c>
      <c r="B36" s="14" t="s">
        <v>57</v>
      </c>
      <c r="C36" s="17" t="s">
        <v>1</v>
      </c>
      <c r="D36" s="23">
        <f>D37+D38+D39+D40+D41</f>
        <v>5370</v>
      </c>
      <c r="E36" s="25"/>
      <c r="F36" s="25"/>
      <c r="G36" s="6">
        <f t="shared" si="0"/>
        <v>-305</v>
      </c>
      <c r="H36" s="93">
        <f>H37+H38+H39+H40+H41</f>
        <v>5065</v>
      </c>
      <c r="I36" s="25"/>
      <c r="J36" s="85">
        <f>J37+J38+J39+J40+J41</f>
        <v>4088.7729999999997</v>
      </c>
      <c r="K36" s="24">
        <f>K37+K38+K39+K40+K41</f>
        <v>5271.218000000001</v>
      </c>
      <c r="L36" s="25"/>
      <c r="M36" s="25"/>
      <c r="N36" s="25"/>
    </row>
    <row r="37" spans="1:14" ht="23.25" customHeight="1">
      <c r="A37" s="10">
        <v>1121100</v>
      </c>
      <c r="B37" s="11" t="s">
        <v>90</v>
      </c>
      <c r="C37" s="12">
        <v>421100</v>
      </c>
      <c r="D37" s="25"/>
      <c r="E37" s="25"/>
      <c r="F37" s="25"/>
      <c r="G37" s="6">
        <f t="shared" si="0"/>
        <v>0</v>
      </c>
      <c r="H37" s="96"/>
      <c r="I37" s="25"/>
      <c r="J37" s="83"/>
      <c r="K37" s="25"/>
      <c r="L37" s="25"/>
      <c r="M37" s="25"/>
      <c r="N37" s="25"/>
    </row>
    <row r="38" spans="1:14" ht="18.75" customHeight="1">
      <c r="A38" s="10">
        <v>1121200</v>
      </c>
      <c r="B38" s="14" t="s">
        <v>111</v>
      </c>
      <c r="C38" s="12">
        <v>421200</v>
      </c>
      <c r="D38" s="25">
        <v>4400</v>
      </c>
      <c r="E38" s="25"/>
      <c r="F38" s="25"/>
      <c r="G38" s="6">
        <f t="shared" si="0"/>
        <v>0</v>
      </c>
      <c r="H38" s="96">
        <v>4400</v>
      </c>
      <c r="I38" s="55"/>
      <c r="J38" s="84">
        <v>3506.924</v>
      </c>
      <c r="K38" s="55">
        <v>4619.1</v>
      </c>
      <c r="L38" s="25"/>
      <c r="M38" s="25"/>
      <c r="N38" s="25"/>
    </row>
    <row r="39" spans="1:14" ht="18.75" customHeight="1">
      <c r="A39" s="10">
        <v>1121300</v>
      </c>
      <c r="B39" s="11" t="s">
        <v>58</v>
      </c>
      <c r="C39" s="12">
        <v>421300</v>
      </c>
      <c r="D39" s="25">
        <v>410</v>
      </c>
      <c r="E39" s="25"/>
      <c r="F39" s="25"/>
      <c r="G39" s="6">
        <f t="shared" si="0"/>
        <v>-105</v>
      </c>
      <c r="H39" s="96">
        <v>305</v>
      </c>
      <c r="I39" s="55"/>
      <c r="J39" s="84">
        <v>254.22</v>
      </c>
      <c r="K39" s="56">
        <v>303.018</v>
      </c>
      <c r="L39" s="25"/>
      <c r="M39" s="25"/>
      <c r="N39" s="25"/>
    </row>
    <row r="40" spans="1:14" ht="18.75" customHeight="1">
      <c r="A40" s="10">
        <v>1121400</v>
      </c>
      <c r="B40" s="11" t="s">
        <v>59</v>
      </c>
      <c r="C40" s="12">
        <v>421400</v>
      </c>
      <c r="D40" s="25">
        <v>200</v>
      </c>
      <c r="E40" s="25"/>
      <c r="F40" s="25"/>
      <c r="G40" s="6">
        <f t="shared" si="0"/>
        <v>-35</v>
      </c>
      <c r="H40" s="96">
        <v>165</v>
      </c>
      <c r="I40" s="55"/>
      <c r="J40" s="84">
        <v>132.629</v>
      </c>
      <c r="K40" s="48">
        <v>154.1</v>
      </c>
      <c r="L40" s="25"/>
      <c r="M40" s="25"/>
      <c r="N40" s="25"/>
    </row>
    <row r="41" spans="1:14" ht="18.75" customHeight="1">
      <c r="A41" s="10">
        <v>1121700</v>
      </c>
      <c r="B41" s="11" t="s">
        <v>60</v>
      </c>
      <c r="C41" s="12">
        <v>421700</v>
      </c>
      <c r="D41" s="25">
        <v>360</v>
      </c>
      <c r="E41" s="25"/>
      <c r="F41" s="25"/>
      <c r="G41" s="6">
        <f t="shared" si="0"/>
        <v>-165</v>
      </c>
      <c r="H41" s="96">
        <v>195</v>
      </c>
      <c r="I41" s="55"/>
      <c r="J41" s="84">
        <v>195</v>
      </c>
      <c r="K41" s="48">
        <v>195</v>
      </c>
      <c r="L41" s="25"/>
      <c r="M41" s="25"/>
      <c r="N41" s="25"/>
    </row>
    <row r="42" spans="1:14" ht="27" customHeight="1">
      <c r="A42" s="16">
        <v>1122000</v>
      </c>
      <c r="B42" s="14" t="s">
        <v>61</v>
      </c>
      <c r="C42" s="17" t="s">
        <v>1</v>
      </c>
      <c r="D42" s="23">
        <f>D43+D46</f>
        <v>50</v>
      </c>
      <c r="E42" s="25"/>
      <c r="F42" s="25"/>
      <c r="G42" s="6">
        <f t="shared" si="0"/>
        <v>-35</v>
      </c>
      <c r="H42" s="93">
        <f>H43+H46</f>
        <v>15</v>
      </c>
      <c r="I42" s="25"/>
      <c r="J42" s="86">
        <f>J43+J46</f>
        <v>15</v>
      </c>
      <c r="K42" s="23">
        <f>K43+K46</f>
        <v>15</v>
      </c>
      <c r="L42" s="25"/>
      <c r="M42" s="25"/>
      <c r="N42" s="25"/>
    </row>
    <row r="43" spans="1:14" ht="18.75" customHeight="1">
      <c r="A43" s="10">
        <v>1122100</v>
      </c>
      <c r="B43" s="14" t="s">
        <v>62</v>
      </c>
      <c r="C43" s="12">
        <v>422100</v>
      </c>
      <c r="D43" s="25">
        <v>50</v>
      </c>
      <c r="E43" s="25"/>
      <c r="F43" s="25"/>
      <c r="G43" s="6">
        <f t="shared" si="0"/>
        <v>-50</v>
      </c>
      <c r="H43" s="96">
        <v>0</v>
      </c>
      <c r="I43" s="25"/>
      <c r="J43" s="83">
        <f>J44+J45</f>
        <v>0</v>
      </c>
      <c r="K43" s="25">
        <f>K44+K45</f>
        <v>0</v>
      </c>
      <c r="L43" s="25"/>
      <c r="M43" s="25"/>
      <c r="N43" s="25"/>
    </row>
    <row r="44" spans="1:14" ht="18.75" customHeight="1">
      <c r="A44" s="10"/>
      <c r="B44" s="11" t="s">
        <v>63</v>
      </c>
      <c r="C44" s="12"/>
      <c r="D44" s="25"/>
      <c r="E44" s="25"/>
      <c r="F44" s="25"/>
      <c r="G44" s="6">
        <f t="shared" si="0"/>
        <v>0</v>
      </c>
      <c r="H44" s="96"/>
      <c r="I44" s="25"/>
      <c r="J44" s="83"/>
      <c r="K44" s="25"/>
      <c r="L44" s="25"/>
      <c r="M44" s="25"/>
      <c r="N44" s="25"/>
    </row>
    <row r="45" spans="1:14" ht="18.75" customHeight="1">
      <c r="A45" s="10"/>
      <c r="B45" s="11" t="s">
        <v>49</v>
      </c>
      <c r="C45" s="12"/>
      <c r="D45" s="25"/>
      <c r="E45" s="25"/>
      <c r="F45" s="25"/>
      <c r="G45" s="6">
        <f t="shared" si="0"/>
        <v>0</v>
      </c>
      <c r="H45" s="96"/>
      <c r="I45" s="25"/>
      <c r="J45" s="83"/>
      <c r="K45" s="25"/>
      <c r="L45" s="25"/>
      <c r="M45" s="25"/>
      <c r="N45" s="25"/>
    </row>
    <row r="46" spans="1:14" ht="18.75" customHeight="1">
      <c r="A46" s="10">
        <v>1122300</v>
      </c>
      <c r="B46" s="11" t="s">
        <v>64</v>
      </c>
      <c r="C46" s="12">
        <v>422900</v>
      </c>
      <c r="D46" s="25"/>
      <c r="E46" s="25"/>
      <c r="F46" s="25"/>
      <c r="G46" s="6">
        <f t="shared" si="0"/>
        <v>15</v>
      </c>
      <c r="H46" s="96">
        <v>15</v>
      </c>
      <c r="I46" s="25"/>
      <c r="J46" s="83">
        <v>15</v>
      </c>
      <c r="K46" s="83">
        <v>15</v>
      </c>
      <c r="L46" s="25"/>
      <c r="M46" s="25"/>
      <c r="N46" s="25"/>
    </row>
    <row r="47" spans="1:14" ht="22.5" customHeight="1">
      <c r="A47" s="13">
        <v>1123000</v>
      </c>
      <c r="B47" s="14" t="s">
        <v>65</v>
      </c>
      <c r="C47" s="17" t="s">
        <v>1</v>
      </c>
      <c r="D47" s="23">
        <f>SUM(D48:D54)</f>
        <v>900</v>
      </c>
      <c r="E47" s="25"/>
      <c r="F47" s="25"/>
      <c r="G47" s="6">
        <f t="shared" si="0"/>
        <v>-560</v>
      </c>
      <c r="H47" s="93">
        <f>SUM(H48:H54)</f>
        <v>340</v>
      </c>
      <c r="I47" s="25"/>
      <c r="J47" s="85">
        <f>SUM(J48:J54)</f>
        <v>234.98000000000002</v>
      </c>
      <c r="K47" s="24">
        <f>SUM(K48:K54)</f>
        <v>212.6</v>
      </c>
      <c r="L47" s="25"/>
      <c r="M47" s="25"/>
      <c r="N47" s="25"/>
    </row>
    <row r="48" spans="1:14" ht="18.75" customHeight="1">
      <c r="A48" s="10">
        <v>1123200</v>
      </c>
      <c r="B48" s="11" t="s">
        <v>66</v>
      </c>
      <c r="C48" s="12">
        <v>423200</v>
      </c>
      <c r="D48" s="25">
        <v>180</v>
      </c>
      <c r="E48" s="25"/>
      <c r="F48" s="25"/>
      <c r="G48" s="6">
        <f t="shared" si="0"/>
        <v>-30</v>
      </c>
      <c r="H48" s="96">
        <v>150</v>
      </c>
      <c r="I48" s="25"/>
      <c r="J48" s="83">
        <v>150</v>
      </c>
      <c r="K48" s="83">
        <v>150</v>
      </c>
      <c r="L48" s="25"/>
      <c r="M48" s="25"/>
      <c r="N48" s="25"/>
    </row>
    <row r="49" spans="1:14" ht="24" customHeight="1">
      <c r="A49" s="10">
        <v>1123300</v>
      </c>
      <c r="B49" s="11" t="s">
        <v>67</v>
      </c>
      <c r="C49" s="12">
        <v>423300</v>
      </c>
      <c r="D49" s="25">
        <v>100</v>
      </c>
      <c r="E49" s="25"/>
      <c r="F49" s="25"/>
      <c r="G49" s="6">
        <f t="shared" si="0"/>
        <v>0</v>
      </c>
      <c r="H49" s="96">
        <v>100</v>
      </c>
      <c r="I49" s="25"/>
      <c r="J49" s="83"/>
      <c r="L49" s="25"/>
      <c r="M49" s="25"/>
      <c r="N49" s="25"/>
    </row>
    <row r="50" spans="1:14" ht="18.75" customHeight="1">
      <c r="A50" s="10">
        <v>1123400</v>
      </c>
      <c r="B50" s="11" t="s">
        <v>68</v>
      </c>
      <c r="C50" s="12">
        <v>423400</v>
      </c>
      <c r="D50" s="25">
        <v>120</v>
      </c>
      <c r="E50" s="25"/>
      <c r="F50" s="25"/>
      <c r="G50" s="6">
        <f t="shared" si="0"/>
        <v>-30</v>
      </c>
      <c r="H50" s="96">
        <v>90</v>
      </c>
      <c r="I50" s="55"/>
      <c r="J50" s="84">
        <v>84.98</v>
      </c>
      <c r="K50" s="25">
        <v>62.6</v>
      </c>
      <c r="L50" s="25"/>
      <c r="M50" s="25"/>
      <c r="N50" s="25"/>
    </row>
    <row r="51" spans="1:14" ht="18.75" customHeight="1">
      <c r="A51" s="10" t="s">
        <v>98</v>
      </c>
      <c r="B51" s="11" t="s">
        <v>91</v>
      </c>
      <c r="C51" s="12">
        <v>423500</v>
      </c>
      <c r="D51" s="25"/>
      <c r="E51" s="25"/>
      <c r="F51" s="25"/>
      <c r="G51" s="6">
        <f t="shared" si="0"/>
        <v>0</v>
      </c>
      <c r="H51" s="96"/>
      <c r="I51" s="25"/>
      <c r="J51" s="83"/>
      <c r="K51" s="55"/>
      <c r="L51" s="25"/>
      <c r="M51" s="25"/>
      <c r="N51" s="25"/>
    </row>
    <row r="52" spans="1:14" ht="18.75" customHeight="1">
      <c r="A52" s="10">
        <v>1123600</v>
      </c>
      <c r="B52" s="11" t="s">
        <v>97</v>
      </c>
      <c r="C52" s="12">
        <v>423600</v>
      </c>
      <c r="D52" s="25">
        <v>40</v>
      </c>
      <c r="E52" s="25"/>
      <c r="F52" s="25"/>
      <c r="G52" s="6">
        <f t="shared" si="0"/>
        <v>-40</v>
      </c>
      <c r="H52" s="96">
        <v>0</v>
      </c>
      <c r="I52" s="25"/>
      <c r="J52" s="83"/>
      <c r="K52" s="25"/>
      <c r="L52" s="25"/>
      <c r="M52" s="25"/>
      <c r="N52" s="25"/>
    </row>
    <row r="53" spans="1:14" ht="18.75" customHeight="1">
      <c r="A53" s="10">
        <v>1123700</v>
      </c>
      <c r="B53" s="11" t="s">
        <v>99</v>
      </c>
      <c r="C53" s="12">
        <v>423700</v>
      </c>
      <c r="D53" s="25">
        <v>60</v>
      </c>
      <c r="E53" s="25"/>
      <c r="F53" s="25"/>
      <c r="G53" s="6">
        <f t="shared" si="0"/>
        <v>-60</v>
      </c>
      <c r="H53" s="96">
        <v>0</v>
      </c>
      <c r="I53" s="25"/>
      <c r="J53" s="83"/>
      <c r="K53" s="25"/>
      <c r="L53" s="25"/>
      <c r="M53" s="25"/>
      <c r="N53" s="25"/>
    </row>
    <row r="54" spans="1:14" ht="18.75" customHeight="1">
      <c r="A54" s="10">
        <v>1123800</v>
      </c>
      <c r="B54" s="11" t="s">
        <v>69</v>
      </c>
      <c r="C54" s="12">
        <v>423900</v>
      </c>
      <c r="D54" s="25">
        <v>400</v>
      </c>
      <c r="E54" s="25"/>
      <c r="F54" s="25"/>
      <c r="G54" s="6">
        <f t="shared" si="0"/>
        <v>-400</v>
      </c>
      <c r="H54" s="96">
        <v>0</v>
      </c>
      <c r="I54" s="25"/>
      <c r="J54" s="83"/>
      <c r="K54" s="25"/>
      <c r="L54" s="25"/>
      <c r="M54" s="25"/>
      <c r="N54" s="25"/>
    </row>
    <row r="55" spans="1:14" ht="27" customHeight="1">
      <c r="A55" s="13">
        <v>1124000</v>
      </c>
      <c r="B55" s="14" t="s">
        <v>70</v>
      </c>
      <c r="C55" s="17" t="s">
        <v>1</v>
      </c>
      <c r="D55" s="23">
        <f>D56</f>
        <v>300</v>
      </c>
      <c r="E55" s="25"/>
      <c r="F55" s="25"/>
      <c r="G55" s="6">
        <f t="shared" si="0"/>
        <v>-135</v>
      </c>
      <c r="H55" s="93">
        <f>H56</f>
        <v>165</v>
      </c>
      <c r="I55" s="25"/>
      <c r="J55" s="85">
        <f>J56</f>
        <v>164.046</v>
      </c>
      <c r="K55" s="24">
        <f>K56</f>
        <v>164.046</v>
      </c>
      <c r="L55" s="25"/>
      <c r="M55" s="25"/>
      <c r="N55" s="25"/>
    </row>
    <row r="56" spans="1:14" ht="18.75" customHeight="1">
      <c r="A56" s="10">
        <v>1124100</v>
      </c>
      <c r="B56" s="11" t="s">
        <v>71</v>
      </c>
      <c r="C56" s="12">
        <v>424100</v>
      </c>
      <c r="D56" s="25">
        <v>300</v>
      </c>
      <c r="E56" s="25"/>
      <c r="F56" s="25"/>
      <c r="G56" s="6">
        <f t="shared" si="0"/>
        <v>-135</v>
      </c>
      <c r="H56" s="96">
        <v>165</v>
      </c>
      <c r="I56" s="55"/>
      <c r="J56" s="84">
        <v>164.046</v>
      </c>
      <c r="K56" s="84">
        <v>164.046</v>
      </c>
      <c r="L56" s="25"/>
      <c r="M56" s="25"/>
      <c r="N56" s="25"/>
    </row>
    <row r="57" spans="1:14" ht="25.5">
      <c r="A57" s="13">
        <v>1125000</v>
      </c>
      <c r="B57" s="14" t="s">
        <v>72</v>
      </c>
      <c r="C57" s="17" t="s">
        <v>1</v>
      </c>
      <c r="D57" s="23">
        <f>D58+D59</f>
        <v>480</v>
      </c>
      <c r="E57" s="25"/>
      <c r="F57" s="25"/>
      <c r="G57" s="6">
        <f t="shared" si="0"/>
        <v>-411.5</v>
      </c>
      <c r="H57" s="93">
        <f>H58+H59</f>
        <v>68.5</v>
      </c>
      <c r="I57" s="25"/>
      <c r="J57" s="85">
        <f>J58+J59</f>
        <v>68.5</v>
      </c>
      <c r="K57" s="24">
        <f>K58+K59</f>
        <v>68.5</v>
      </c>
      <c r="L57" s="25"/>
      <c r="M57" s="25"/>
      <c r="N57" s="25"/>
    </row>
    <row r="58" spans="1:14" ht="20.25" customHeight="1">
      <c r="A58" s="10">
        <v>1125100</v>
      </c>
      <c r="B58" s="11" t="s">
        <v>73</v>
      </c>
      <c r="C58" s="12">
        <v>425100</v>
      </c>
      <c r="D58" s="25">
        <v>300</v>
      </c>
      <c r="E58" s="25"/>
      <c r="F58" s="25"/>
      <c r="G58" s="6">
        <f t="shared" si="0"/>
        <v>-300</v>
      </c>
      <c r="H58" s="96">
        <v>0</v>
      </c>
      <c r="I58" s="25"/>
      <c r="J58" s="83"/>
      <c r="K58" s="25"/>
      <c r="L58" s="25"/>
      <c r="M58" s="25"/>
      <c r="N58" s="25"/>
    </row>
    <row r="59" spans="1:14" ht="25.5">
      <c r="A59" s="10">
        <v>1125200</v>
      </c>
      <c r="B59" s="11" t="s">
        <v>74</v>
      </c>
      <c r="C59" s="12">
        <v>425200</v>
      </c>
      <c r="D59" s="25">
        <v>180</v>
      </c>
      <c r="E59" s="25"/>
      <c r="F59" s="25"/>
      <c r="G59" s="6">
        <f t="shared" si="0"/>
        <v>-111.5</v>
      </c>
      <c r="H59" s="96">
        <v>68.5</v>
      </c>
      <c r="I59" s="25"/>
      <c r="J59" s="84">
        <v>68.5</v>
      </c>
      <c r="K59" s="84">
        <v>68.5</v>
      </c>
      <c r="L59" s="25"/>
      <c r="M59" s="25"/>
      <c r="N59" s="25"/>
    </row>
    <row r="60" spans="1:14" ht="14.25">
      <c r="A60" s="13">
        <v>1126000</v>
      </c>
      <c r="B60" s="14" t="s">
        <v>75</v>
      </c>
      <c r="C60" s="17" t="s">
        <v>1</v>
      </c>
      <c r="D60" s="23">
        <f>SUM(D61:D65)</f>
        <v>1270</v>
      </c>
      <c r="E60" s="25"/>
      <c r="F60" s="25"/>
      <c r="G60" s="6">
        <f t="shared" si="0"/>
        <v>-405</v>
      </c>
      <c r="H60" s="93">
        <f>SUM(H61:H65)</f>
        <v>865</v>
      </c>
      <c r="I60" s="25"/>
      <c r="J60" s="85">
        <f>SUM(J61:J65)</f>
        <v>789.6899999999999</v>
      </c>
      <c r="K60" s="24">
        <f>K61+K62+K63+K64+K65</f>
        <v>789.6899999999999</v>
      </c>
      <c r="L60" s="25"/>
      <c r="M60" s="25"/>
      <c r="N60" s="25"/>
    </row>
    <row r="61" spans="1:14" ht="21.75" customHeight="1">
      <c r="A61" s="10">
        <v>1126100</v>
      </c>
      <c r="B61" s="11" t="s">
        <v>76</v>
      </c>
      <c r="C61" s="12">
        <v>426100</v>
      </c>
      <c r="D61" s="25">
        <v>220</v>
      </c>
      <c r="E61" s="25"/>
      <c r="F61" s="25"/>
      <c r="G61" s="6">
        <f t="shared" si="0"/>
        <v>140</v>
      </c>
      <c r="H61" s="96">
        <v>360</v>
      </c>
      <c r="I61" s="55"/>
      <c r="J61" s="84">
        <v>355.84</v>
      </c>
      <c r="K61" s="84">
        <v>355.84</v>
      </c>
      <c r="L61" s="25"/>
      <c r="M61" s="25"/>
      <c r="N61" s="25"/>
    </row>
    <row r="62" spans="1:14" ht="15.75" customHeight="1">
      <c r="A62" s="10">
        <v>1126300</v>
      </c>
      <c r="B62" s="11" t="s">
        <v>77</v>
      </c>
      <c r="C62" s="12" t="s">
        <v>78</v>
      </c>
      <c r="D62" s="25"/>
      <c r="E62" s="25"/>
      <c r="F62" s="25"/>
      <c r="G62" s="6">
        <f t="shared" si="0"/>
        <v>0</v>
      </c>
      <c r="H62" s="96"/>
      <c r="I62" s="25"/>
      <c r="J62" s="83"/>
      <c r="K62" s="25"/>
      <c r="L62" s="25"/>
      <c r="M62" s="25"/>
      <c r="N62" s="25"/>
    </row>
    <row r="63" spans="1:14" ht="18" customHeight="1">
      <c r="A63" s="10">
        <v>1126400</v>
      </c>
      <c r="B63" s="11" t="s">
        <v>79</v>
      </c>
      <c r="C63" s="12">
        <v>426400</v>
      </c>
      <c r="D63" s="25"/>
      <c r="E63" s="25"/>
      <c r="F63" s="25"/>
      <c r="G63" s="6">
        <f t="shared" si="0"/>
        <v>0</v>
      </c>
      <c r="H63" s="96"/>
      <c r="I63" s="25"/>
      <c r="J63" s="83"/>
      <c r="K63" s="25"/>
      <c r="L63" s="25"/>
      <c r="M63" s="25"/>
      <c r="N63" s="25"/>
    </row>
    <row r="64" spans="1:14" ht="18" customHeight="1">
      <c r="A64" s="10">
        <v>1126700</v>
      </c>
      <c r="B64" s="11" t="s">
        <v>80</v>
      </c>
      <c r="C64" s="12">
        <v>426700</v>
      </c>
      <c r="D64" s="25">
        <v>150</v>
      </c>
      <c r="E64" s="25"/>
      <c r="F64" s="25"/>
      <c r="G64" s="6">
        <f t="shared" si="0"/>
        <v>80</v>
      </c>
      <c r="H64" s="96">
        <v>230</v>
      </c>
      <c r="I64" s="25"/>
      <c r="J64" s="83">
        <v>197.95</v>
      </c>
      <c r="K64" s="83">
        <v>197.95</v>
      </c>
      <c r="L64" s="25"/>
      <c r="M64" s="25"/>
      <c r="N64" s="25"/>
    </row>
    <row r="65" spans="1:14" ht="18" customHeight="1">
      <c r="A65" s="10">
        <v>1126800</v>
      </c>
      <c r="B65" s="11" t="s">
        <v>81</v>
      </c>
      <c r="C65" s="12">
        <v>426900</v>
      </c>
      <c r="D65" s="25">
        <v>900</v>
      </c>
      <c r="E65" s="25"/>
      <c r="F65" s="25"/>
      <c r="G65" s="6">
        <f t="shared" si="0"/>
        <v>-625</v>
      </c>
      <c r="H65" s="96">
        <v>275</v>
      </c>
      <c r="I65" s="25"/>
      <c r="J65" s="83">
        <v>235.9</v>
      </c>
      <c r="K65" s="83">
        <v>235.9</v>
      </c>
      <c r="L65" s="25"/>
      <c r="M65" s="25"/>
      <c r="N65" s="25"/>
    </row>
    <row r="66" spans="1:14" ht="30" customHeight="1">
      <c r="A66" s="10">
        <v>1160000</v>
      </c>
      <c r="B66" s="27" t="s">
        <v>112</v>
      </c>
      <c r="C66" s="28" t="s">
        <v>0</v>
      </c>
      <c r="D66" s="24">
        <f>D67</f>
        <v>120</v>
      </c>
      <c r="E66" s="25"/>
      <c r="F66" s="25"/>
      <c r="G66" s="6">
        <f t="shared" si="0"/>
        <v>-120</v>
      </c>
      <c r="H66" s="97">
        <f>H67</f>
        <v>0</v>
      </c>
      <c r="I66" s="25"/>
      <c r="J66" s="87">
        <f>J67</f>
        <v>0</v>
      </c>
      <c r="K66" s="24">
        <f>K67</f>
        <v>0</v>
      </c>
      <c r="L66" s="25"/>
      <c r="M66" s="25"/>
      <c r="N66" s="25"/>
    </row>
    <row r="67" spans="1:14" ht="18" customHeight="1">
      <c r="A67" s="10">
        <v>1162900</v>
      </c>
      <c r="B67" s="11" t="s">
        <v>101</v>
      </c>
      <c r="C67" s="12">
        <v>472900</v>
      </c>
      <c r="D67" s="25">
        <v>120</v>
      </c>
      <c r="E67" s="25"/>
      <c r="F67" s="25"/>
      <c r="G67" s="6">
        <f t="shared" si="0"/>
        <v>-120</v>
      </c>
      <c r="H67" s="96"/>
      <c r="I67" s="25"/>
      <c r="J67" s="83"/>
      <c r="K67" s="25"/>
      <c r="L67" s="25"/>
      <c r="M67" s="25"/>
      <c r="N67" s="25"/>
    </row>
    <row r="68" spans="1:14" ht="28.5">
      <c r="A68" s="10">
        <v>1170000</v>
      </c>
      <c r="B68" s="27" t="s">
        <v>113</v>
      </c>
      <c r="C68" s="28" t="s">
        <v>1</v>
      </c>
      <c r="D68" s="24">
        <f>D69+D72+D74</f>
        <v>465.1</v>
      </c>
      <c r="E68" s="25"/>
      <c r="F68" s="25"/>
      <c r="G68" s="6">
        <f t="shared" si="0"/>
        <v>-125.10000000000002</v>
      </c>
      <c r="H68" s="97">
        <f>H69+H72+H74</f>
        <v>340</v>
      </c>
      <c r="I68" s="25"/>
      <c r="J68" s="85">
        <f>J69+J72+J74</f>
        <v>314.664</v>
      </c>
      <c r="K68" s="24">
        <f>K69+K72+K74</f>
        <v>314.714</v>
      </c>
      <c r="L68" s="25"/>
      <c r="M68" s="25"/>
      <c r="N68" s="25"/>
    </row>
    <row r="69" spans="1:14" ht="32.25" customHeight="1">
      <c r="A69" s="13">
        <v>1172000</v>
      </c>
      <c r="B69" s="14" t="s">
        <v>82</v>
      </c>
      <c r="C69" s="17" t="s">
        <v>1</v>
      </c>
      <c r="D69" s="23">
        <f>D71+D70</f>
        <v>240</v>
      </c>
      <c r="E69" s="25"/>
      <c r="F69" s="25"/>
      <c r="G69" s="6">
        <f t="shared" si="0"/>
        <v>100</v>
      </c>
      <c r="H69" s="93">
        <f>H70+H71</f>
        <v>340</v>
      </c>
      <c r="I69" s="25"/>
      <c r="J69" s="85">
        <f>J70+J71</f>
        <v>314.664</v>
      </c>
      <c r="K69" s="24">
        <f>K70+K71</f>
        <v>314.714</v>
      </c>
      <c r="L69" s="25"/>
      <c r="M69" s="25"/>
      <c r="N69" s="25"/>
    </row>
    <row r="70" spans="1:14" ht="14.25">
      <c r="A70" s="10">
        <v>1172200</v>
      </c>
      <c r="B70" s="11" t="s">
        <v>96</v>
      </c>
      <c r="C70" s="12">
        <v>482200</v>
      </c>
      <c r="D70" s="25">
        <v>100</v>
      </c>
      <c r="E70" s="25"/>
      <c r="F70" s="25"/>
      <c r="G70" s="6">
        <f t="shared" si="0"/>
        <v>0</v>
      </c>
      <c r="H70" s="96">
        <v>100</v>
      </c>
      <c r="I70" s="25"/>
      <c r="J70" s="84">
        <v>87.75</v>
      </c>
      <c r="K70" s="84">
        <v>87.8</v>
      </c>
      <c r="L70" s="25"/>
      <c r="M70" s="25"/>
      <c r="N70" s="25"/>
    </row>
    <row r="71" spans="1:14" ht="12.75" customHeight="1">
      <c r="A71" s="10">
        <v>1172300</v>
      </c>
      <c r="B71" s="11" t="s">
        <v>114</v>
      </c>
      <c r="C71" s="12">
        <v>482300</v>
      </c>
      <c r="D71" s="25">
        <v>140</v>
      </c>
      <c r="E71" s="25"/>
      <c r="F71" s="25"/>
      <c r="G71" s="6">
        <f t="shared" si="0"/>
        <v>100</v>
      </c>
      <c r="H71" s="96">
        <v>240</v>
      </c>
      <c r="I71" s="55"/>
      <c r="J71" s="84">
        <v>226.914</v>
      </c>
      <c r="K71" s="84">
        <v>226.914</v>
      </c>
      <c r="L71" s="25"/>
      <c r="M71" s="25"/>
      <c r="N71" s="25"/>
    </row>
    <row r="72" spans="1:14" ht="32.25" customHeight="1" hidden="1">
      <c r="A72" s="13">
        <v>1174000</v>
      </c>
      <c r="B72" s="14" t="s">
        <v>92</v>
      </c>
      <c r="C72" s="17" t="s">
        <v>1</v>
      </c>
      <c r="D72" s="23">
        <f>D73</f>
        <v>0</v>
      </c>
      <c r="E72" s="25"/>
      <c r="F72" s="25"/>
      <c r="G72" s="6">
        <f t="shared" si="0"/>
        <v>0</v>
      </c>
      <c r="H72" s="93">
        <f>H73</f>
        <v>0</v>
      </c>
      <c r="I72" s="25"/>
      <c r="J72" s="83">
        <f>J73</f>
        <v>0</v>
      </c>
      <c r="K72" s="25">
        <f>K73</f>
        <v>0</v>
      </c>
      <c r="L72" s="25"/>
      <c r="M72" s="25"/>
      <c r="N72" s="25"/>
    </row>
    <row r="73" spans="1:14" ht="18.75" customHeight="1" hidden="1">
      <c r="A73" s="10">
        <v>1174200</v>
      </c>
      <c r="B73" s="11" t="s">
        <v>93</v>
      </c>
      <c r="C73" s="12">
        <v>484200</v>
      </c>
      <c r="D73" s="25"/>
      <c r="E73" s="25"/>
      <c r="F73" s="25"/>
      <c r="G73" s="6">
        <f t="shared" si="0"/>
        <v>0</v>
      </c>
      <c r="H73" s="96"/>
      <c r="I73" s="25"/>
      <c r="J73" s="83"/>
      <c r="K73" s="25"/>
      <c r="L73" s="25"/>
      <c r="M73" s="25"/>
      <c r="N73" s="25"/>
    </row>
    <row r="74" spans="1:14" ht="14.25">
      <c r="A74" s="14">
        <v>1176000</v>
      </c>
      <c r="B74" s="14" t="s">
        <v>94</v>
      </c>
      <c r="C74" s="17" t="s">
        <v>1</v>
      </c>
      <c r="D74" s="25">
        <f>D75</f>
        <v>225.1</v>
      </c>
      <c r="E74" s="25"/>
      <c r="F74" s="25"/>
      <c r="G74" s="6">
        <f t="shared" si="0"/>
        <v>-225.1</v>
      </c>
      <c r="H74" s="96">
        <f>H75</f>
        <v>0</v>
      </c>
      <c r="I74" s="25"/>
      <c r="J74" s="83">
        <f>J75</f>
        <v>0</v>
      </c>
      <c r="K74" s="25">
        <f>K75</f>
        <v>0</v>
      </c>
      <c r="L74" s="25"/>
      <c r="M74" s="25"/>
      <c r="N74" s="25"/>
    </row>
    <row r="75" spans="1:14" ht="14.25">
      <c r="A75" s="10">
        <v>1176100</v>
      </c>
      <c r="B75" s="11" t="s">
        <v>95</v>
      </c>
      <c r="C75" s="12">
        <v>486100</v>
      </c>
      <c r="D75" s="25">
        <v>225.1</v>
      </c>
      <c r="E75" s="25"/>
      <c r="F75" s="25"/>
      <c r="G75" s="6">
        <f t="shared" si="0"/>
        <v>-225.1</v>
      </c>
      <c r="H75" s="96">
        <v>0</v>
      </c>
      <c r="I75" s="25"/>
      <c r="J75" s="83"/>
      <c r="K75" s="25"/>
      <c r="L75" s="25"/>
      <c r="M75" s="25"/>
      <c r="N75" s="25"/>
    </row>
    <row r="76" spans="1:14" ht="39" customHeight="1">
      <c r="A76" s="10">
        <v>1200000</v>
      </c>
      <c r="B76" s="11" t="s">
        <v>115</v>
      </c>
      <c r="C76" s="12" t="s">
        <v>1</v>
      </c>
      <c r="D76" s="23">
        <f>D77</f>
        <v>3460</v>
      </c>
      <c r="E76" s="25"/>
      <c r="F76" s="25"/>
      <c r="G76" s="6">
        <f t="shared" si="0"/>
        <v>-1246</v>
      </c>
      <c r="H76" s="96">
        <f>H77</f>
        <v>2214</v>
      </c>
      <c r="I76" s="25"/>
      <c r="J76" s="83">
        <f>J77</f>
        <v>2213.2</v>
      </c>
      <c r="K76" s="25">
        <f>K77</f>
        <v>2213.2</v>
      </c>
      <c r="L76" s="25"/>
      <c r="M76" s="25"/>
      <c r="N76" s="25"/>
    </row>
    <row r="77" spans="1:14" ht="25.5">
      <c r="A77" s="13">
        <v>1210000</v>
      </c>
      <c r="B77" s="14" t="s">
        <v>116</v>
      </c>
      <c r="C77" s="17" t="s">
        <v>1</v>
      </c>
      <c r="D77" s="23">
        <f>SUM(D78:D79)</f>
        <v>3460</v>
      </c>
      <c r="E77" s="25"/>
      <c r="F77" s="25"/>
      <c r="G77" s="6">
        <f t="shared" si="0"/>
        <v>-1246</v>
      </c>
      <c r="H77" s="96">
        <f>SUM(H78:H79)</f>
        <v>2214</v>
      </c>
      <c r="I77" s="25"/>
      <c r="J77" s="83">
        <f>J79+J78</f>
        <v>2213.2</v>
      </c>
      <c r="K77" s="25">
        <f>K79+K78</f>
        <v>2213.2</v>
      </c>
      <c r="L77" s="25"/>
      <c r="M77" s="25"/>
      <c r="N77" s="25"/>
    </row>
    <row r="78" spans="1:14" ht="14.25">
      <c r="A78" s="10">
        <v>1215000</v>
      </c>
      <c r="B78" s="11" t="s">
        <v>83</v>
      </c>
      <c r="C78" s="12">
        <v>512200</v>
      </c>
      <c r="D78" s="23">
        <v>3060</v>
      </c>
      <c r="E78" s="25"/>
      <c r="F78" s="25"/>
      <c r="G78" s="6">
        <f t="shared" si="0"/>
        <v>-967</v>
      </c>
      <c r="H78" s="96">
        <v>2093</v>
      </c>
      <c r="I78" s="25"/>
      <c r="J78" s="83">
        <v>2092.2</v>
      </c>
      <c r="K78" s="25">
        <v>2092.2</v>
      </c>
      <c r="L78" s="25"/>
      <c r="M78" s="25"/>
      <c r="N78" s="25"/>
    </row>
    <row r="79" spans="1:14" ht="18.75" customHeight="1">
      <c r="A79" s="10">
        <v>1216000</v>
      </c>
      <c r="B79" s="11" t="s">
        <v>100</v>
      </c>
      <c r="C79" s="12">
        <v>512900</v>
      </c>
      <c r="D79" s="25">
        <v>400</v>
      </c>
      <c r="E79" s="25"/>
      <c r="F79" s="25"/>
      <c r="G79" s="6">
        <f t="shared" si="0"/>
        <v>-279</v>
      </c>
      <c r="H79" s="96">
        <v>121</v>
      </c>
      <c r="I79" s="25"/>
      <c r="J79" s="83">
        <v>121</v>
      </c>
      <c r="K79" s="25">
        <v>121</v>
      </c>
      <c r="L79" s="25"/>
      <c r="M79" s="25"/>
      <c r="N79" s="25"/>
    </row>
    <row r="81" spans="2:7" ht="12.75" customHeight="1">
      <c r="B81" s="57" t="s">
        <v>118</v>
      </c>
      <c r="C81" s="58"/>
      <c r="D81" s="59"/>
      <c r="E81" s="59"/>
      <c r="F81" s="59"/>
      <c r="G81" s="59"/>
    </row>
    <row r="82" spans="2:7" ht="14.25" hidden="1">
      <c r="B82" s="60"/>
      <c r="C82" s="58"/>
      <c r="D82" s="59"/>
      <c r="E82" s="59"/>
      <c r="F82" s="59"/>
      <c r="G82" s="59"/>
    </row>
    <row r="83" spans="2:9" ht="14.25" customHeight="1">
      <c r="B83" s="61" t="s">
        <v>84</v>
      </c>
      <c r="C83" s="19"/>
      <c r="D83" s="5"/>
      <c r="E83" s="105" t="s">
        <v>102</v>
      </c>
      <c r="F83" s="105"/>
      <c r="G83" s="105"/>
      <c r="H83" s="98"/>
      <c r="I83" s="62"/>
    </row>
    <row r="84" spans="2:9" ht="15">
      <c r="B84" s="18"/>
      <c r="C84" s="63"/>
      <c r="D84" s="107" t="s">
        <v>44</v>
      </c>
      <c r="E84" s="107"/>
      <c r="F84" s="99" t="s">
        <v>45</v>
      </c>
      <c r="G84" s="99"/>
      <c r="H84" s="98"/>
      <c r="I84" s="62"/>
    </row>
    <row r="85" spans="2:9" ht="14.25">
      <c r="B85" s="18"/>
      <c r="C85" s="64"/>
      <c r="D85" s="4"/>
      <c r="E85" s="65"/>
      <c r="F85" s="31"/>
      <c r="G85" s="66"/>
      <c r="H85" s="98"/>
      <c r="I85" s="62"/>
    </row>
    <row r="86" spans="2:9" ht="14.25" customHeight="1">
      <c r="B86" s="67" t="s">
        <v>85</v>
      </c>
      <c r="C86" s="19"/>
      <c r="D86" s="5"/>
      <c r="E86" s="105" t="s">
        <v>103</v>
      </c>
      <c r="F86" s="105"/>
      <c r="G86" s="105"/>
      <c r="H86" s="98"/>
      <c r="I86" s="62"/>
    </row>
    <row r="87" spans="2:9" ht="14.25">
      <c r="B87" s="68"/>
      <c r="C87" s="63"/>
      <c r="D87" s="104" t="s">
        <v>44</v>
      </c>
      <c r="E87" s="104"/>
      <c r="F87" s="99" t="s">
        <v>45</v>
      </c>
      <c r="G87" s="99"/>
      <c r="H87" s="98"/>
      <c r="I87" s="62"/>
    </row>
    <row r="88" spans="2:9" ht="14.25">
      <c r="B88" s="69"/>
      <c r="C88" s="70"/>
      <c r="D88" s="20"/>
      <c r="E88" s="20"/>
      <c r="F88" s="99"/>
      <c r="G88" s="99"/>
      <c r="H88" s="98"/>
      <c r="I88" s="62"/>
    </row>
    <row r="89" spans="2:9" ht="14.25">
      <c r="B89" s="71"/>
      <c r="C89" s="72"/>
      <c r="D89" s="62"/>
      <c r="E89" s="62"/>
      <c r="F89" s="62"/>
      <c r="G89" s="73"/>
      <c r="H89" s="98"/>
      <c r="I89" s="62"/>
    </row>
    <row r="90" spans="2:9" ht="14.25">
      <c r="B90" s="62"/>
      <c r="C90" s="62"/>
      <c r="D90" s="62"/>
      <c r="E90" s="62"/>
      <c r="F90" s="62"/>
      <c r="G90" s="62"/>
      <c r="H90" s="98"/>
      <c r="I90" s="62"/>
    </row>
  </sheetData>
  <sheetProtection/>
  <mergeCells count="38">
    <mergeCell ref="A11:E11"/>
    <mergeCell ref="D84:E84"/>
    <mergeCell ref="F12:L12"/>
    <mergeCell ref="A13:E13"/>
    <mergeCell ref="F13:L13"/>
    <mergeCell ref="A14:E14"/>
    <mergeCell ref="D16:D17"/>
    <mergeCell ref="A16:A17"/>
    <mergeCell ref="A12:E12"/>
    <mergeCell ref="C16:C17"/>
    <mergeCell ref="A1:M1"/>
    <mergeCell ref="A3:M3"/>
    <mergeCell ref="A4:M4"/>
    <mergeCell ref="A6:E6"/>
    <mergeCell ref="F6:L6"/>
    <mergeCell ref="E16:G16"/>
    <mergeCell ref="F7:L7"/>
    <mergeCell ref="A9:E9"/>
    <mergeCell ref="A8:E8"/>
    <mergeCell ref="A10:E10"/>
    <mergeCell ref="D87:E87"/>
    <mergeCell ref="F87:G87"/>
    <mergeCell ref="N16:N17"/>
    <mergeCell ref="M16:M17"/>
    <mergeCell ref="L16:L17"/>
    <mergeCell ref="K16:K17"/>
    <mergeCell ref="J16:J17"/>
    <mergeCell ref="E83:G83"/>
    <mergeCell ref="E86:G86"/>
    <mergeCell ref="F88:G88"/>
    <mergeCell ref="F8:L8"/>
    <mergeCell ref="F9:L9"/>
    <mergeCell ref="F10:L10"/>
    <mergeCell ref="F11:L11"/>
    <mergeCell ref="F14:L14"/>
    <mergeCell ref="I16:I17"/>
    <mergeCell ref="H16:H17"/>
    <mergeCell ref="F84:G84"/>
  </mergeCells>
  <printOptions/>
  <pageMargins left="0" right="0" top="0" bottom="0" header="0" footer="0"/>
  <pageSetup horizontalDpi="600" verticalDpi="600" orientation="landscape" paperSize="9" scale="94" r:id="rId1"/>
  <rowBreaks count="1" manualBreakCount="1">
    <brk id="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2020-01-21T12:43:03Z</cp:lastPrinted>
  <dcterms:created xsi:type="dcterms:W3CDTF">2012-10-12T11:29:17Z</dcterms:created>
  <dcterms:modified xsi:type="dcterms:W3CDTF">2020-01-22T08:06:23Z</dcterms:modified>
  <cp:category/>
  <cp:version/>
  <cp:contentType/>
  <cp:contentStatus/>
</cp:coreProperties>
</file>