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<sst xmlns="http://schemas.openxmlformats.org/spreadsheetml/2006/main" count="249" uniqueCount="117">
  <si>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</si>
  <si>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</si>
  <si>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</si>
  <si>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</si>
  <si>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</si>
  <si>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</si>
  <si>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</si>
  <si>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</si>
  <si>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</si>
  <si>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</si>
  <si>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</si>
  <si>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</si>
  <si>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</si>
  <si>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</si>
  <si>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</si>
  <si>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</si>
  <si>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</si>
  <si>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</si>
  <si>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</si>
  <si>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</si>
  <si>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</si>
  <si>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</si>
  <si>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</si>
  <si>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</si>
  <si>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</si>
  <si>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</si>
  <si>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</si>
  <si>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</si>
  <si>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</si>
  <si>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</si>
  <si>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</si>
  <si>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</si>
  <si>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</si>
  <si>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</si>
  <si>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</si>
  <si>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</si>
  <si>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</si>
  <si>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</si>
  <si>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</si>
  <si>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</si>
  <si>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</si>
  <si>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</si>
  <si>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</si>
  <si>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</si>
  <si>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</si>
  <si>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</si>
  <si>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</si>
  <si>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</si>
  <si>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</si>
  <si>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</si>
  <si>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</si>
  <si>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</si>
  <si>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</si>
  <si>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</si>
  <si>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</si>
  <si>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</si>
  <si>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</si>
  <si>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 xml:space="preserve">փաստ                   ( _____ ամիս)                                                                           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</si>
  <si>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</si>
  <si>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</si>
  <si>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</si>
  <si>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</si>
  <si>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</si>
  <si>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</si>
  <si>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</si>
  <si>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</si>
  <si>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</si>
  <si>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</si>
  <si>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</si>
  <si>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</si>
  <si>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</si>
  <si>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</si>
  <si>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</si>
  <si>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</si>
  <si>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</si>
  <si>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</si>
  <si>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</si>
  <si>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</si>
  <si>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</si>
  <si>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</si>
  <si>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</si>
  <si>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</si>
  <si>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</si>
  <si>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</si>
  <si>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</si>
  <si>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</si>
  <si>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</si>
  <si>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</si>
  <si>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</si>
  <si>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</si>
  <si>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</si>
  <si>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</si>
  <si>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</si>
  <si>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</si>
  <si>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</si>
  <si>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</si>
  <si>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</si>
  <si>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</si>
  <si>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</si>
  <si>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</si>
  <si>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</si>
  <si>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</si>
  <si>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</si>
  <si>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</si>
  <si>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</si>
  <si>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</si>
  <si>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</si>
  <si>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</si>
  <si>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</si>
  <si>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</si>
  <si>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</si>
  <si>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</si>
  <si>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</si>
  <si>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</si>
  <si>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փաստ                   ( 5 ամիս)                                                                           </t>
  </si>
  <si>
    <r>
      <t xml:space="preserve">ծրագիր </t>
    </r>
    <r>
      <rPr>
        <sz val="10"/>
        <rFont val="Calibri"/>
        <family val="2"/>
      </rPr>
      <t xml:space="preserve">(1-ին եռամսյակ, </t>
    </r>
    <r>
      <rPr>
        <b/>
        <sz val="10"/>
        <rFont val="Calibri"/>
        <family val="2"/>
      </rPr>
      <t>1-ին կիսամյակ</t>
    </r>
    <r>
      <rPr>
        <sz val="10"/>
        <rFont val="Calibri"/>
        <family val="2"/>
      </rPr>
      <t>, 9 ամիս)</t>
    </r>
  </si>
  <si>
    <r>
      <t xml:space="preserve"> ՀՀ  ԼՈՌՈՒ  ՄԱՐԶԻ  ՀԱՄԱՅՆՔՆԵՐԻ   ԲՅՈՒՋԵՏԱՅԻՆ   ԵԿԱՄՈՒՏՆԵՐԻ   ՎԵՐԱԲԵՐՅԱԼ  (աճողական)  2019թ. մայիսի «31»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</si>
</sst>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8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b/>
      <sz val="10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3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207" fontId="11" fillId="0" borderId="12" xfId="0" applyNumberFormat="1" applyFont="1" applyBorder="1" applyAlignment="1">
      <alignment horizontal="left" vertical="center"/>
    </xf>
    <xf numFmtId="207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10" fillId="33" borderId="12" xfId="0" applyNumberFormat="1" applyFont="1" applyFill="1" applyBorder="1" applyAlignment="1">
      <alignment horizontal="center" vertical="center" wrapText="1"/>
    </xf>
    <xf numFmtId="207" fontId="10" fillId="35" borderId="12" xfId="0" applyNumberFormat="1" applyFont="1" applyFill="1" applyBorder="1" applyAlignment="1" applyProtection="1">
      <alignment horizontal="center" vertical="center" wrapText="1"/>
      <protection/>
    </xf>
    <xf numFmtId="207" fontId="10" fillId="34" borderId="12" xfId="0" applyNumberFormat="1" applyFont="1" applyFill="1" applyBorder="1" applyAlignment="1" applyProtection="1">
      <alignment horizontal="center" vertical="center" wrapText="1"/>
      <protection/>
    </xf>
    <xf numFmtId="196" fontId="12" fillId="33" borderId="12" xfId="0" applyNumberFormat="1" applyFont="1" applyFill="1" applyBorder="1" applyAlignment="1">
      <alignment horizontal="center" vertical="center"/>
    </xf>
    <xf numFmtId="196" fontId="11" fillId="33" borderId="0" xfId="0" applyNumberFormat="1" applyFont="1" applyFill="1" applyAlignment="1" applyProtection="1">
      <alignment horizontal="center" vertical="center" wrapText="1"/>
      <protection locked="0"/>
    </xf>
    <xf numFmtId="3" fontId="10" fillId="34" borderId="12" xfId="0" applyNumberFormat="1" applyFont="1" applyFill="1" applyBorder="1" applyAlignment="1" applyProtection="1">
      <alignment horizontal="center"/>
      <protection locked="0"/>
    </xf>
    <xf numFmtId="207" fontId="10" fillId="0" borderId="12" xfId="0" applyNumberFormat="1" applyFont="1" applyBorder="1" applyAlignment="1">
      <alignment horizontal="left" vertical="center"/>
    </xf>
    <xf numFmtId="196" fontId="10" fillId="33" borderId="12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 applyProtection="1">
      <alignment horizontal="center" vertical="center" wrapText="1"/>
      <protection locked="0"/>
    </xf>
    <xf numFmtId="1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center" vertical="center"/>
    </xf>
    <xf numFmtId="207" fontId="11" fillId="33" borderId="12" xfId="0" applyNumberFormat="1" applyFont="1" applyFill="1" applyBorder="1" applyAlignment="1" applyProtection="1">
      <alignment horizontal="center" vertical="center" wrapText="1"/>
      <protection/>
    </xf>
    <xf numFmtId="207" fontId="11" fillId="34" borderId="12" xfId="0" applyNumberFormat="1" applyFont="1" applyFill="1" applyBorder="1" applyAlignment="1" applyProtection="1">
      <alignment horizontal="center" vertical="center" wrapText="1"/>
      <protection/>
    </xf>
    <xf numFmtId="207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196" fontId="10" fillId="33" borderId="0" xfId="0" applyNumberFormat="1" applyFont="1" applyFill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/>
      <protection locked="0"/>
    </xf>
    <xf numFmtId="196" fontId="3" fillId="0" borderId="0" xfId="0" applyNumberFormat="1" applyFont="1" applyFill="1" applyAlignment="1" applyProtection="1">
      <alignment horizontal="center"/>
      <protection locked="0"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3" fillId="36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14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4" fontId="3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4" fontId="3" fillId="38" borderId="10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9" borderId="20" xfId="0" applyNumberFormat="1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13" borderId="14" xfId="0" applyNumberFormat="1" applyFont="1" applyFill="1" applyBorder="1" applyAlignment="1" applyProtection="1">
      <alignment horizontal="center" vertical="center" wrapText="1"/>
      <protection/>
    </xf>
    <xf numFmtId="4" fontId="3" fillId="13" borderId="17" xfId="0" applyNumberFormat="1" applyFont="1" applyFill="1" applyBorder="1" applyAlignment="1" applyProtection="1">
      <alignment horizontal="center" vertical="center" wrapText="1"/>
      <protection/>
    </xf>
    <xf numFmtId="4" fontId="3" fillId="39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 vertical="center" textRotation="90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4" fontId="4" fillId="38" borderId="14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4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69"/>
  <sheetViews>
    <sheetView tabSelected="1" zoomScale="90" zoomScaleNormal="90" zoomScalePageLayoutView="0" workbookViewId="0" topLeftCell="A1">
      <pane xSplit="2" ySplit="9" topLeftCell="CD6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R66" sqref="CR66"/>
    </sheetView>
  </sheetViews>
  <sheetFormatPr defaultColWidth="7.296875" defaultRowHeight="15"/>
  <cols>
    <col min="1" max="1" width="4.3984375" style="1" customWidth="1"/>
    <col min="2" max="2" width="14" style="12" customWidth="1"/>
    <col min="3" max="3" width="10.19921875" style="1" customWidth="1"/>
    <col min="4" max="4" width="9.19921875" style="1" customWidth="1"/>
    <col min="5" max="5" width="11" style="1" customWidth="1"/>
    <col min="6" max="6" width="10.8984375" style="22" customWidth="1"/>
    <col min="7" max="7" width="11.19921875" style="1" customWidth="1"/>
    <col min="8" max="8" width="11.69921875" style="1" customWidth="1"/>
    <col min="9" max="9" width="9.5" style="1" customWidth="1"/>
    <col min="10" max="10" width="11.8984375" style="1" customWidth="1"/>
    <col min="11" max="11" width="12" style="1" customWidth="1"/>
    <col min="12" max="12" width="11.1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10.69921875" style="1" customWidth="1"/>
    <col min="40" max="41" width="10.3984375" style="1" customWidth="1"/>
    <col min="42" max="42" width="7.69921875" style="1" customWidth="1"/>
    <col min="43" max="43" width="10.69921875" style="1" customWidth="1"/>
    <col min="44" max="44" width="9.59765625" style="1" customWidth="1"/>
    <col min="45" max="46" width="8.19921875" style="1" customWidth="1"/>
    <col min="47" max="47" width="7.19921875" style="1" customWidth="1"/>
    <col min="48" max="49" width="9" style="1" customWidth="1"/>
    <col min="50" max="50" width="7.8984375" style="1" customWidth="1"/>
    <col min="51" max="51" width="14.09765625" style="1" customWidth="1"/>
    <col min="52" max="52" width="12.09765625" style="1" customWidth="1"/>
    <col min="53" max="53" width="9.8984375" style="1" customWidth="1"/>
    <col min="54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9.09765625" style="1" customWidth="1"/>
    <col min="74" max="75" width="8.3984375" style="1" customWidth="1"/>
    <col min="76" max="76" width="8" style="1" customWidth="1"/>
    <col min="77" max="78" width="8.19921875" style="1" customWidth="1"/>
    <col min="79" max="79" width="8.8984375" style="1" customWidth="1"/>
    <col min="80" max="81" width="11.3984375" style="1" customWidth="1"/>
    <col min="82" max="84" width="8.09765625" style="1" customWidth="1"/>
    <col min="85" max="85" width="7.8984375" style="1" customWidth="1"/>
    <col min="86" max="87" width="9.8984375" style="1" customWidth="1"/>
    <col min="88" max="88" width="8.59765625" style="1" customWidth="1"/>
    <col min="89" max="90" width="9.3984375" style="1" customWidth="1"/>
    <col min="91" max="91" width="8.3984375" style="1" customWidth="1"/>
    <col min="92" max="93" width="11.69921875" style="1" customWidth="1"/>
    <col min="94" max="94" width="8.19921875" style="1" customWidth="1"/>
    <col min="95" max="96" width="11" style="1" customWidth="1"/>
    <col min="97" max="97" width="9.19921875" style="1" customWidth="1"/>
    <col min="98" max="99" width="9.8984375" style="1" customWidth="1"/>
    <col min="100" max="102" width="8" style="1" customWidth="1"/>
    <col min="103" max="103" width="7.19921875" style="1" customWidth="1"/>
    <col min="104" max="105" width="8" style="1" customWidth="1"/>
    <col min="106" max="106" width="6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0.19921875" style="1" customWidth="1"/>
    <col min="114" max="115" width="8.3984375" style="1" customWidth="1"/>
    <col min="116" max="116" width="7.5" style="1" customWidth="1"/>
    <col min="117" max="118" width="9.09765625" style="1" customWidth="1"/>
    <col min="119" max="119" width="7.6992187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7.1992187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7.6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6" width="7.19921875" style="1" customWidth="1"/>
    <col min="137" max="137" width="10.5976562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120" t="s">
        <v>11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21" t="s">
        <v>116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Q2" s="5"/>
      <c r="R2" s="5"/>
      <c r="T2" s="122"/>
      <c r="U2" s="122"/>
      <c r="V2" s="122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21"/>
      <c r="G3" s="8"/>
      <c r="H3" s="8"/>
      <c r="I3" s="8"/>
      <c r="J3" s="8"/>
      <c r="K3" s="8"/>
      <c r="L3" s="121" t="s">
        <v>12</v>
      </c>
      <c r="M3" s="121"/>
      <c r="N3" s="121"/>
      <c r="O3" s="121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23" t="s">
        <v>6</v>
      </c>
      <c r="B4" s="123" t="s">
        <v>10</v>
      </c>
      <c r="C4" s="126" t="s">
        <v>4</v>
      </c>
      <c r="D4" s="126" t="s">
        <v>5</v>
      </c>
      <c r="E4" s="129" t="s">
        <v>13</v>
      </c>
      <c r="F4" s="130"/>
      <c r="G4" s="130"/>
      <c r="H4" s="130"/>
      <c r="I4" s="131"/>
      <c r="J4" s="138" t="s">
        <v>45</v>
      </c>
      <c r="K4" s="139"/>
      <c r="L4" s="139"/>
      <c r="M4" s="139"/>
      <c r="N4" s="140"/>
      <c r="O4" s="113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5"/>
      <c r="DF4" s="86" t="s">
        <v>14</v>
      </c>
      <c r="DG4" s="87" t="s">
        <v>15</v>
      </c>
      <c r="DH4" s="88"/>
      <c r="DI4" s="89"/>
      <c r="DJ4" s="96" t="s">
        <v>3</v>
      </c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86" t="s">
        <v>16</v>
      </c>
      <c r="EC4" s="97" t="s">
        <v>17</v>
      </c>
      <c r="ED4" s="98"/>
      <c r="EE4" s="99"/>
    </row>
    <row r="5" spans="1:135" s="9" customFormat="1" ht="15" customHeight="1">
      <c r="A5" s="124"/>
      <c r="B5" s="124"/>
      <c r="C5" s="127"/>
      <c r="D5" s="127"/>
      <c r="E5" s="132"/>
      <c r="F5" s="133"/>
      <c r="G5" s="133"/>
      <c r="H5" s="133"/>
      <c r="I5" s="134"/>
      <c r="J5" s="141"/>
      <c r="K5" s="142"/>
      <c r="L5" s="142"/>
      <c r="M5" s="142"/>
      <c r="N5" s="143"/>
      <c r="O5" s="106" t="s">
        <v>7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8"/>
      <c r="AV5" s="109" t="s">
        <v>2</v>
      </c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53" t="s">
        <v>8</v>
      </c>
      <c r="BL5" s="54"/>
      <c r="BM5" s="54"/>
      <c r="BN5" s="110" t="s">
        <v>18</v>
      </c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2"/>
      <c r="CE5" s="83" t="s">
        <v>0</v>
      </c>
      <c r="CF5" s="82"/>
      <c r="CG5" s="82"/>
      <c r="CH5" s="82"/>
      <c r="CI5" s="82"/>
      <c r="CJ5" s="82"/>
      <c r="CK5" s="82"/>
      <c r="CL5" s="82"/>
      <c r="CM5" s="116"/>
      <c r="CN5" s="110" t="s">
        <v>1</v>
      </c>
      <c r="CO5" s="111"/>
      <c r="CP5" s="111"/>
      <c r="CQ5" s="111"/>
      <c r="CR5" s="111"/>
      <c r="CS5" s="111"/>
      <c r="CT5" s="111"/>
      <c r="CU5" s="111"/>
      <c r="CV5" s="111"/>
      <c r="CW5" s="109" t="s">
        <v>19</v>
      </c>
      <c r="CX5" s="109"/>
      <c r="CY5" s="109"/>
      <c r="CZ5" s="53" t="s">
        <v>20</v>
      </c>
      <c r="DA5" s="54"/>
      <c r="DB5" s="55"/>
      <c r="DC5" s="53" t="s">
        <v>21</v>
      </c>
      <c r="DD5" s="54"/>
      <c r="DE5" s="55"/>
      <c r="DF5" s="86"/>
      <c r="DG5" s="90"/>
      <c r="DH5" s="91"/>
      <c r="DI5" s="92"/>
      <c r="DJ5" s="61"/>
      <c r="DK5" s="61"/>
      <c r="DL5" s="62"/>
      <c r="DM5" s="62"/>
      <c r="DN5" s="62"/>
      <c r="DO5" s="62"/>
      <c r="DP5" s="53" t="s">
        <v>22</v>
      </c>
      <c r="DQ5" s="54"/>
      <c r="DR5" s="55"/>
      <c r="DS5" s="59"/>
      <c r="DT5" s="60"/>
      <c r="DU5" s="60"/>
      <c r="DV5" s="60"/>
      <c r="DW5" s="60"/>
      <c r="DX5" s="60"/>
      <c r="DY5" s="60"/>
      <c r="DZ5" s="60"/>
      <c r="EA5" s="60"/>
      <c r="EB5" s="86"/>
      <c r="EC5" s="100"/>
      <c r="ED5" s="101"/>
      <c r="EE5" s="102"/>
    </row>
    <row r="6" spans="1:135" s="9" customFormat="1" ht="72" customHeight="1">
      <c r="A6" s="124"/>
      <c r="B6" s="124"/>
      <c r="C6" s="127"/>
      <c r="D6" s="127"/>
      <c r="E6" s="135"/>
      <c r="F6" s="136"/>
      <c r="G6" s="136"/>
      <c r="H6" s="136"/>
      <c r="I6" s="137"/>
      <c r="J6" s="144"/>
      <c r="K6" s="145"/>
      <c r="L6" s="145"/>
      <c r="M6" s="145"/>
      <c r="N6" s="146"/>
      <c r="O6" s="117" t="s">
        <v>23</v>
      </c>
      <c r="P6" s="118"/>
      <c r="Q6" s="118"/>
      <c r="R6" s="118"/>
      <c r="S6" s="119"/>
      <c r="T6" s="66" t="s">
        <v>24</v>
      </c>
      <c r="U6" s="67"/>
      <c r="V6" s="67"/>
      <c r="W6" s="67"/>
      <c r="X6" s="68"/>
      <c r="Y6" s="66" t="s">
        <v>25</v>
      </c>
      <c r="Z6" s="67"/>
      <c r="AA6" s="67"/>
      <c r="AB6" s="67"/>
      <c r="AC6" s="68"/>
      <c r="AD6" s="66" t="s">
        <v>26</v>
      </c>
      <c r="AE6" s="67"/>
      <c r="AF6" s="67"/>
      <c r="AG6" s="67"/>
      <c r="AH6" s="68"/>
      <c r="AI6" s="66" t="s">
        <v>27</v>
      </c>
      <c r="AJ6" s="67"/>
      <c r="AK6" s="67"/>
      <c r="AL6" s="67"/>
      <c r="AM6" s="68"/>
      <c r="AN6" s="66" t="s">
        <v>28</v>
      </c>
      <c r="AO6" s="67"/>
      <c r="AP6" s="67"/>
      <c r="AQ6" s="67"/>
      <c r="AR6" s="68"/>
      <c r="AS6" s="79" t="s">
        <v>29</v>
      </c>
      <c r="AT6" s="79"/>
      <c r="AU6" s="79"/>
      <c r="AV6" s="70" t="s">
        <v>30</v>
      </c>
      <c r="AW6" s="71"/>
      <c r="AX6" s="71"/>
      <c r="AY6" s="70" t="s">
        <v>31</v>
      </c>
      <c r="AZ6" s="71"/>
      <c r="BA6" s="72"/>
      <c r="BB6" s="73" t="s">
        <v>32</v>
      </c>
      <c r="BC6" s="74"/>
      <c r="BD6" s="75"/>
      <c r="BE6" s="73" t="s">
        <v>33</v>
      </c>
      <c r="BF6" s="74"/>
      <c r="BG6" s="74"/>
      <c r="BH6" s="84" t="s">
        <v>34</v>
      </c>
      <c r="BI6" s="85"/>
      <c r="BJ6" s="85"/>
      <c r="BK6" s="56"/>
      <c r="BL6" s="57"/>
      <c r="BM6" s="57"/>
      <c r="BN6" s="76" t="s">
        <v>35</v>
      </c>
      <c r="BO6" s="77"/>
      <c r="BP6" s="77"/>
      <c r="BQ6" s="77"/>
      <c r="BR6" s="78"/>
      <c r="BS6" s="69" t="s">
        <v>36</v>
      </c>
      <c r="BT6" s="69"/>
      <c r="BU6" s="69"/>
      <c r="BV6" s="69" t="s">
        <v>37</v>
      </c>
      <c r="BW6" s="69"/>
      <c r="BX6" s="69"/>
      <c r="BY6" s="69" t="s">
        <v>38</v>
      </c>
      <c r="BZ6" s="69"/>
      <c r="CA6" s="69"/>
      <c r="CB6" s="69" t="s">
        <v>39</v>
      </c>
      <c r="CC6" s="69"/>
      <c r="CD6" s="69"/>
      <c r="CE6" s="69" t="s">
        <v>46</v>
      </c>
      <c r="CF6" s="69"/>
      <c r="CG6" s="69"/>
      <c r="CH6" s="83" t="s">
        <v>47</v>
      </c>
      <c r="CI6" s="82"/>
      <c r="CJ6" s="82"/>
      <c r="CK6" s="69" t="s">
        <v>40</v>
      </c>
      <c r="CL6" s="69"/>
      <c r="CM6" s="69"/>
      <c r="CN6" s="80" t="s">
        <v>41</v>
      </c>
      <c r="CO6" s="81"/>
      <c r="CP6" s="82"/>
      <c r="CQ6" s="69" t="s">
        <v>42</v>
      </c>
      <c r="CR6" s="69"/>
      <c r="CS6" s="69"/>
      <c r="CT6" s="83" t="s">
        <v>48</v>
      </c>
      <c r="CU6" s="82"/>
      <c r="CV6" s="82"/>
      <c r="CW6" s="109"/>
      <c r="CX6" s="109"/>
      <c r="CY6" s="109"/>
      <c r="CZ6" s="56"/>
      <c r="DA6" s="57"/>
      <c r="DB6" s="58"/>
      <c r="DC6" s="56"/>
      <c r="DD6" s="57"/>
      <c r="DE6" s="58"/>
      <c r="DF6" s="86"/>
      <c r="DG6" s="93"/>
      <c r="DH6" s="94"/>
      <c r="DI6" s="95"/>
      <c r="DJ6" s="53" t="s">
        <v>49</v>
      </c>
      <c r="DK6" s="54"/>
      <c r="DL6" s="55"/>
      <c r="DM6" s="53" t="s">
        <v>50</v>
      </c>
      <c r="DN6" s="54"/>
      <c r="DO6" s="55"/>
      <c r="DP6" s="56"/>
      <c r="DQ6" s="57"/>
      <c r="DR6" s="58"/>
      <c r="DS6" s="53" t="s">
        <v>51</v>
      </c>
      <c r="DT6" s="54"/>
      <c r="DU6" s="55"/>
      <c r="DV6" s="53" t="s">
        <v>52</v>
      </c>
      <c r="DW6" s="54"/>
      <c r="DX6" s="55"/>
      <c r="DY6" s="51" t="s">
        <v>53</v>
      </c>
      <c r="DZ6" s="52"/>
      <c r="EA6" s="52"/>
      <c r="EB6" s="86"/>
      <c r="EC6" s="103"/>
      <c r="ED6" s="104"/>
      <c r="EE6" s="105"/>
    </row>
    <row r="7" spans="1:135" s="10" customFormat="1" ht="36" customHeight="1">
      <c r="A7" s="124"/>
      <c r="B7" s="124"/>
      <c r="C7" s="127"/>
      <c r="D7" s="127"/>
      <c r="E7" s="46" t="s">
        <v>43</v>
      </c>
      <c r="F7" s="63" t="s">
        <v>56</v>
      </c>
      <c r="G7" s="64"/>
      <c r="H7" s="64"/>
      <c r="I7" s="65"/>
      <c r="J7" s="46" t="s">
        <v>43</v>
      </c>
      <c r="K7" s="63" t="s">
        <v>56</v>
      </c>
      <c r="L7" s="64"/>
      <c r="M7" s="64"/>
      <c r="N7" s="65"/>
      <c r="O7" s="46" t="s">
        <v>43</v>
      </c>
      <c r="P7" s="63" t="s">
        <v>56</v>
      </c>
      <c r="Q7" s="64"/>
      <c r="R7" s="64"/>
      <c r="S7" s="65"/>
      <c r="T7" s="46" t="s">
        <v>43</v>
      </c>
      <c r="U7" s="63" t="s">
        <v>56</v>
      </c>
      <c r="V7" s="64"/>
      <c r="W7" s="64"/>
      <c r="X7" s="65"/>
      <c r="Y7" s="46" t="s">
        <v>43</v>
      </c>
      <c r="Z7" s="63" t="s">
        <v>56</v>
      </c>
      <c r="AA7" s="64"/>
      <c r="AB7" s="64"/>
      <c r="AC7" s="65"/>
      <c r="AD7" s="46" t="s">
        <v>43</v>
      </c>
      <c r="AE7" s="63" t="s">
        <v>56</v>
      </c>
      <c r="AF7" s="64"/>
      <c r="AG7" s="64"/>
      <c r="AH7" s="65"/>
      <c r="AI7" s="46" t="s">
        <v>43</v>
      </c>
      <c r="AJ7" s="63" t="s">
        <v>56</v>
      </c>
      <c r="AK7" s="64"/>
      <c r="AL7" s="64"/>
      <c r="AM7" s="65"/>
      <c r="AN7" s="46" t="s">
        <v>43</v>
      </c>
      <c r="AO7" s="63" t="s">
        <v>56</v>
      </c>
      <c r="AP7" s="64"/>
      <c r="AQ7" s="64"/>
      <c r="AR7" s="65"/>
      <c r="AS7" s="46" t="s">
        <v>43</v>
      </c>
      <c r="AT7" s="49" t="s">
        <v>56</v>
      </c>
      <c r="AU7" s="50"/>
      <c r="AV7" s="46" t="s">
        <v>43</v>
      </c>
      <c r="AW7" s="49" t="s">
        <v>56</v>
      </c>
      <c r="AX7" s="50"/>
      <c r="AY7" s="46" t="s">
        <v>43</v>
      </c>
      <c r="AZ7" s="49" t="s">
        <v>56</v>
      </c>
      <c r="BA7" s="50"/>
      <c r="BB7" s="46" t="s">
        <v>43</v>
      </c>
      <c r="BC7" s="49" t="s">
        <v>56</v>
      </c>
      <c r="BD7" s="50"/>
      <c r="BE7" s="46" t="s">
        <v>43</v>
      </c>
      <c r="BF7" s="49" t="s">
        <v>56</v>
      </c>
      <c r="BG7" s="50"/>
      <c r="BH7" s="46" t="s">
        <v>43</v>
      </c>
      <c r="BI7" s="49" t="s">
        <v>56</v>
      </c>
      <c r="BJ7" s="50"/>
      <c r="BK7" s="46" t="s">
        <v>43</v>
      </c>
      <c r="BL7" s="49" t="s">
        <v>56</v>
      </c>
      <c r="BM7" s="50"/>
      <c r="BN7" s="46" t="s">
        <v>43</v>
      </c>
      <c r="BO7" s="49" t="s">
        <v>56</v>
      </c>
      <c r="BP7" s="147"/>
      <c r="BQ7" s="147"/>
      <c r="BR7" s="50"/>
      <c r="BS7" s="46" t="s">
        <v>43</v>
      </c>
      <c r="BT7" s="49" t="s">
        <v>56</v>
      </c>
      <c r="BU7" s="50"/>
      <c r="BV7" s="46" t="s">
        <v>43</v>
      </c>
      <c r="BW7" s="49" t="s">
        <v>56</v>
      </c>
      <c r="BX7" s="50"/>
      <c r="BY7" s="46" t="s">
        <v>43</v>
      </c>
      <c r="BZ7" s="49" t="s">
        <v>56</v>
      </c>
      <c r="CA7" s="50"/>
      <c r="CB7" s="46" t="s">
        <v>43</v>
      </c>
      <c r="CC7" s="49" t="s">
        <v>56</v>
      </c>
      <c r="CD7" s="50"/>
      <c r="CE7" s="46" t="s">
        <v>43</v>
      </c>
      <c r="CF7" s="49" t="s">
        <v>56</v>
      </c>
      <c r="CG7" s="50"/>
      <c r="CH7" s="46" t="s">
        <v>43</v>
      </c>
      <c r="CI7" s="49" t="s">
        <v>56</v>
      </c>
      <c r="CJ7" s="50"/>
      <c r="CK7" s="46" t="s">
        <v>43</v>
      </c>
      <c r="CL7" s="49" t="s">
        <v>56</v>
      </c>
      <c r="CM7" s="50"/>
      <c r="CN7" s="46" t="s">
        <v>43</v>
      </c>
      <c r="CO7" s="49" t="s">
        <v>56</v>
      </c>
      <c r="CP7" s="50"/>
      <c r="CQ7" s="46" t="s">
        <v>43</v>
      </c>
      <c r="CR7" s="49" t="s">
        <v>56</v>
      </c>
      <c r="CS7" s="50"/>
      <c r="CT7" s="46" t="s">
        <v>43</v>
      </c>
      <c r="CU7" s="49" t="s">
        <v>56</v>
      </c>
      <c r="CV7" s="50"/>
      <c r="CW7" s="46" t="s">
        <v>43</v>
      </c>
      <c r="CX7" s="49" t="s">
        <v>56</v>
      </c>
      <c r="CY7" s="50"/>
      <c r="CZ7" s="46" t="s">
        <v>43</v>
      </c>
      <c r="DA7" s="49" t="s">
        <v>56</v>
      </c>
      <c r="DB7" s="50"/>
      <c r="DC7" s="46" t="s">
        <v>43</v>
      </c>
      <c r="DD7" s="49" t="s">
        <v>56</v>
      </c>
      <c r="DE7" s="50"/>
      <c r="DF7" s="48" t="s">
        <v>9</v>
      </c>
      <c r="DG7" s="46" t="s">
        <v>43</v>
      </c>
      <c r="DH7" s="49" t="s">
        <v>56</v>
      </c>
      <c r="DI7" s="50"/>
      <c r="DJ7" s="46" t="s">
        <v>43</v>
      </c>
      <c r="DK7" s="49" t="s">
        <v>56</v>
      </c>
      <c r="DL7" s="50"/>
      <c r="DM7" s="46" t="s">
        <v>43</v>
      </c>
      <c r="DN7" s="49" t="s">
        <v>56</v>
      </c>
      <c r="DO7" s="50"/>
      <c r="DP7" s="46" t="s">
        <v>43</v>
      </c>
      <c r="DQ7" s="49" t="s">
        <v>56</v>
      </c>
      <c r="DR7" s="50"/>
      <c r="DS7" s="46" t="s">
        <v>43</v>
      </c>
      <c r="DT7" s="49" t="s">
        <v>56</v>
      </c>
      <c r="DU7" s="50"/>
      <c r="DV7" s="46" t="s">
        <v>43</v>
      </c>
      <c r="DW7" s="49" t="s">
        <v>56</v>
      </c>
      <c r="DX7" s="50"/>
      <c r="DY7" s="46" t="s">
        <v>43</v>
      </c>
      <c r="DZ7" s="49" t="s">
        <v>56</v>
      </c>
      <c r="EA7" s="50"/>
      <c r="EB7" s="86" t="s">
        <v>9</v>
      </c>
      <c r="EC7" s="46" t="s">
        <v>43</v>
      </c>
      <c r="ED7" s="49" t="s">
        <v>56</v>
      </c>
      <c r="EE7" s="50"/>
    </row>
    <row r="8" spans="1:135" s="15" customFormat="1" ht="80.25" customHeight="1">
      <c r="A8" s="125"/>
      <c r="B8" s="125"/>
      <c r="C8" s="128"/>
      <c r="D8" s="128"/>
      <c r="E8" s="47"/>
      <c r="F8" s="23" t="s">
        <v>115</v>
      </c>
      <c r="G8" s="14" t="s">
        <v>114</v>
      </c>
      <c r="H8" s="24" t="s">
        <v>55</v>
      </c>
      <c r="I8" s="14" t="s">
        <v>54</v>
      </c>
      <c r="J8" s="47"/>
      <c r="K8" s="23" t="s">
        <v>115</v>
      </c>
      <c r="L8" s="14" t="str">
        <f>G8</f>
        <v>փաստ                   ( 5 ամիս)                                                                           </v>
      </c>
      <c r="M8" s="24" t="s">
        <v>55</v>
      </c>
      <c r="N8" s="14" t="s">
        <v>54</v>
      </c>
      <c r="O8" s="47"/>
      <c r="P8" s="23" t="s">
        <v>115</v>
      </c>
      <c r="Q8" s="14" t="str">
        <f>L8</f>
        <v>փաստ                   ( 5 ամիս)                                                                           </v>
      </c>
      <c r="R8" s="24" t="s">
        <v>55</v>
      </c>
      <c r="S8" s="14" t="s">
        <v>54</v>
      </c>
      <c r="T8" s="47"/>
      <c r="U8" s="23" t="s">
        <v>115</v>
      </c>
      <c r="V8" s="14" t="str">
        <f>Q8</f>
        <v>փաստ                   ( 5 ամիս)                                                                           </v>
      </c>
      <c r="W8" s="24" t="s">
        <v>55</v>
      </c>
      <c r="X8" s="14" t="s">
        <v>54</v>
      </c>
      <c r="Y8" s="47"/>
      <c r="Z8" s="23" t="s">
        <v>115</v>
      </c>
      <c r="AA8" s="14" t="str">
        <f>V8</f>
        <v>փաստ                   ( 5 ամիս)                                                                           </v>
      </c>
      <c r="AB8" s="24" t="s">
        <v>55</v>
      </c>
      <c r="AC8" s="14" t="s">
        <v>54</v>
      </c>
      <c r="AD8" s="47"/>
      <c r="AE8" s="23" t="s">
        <v>115</v>
      </c>
      <c r="AF8" s="14" t="str">
        <f>AA8</f>
        <v>փաստ                   ( 5 ամիս)                                                                           </v>
      </c>
      <c r="AG8" s="24" t="s">
        <v>55</v>
      </c>
      <c r="AH8" s="14" t="s">
        <v>54</v>
      </c>
      <c r="AI8" s="47"/>
      <c r="AJ8" s="23" t="s">
        <v>115</v>
      </c>
      <c r="AK8" s="14" t="str">
        <f>AF8</f>
        <v>փաստ                   ( 5 ամիս)                                                                           </v>
      </c>
      <c r="AL8" s="14" t="s">
        <v>55</v>
      </c>
      <c r="AM8" s="14" t="s">
        <v>54</v>
      </c>
      <c r="AN8" s="47"/>
      <c r="AO8" s="23" t="s">
        <v>115</v>
      </c>
      <c r="AP8" s="14" t="str">
        <f>AK8</f>
        <v>փաստ                   ( 5 ամիս)                                                                           </v>
      </c>
      <c r="AQ8" s="24" t="s">
        <v>55</v>
      </c>
      <c r="AR8" s="14" t="s">
        <v>54</v>
      </c>
      <c r="AS8" s="47"/>
      <c r="AT8" s="23" t="s">
        <v>115</v>
      </c>
      <c r="AU8" s="14" t="str">
        <f>AP8</f>
        <v>փաստ                   ( 5 ամիս)                                                                           </v>
      </c>
      <c r="AV8" s="47"/>
      <c r="AW8" s="23" t="s">
        <v>115</v>
      </c>
      <c r="AX8" s="14" t="str">
        <f>AU8</f>
        <v>փաստ                   ( 5 ամիս)                                                                           </v>
      </c>
      <c r="AY8" s="47"/>
      <c r="AZ8" s="23" t="s">
        <v>115</v>
      </c>
      <c r="BA8" s="14" t="str">
        <f>AX8</f>
        <v>փաստ                   ( 5 ամիս)                                                                           </v>
      </c>
      <c r="BB8" s="47"/>
      <c r="BC8" s="23" t="s">
        <v>115</v>
      </c>
      <c r="BD8" s="14" t="str">
        <f>BA8</f>
        <v>փաստ                   ( 5 ամիս)                                                                           </v>
      </c>
      <c r="BE8" s="47"/>
      <c r="BF8" s="23" t="s">
        <v>115</v>
      </c>
      <c r="BG8" s="14" t="str">
        <f>BA8</f>
        <v>փաստ                   ( 5 ամիս)                                                                           </v>
      </c>
      <c r="BH8" s="47"/>
      <c r="BI8" s="23" t="s">
        <v>115</v>
      </c>
      <c r="BJ8" s="14" t="str">
        <f>BG8</f>
        <v>փաստ                   ( 5 ամիս)                                                                           </v>
      </c>
      <c r="BK8" s="47"/>
      <c r="BL8" s="23" t="s">
        <v>115</v>
      </c>
      <c r="BM8" s="14" t="str">
        <f>BJ8</f>
        <v>փաստ                   ( 5 ամիս)                                                                           </v>
      </c>
      <c r="BN8" s="47"/>
      <c r="BO8" s="23" t="s">
        <v>115</v>
      </c>
      <c r="BP8" s="14" t="str">
        <f>BM8</f>
        <v>փաստ                   ( 5 ամիս)                                                                           </v>
      </c>
      <c r="BQ8" s="24" t="s">
        <v>55</v>
      </c>
      <c r="BR8" s="14" t="s">
        <v>54</v>
      </c>
      <c r="BS8" s="47"/>
      <c r="BT8" s="23" t="s">
        <v>115</v>
      </c>
      <c r="BU8" s="14" t="str">
        <f>BP8</f>
        <v>փաստ                   ( 5 ամիս)                                                                           </v>
      </c>
      <c r="BV8" s="47"/>
      <c r="BW8" s="23" t="s">
        <v>115</v>
      </c>
      <c r="BX8" s="14" t="str">
        <f>BU8</f>
        <v>փաստ                   ( 5 ամիս)                                                                           </v>
      </c>
      <c r="BY8" s="47"/>
      <c r="BZ8" s="23" t="s">
        <v>115</v>
      </c>
      <c r="CA8" s="14" t="str">
        <f>BX8</f>
        <v>փաստ                   ( 5 ամիս)                                                                           </v>
      </c>
      <c r="CB8" s="47"/>
      <c r="CC8" s="23" t="s">
        <v>115</v>
      </c>
      <c r="CD8" s="14" t="str">
        <f>CA8</f>
        <v>փաստ                   ( 5 ամիս)                                                                           </v>
      </c>
      <c r="CE8" s="47"/>
      <c r="CF8" s="23" t="s">
        <v>115</v>
      </c>
      <c r="CG8" s="14" t="str">
        <f>CD8</f>
        <v>փաստ                   ( 5 ամիս)                                                                           </v>
      </c>
      <c r="CH8" s="47"/>
      <c r="CI8" s="23" t="s">
        <v>115</v>
      </c>
      <c r="CJ8" s="14" t="str">
        <f>CG8</f>
        <v>փաստ                   ( 5 ամիս)                                                                           </v>
      </c>
      <c r="CK8" s="47"/>
      <c r="CL8" s="23" t="s">
        <v>115</v>
      </c>
      <c r="CM8" s="14" t="str">
        <f>CJ8</f>
        <v>փաստ                   ( 5 ամիս)                                                                           </v>
      </c>
      <c r="CN8" s="47"/>
      <c r="CO8" s="23" t="s">
        <v>115</v>
      </c>
      <c r="CP8" s="14" t="str">
        <f>CM8</f>
        <v>փաստ                   ( 5 ամիս)                                                                           </v>
      </c>
      <c r="CQ8" s="47"/>
      <c r="CR8" s="23" t="s">
        <v>115</v>
      </c>
      <c r="CS8" s="14" t="str">
        <f>CP8</f>
        <v>փաստ                   ( 5 ամիս)                                                                           </v>
      </c>
      <c r="CT8" s="47"/>
      <c r="CU8" s="23" t="s">
        <v>115</v>
      </c>
      <c r="CV8" s="14" t="str">
        <f>CS8</f>
        <v>փաստ                   ( 5 ամիս)                                                                           </v>
      </c>
      <c r="CW8" s="47"/>
      <c r="CX8" s="23" t="s">
        <v>115</v>
      </c>
      <c r="CY8" s="14" t="str">
        <f>CV8</f>
        <v>փաստ                   ( 5 ամիս)                                                                           </v>
      </c>
      <c r="CZ8" s="47"/>
      <c r="DA8" s="23" t="s">
        <v>115</v>
      </c>
      <c r="DB8" s="14" t="str">
        <f>CY8</f>
        <v>փաստ                   ( 5 ամիս)                                                                           </v>
      </c>
      <c r="DC8" s="47"/>
      <c r="DD8" s="23" t="s">
        <v>115</v>
      </c>
      <c r="DE8" s="14" t="str">
        <f>DB8</f>
        <v>փաստ                   ( 5 ամիս)                                                                           </v>
      </c>
      <c r="DF8" s="48"/>
      <c r="DG8" s="47"/>
      <c r="DH8" s="23" t="s">
        <v>115</v>
      </c>
      <c r="DI8" s="14" t="s">
        <v>57</v>
      </c>
      <c r="DJ8" s="47"/>
      <c r="DK8" s="23" t="s">
        <v>115</v>
      </c>
      <c r="DL8" s="14" t="s">
        <v>57</v>
      </c>
      <c r="DM8" s="47"/>
      <c r="DN8" s="23" t="s">
        <v>115</v>
      </c>
      <c r="DO8" s="14" t="s">
        <v>57</v>
      </c>
      <c r="DP8" s="47"/>
      <c r="DQ8" s="23" t="s">
        <v>115</v>
      </c>
      <c r="DR8" s="14" t="s">
        <v>57</v>
      </c>
      <c r="DS8" s="47"/>
      <c r="DT8" s="23" t="s">
        <v>115</v>
      </c>
      <c r="DU8" s="14" t="s">
        <v>57</v>
      </c>
      <c r="DV8" s="47"/>
      <c r="DW8" s="23" t="s">
        <v>115</v>
      </c>
      <c r="DX8" s="14" t="s">
        <v>57</v>
      </c>
      <c r="DY8" s="47"/>
      <c r="DZ8" s="23" t="s">
        <v>115</v>
      </c>
      <c r="EA8" s="14" t="s">
        <v>57</v>
      </c>
      <c r="EB8" s="86"/>
      <c r="EC8" s="47"/>
      <c r="ED8" s="23" t="s">
        <v>115</v>
      </c>
      <c r="EE8" s="14" t="s">
        <v>57</v>
      </c>
    </row>
    <row r="9" spans="1:135" s="19" customFormat="1" ht="15" customHeight="1">
      <c r="A9" s="16"/>
      <c r="B9" s="17">
        <v>1</v>
      </c>
      <c r="C9" s="18">
        <v>2</v>
      </c>
      <c r="D9" s="17">
        <v>3</v>
      </c>
      <c r="E9" s="18">
        <v>4</v>
      </c>
      <c r="F9" s="17">
        <v>5</v>
      </c>
      <c r="G9" s="18">
        <v>6</v>
      </c>
      <c r="H9" s="17">
        <v>7</v>
      </c>
      <c r="I9" s="18">
        <v>8</v>
      </c>
      <c r="J9" s="17">
        <v>9</v>
      </c>
      <c r="K9" s="18">
        <v>10</v>
      </c>
      <c r="L9" s="17">
        <v>11</v>
      </c>
      <c r="M9" s="18">
        <v>12</v>
      </c>
      <c r="N9" s="17">
        <v>13</v>
      </c>
      <c r="O9" s="18">
        <v>14</v>
      </c>
      <c r="P9" s="17">
        <v>15</v>
      </c>
      <c r="Q9" s="18">
        <v>16</v>
      </c>
      <c r="R9" s="17">
        <v>17</v>
      </c>
      <c r="S9" s="18">
        <v>18</v>
      </c>
      <c r="T9" s="17">
        <v>19</v>
      </c>
      <c r="U9" s="18">
        <v>20</v>
      </c>
      <c r="V9" s="17">
        <v>21</v>
      </c>
      <c r="W9" s="18">
        <v>22</v>
      </c>
      <c r="X9" s="17">
        <v>23</v>
      </c>
      <c r="Y9" s="18">
        <v>24</v>
      </c>
      <c r="Z9" s="17">
        <v>25</v>
      </c>
      <c r="AA9" s="18">
        <v>26</v>
      </c>
      <c r="AB9" s="17">
        <v>27</v>
      </c>
      <c r="AC9" s="18">
        <v>28</v>
      </c>
      <c r="AD9" s="17">
        <v>29</v>
      </c>
      <c r="AE9" s="18">
        <v>30</v>
      </c>
      <c r="AF9" s="17">
        <v>31</v>
      </c>
      <c r="AG9" s="18">
        <v>32</v>
      </c>
      <c r="AH9" s="17">
        <v>33</v>
      </c>
      <c r="AI9" s="18">
        <v>34</v>
      </c>
      <c r="AJ9" s="17">
        <v>35</v>
      </c>
      <c r="AK9" s="18">
        <v>36</v>
      </c>
      <c r="AL9" s="17">
        <v>37</v>
      </c>
      <c r="AM9" s="18">
        <v>38</v>
      </c>
      <c r="AN9" s="17">
        <v>39</v>
      </c>
      <c r="AO9" s="18">
        <v>40</v>
      </c>
      <c r="AP9" s="17">
        <v>41</v>
      </c>
      <c r="AQ9" s="18">
        <v>42</v>
      </c>
      <c r="AR9" s="17">
        <v>43</v>
      </c>
      <c r="AS9" s="18">
        <v>44</v>
      </c>
      <c r="AT9" s="17">
        <v>45</v>
      </c>
      <c r="AU9" s="18">
        <v>46</v>
      </c>
      <c r="AV9" s="17">
        <v>47</v>
      </c>
      <c r="AW9" s="18">
        <v>48</v>
      </c>
      <c r="AX9" s="17">
        <v>49</v>
      </c>
      <c r="AY9" s="18">
        <v>50</v>
      </c>
      <c r="AZ9" s="17">
        <v>51</v>
      </c>
      <c r="BA9" s="18">
        <v>52</v>
      </c>
      <c r="BB9" s="17">
        <v>53</v>
      </c>
      <c r="BC9" s="18">
        <v>54</v>
      </c>
      <c r="BD9" s="17">
        <v>55</v>
      </c>
      <c r="BE9" s="18">
        <v>56</v>
      </c>
      <c r="BF9" s="17">
        <v>57</v>
      </c>
      <c r="BG9" s="18">
        <v>58</v>
      </c>
      <c r="BH9" s="17">
        <v>59</v>
      </c>
      <c r="BI9" s="18">
        <v>60</v>
      </c>
      <c r="BJ9" s="17">
        <v>61</v>
      </c>
      <c r="BK9" s="18">
        <v>62</v>
      </c>
      <c r="BL9" s="17">
        <v>63</v>
      </c>
      <c r="BM9" s="18">
        <v>64</v>
      </c>
      <c r="BN9" s="17">
        <v>65</v>
      </c>
      <c r="BO9" s="18">
        <v>66</v>
      </c>
      <c r="BP9" s="17">
        <v>67</v>
      </c>
      <c r="BQ9" s="18">
        <v>68</v>
      </c>
      <c r="BR9" s="17">
        <v>69</v>
      </c>
      <c r="BS9" s="18">
        <v>70</v>
      </c>
      <c r="BT9" s="17">
        <v>71</v>
      </c>
      <c r="BU9" s="18">
        <v>72</v>
      </c>
      <c r="BV9" s="17">
        <v>73</v>
      </c>
      <c r="BW9" s="18">
        <v>74</v>
      </c>
      <c r="BX9" s="17">
        <v>75</v>
      </c>
      <c r="BY9" s="18">
        <v>76</v>
      </c>
      <c r="BZ9" s="17">
        <v>77</v>
      </c>
      <c r="CA9" s="18">
        <v>78</v>
      </c>
      <c r="CB9" s="17">
        <v>79</v>
      </c>
      <c r="CC9" s="18">
        <v>80</v>
      </c>
      <c r="CD9" s="17">
        <v>81</v>
      </c>
      <c r="CE9" s="18">
        <v>82</v>
      </c>
      <c r="CF9" s="17">
        <v>83</v>
      </c>
      <c r="CG9" s="18">
        <v>84</v>
      </c>
      <c r="CH9" s="17">
        <v>85</v>
      </c>
      <c r="CI9" s="18">
        <v>86</v>
      </c>
      <c r="CJ9" s="17">
        <v>87</v>
      </c>
      <c r="CK9" s="18">
        <v>88</v>
      </c>
      <c r="CL9" s="17">
        <v>89</v>
      </c>
      <c r="CM9" s="18">
        <v>90</v>
      </c>
      <c r="CN9" s="17">
        <v>91</v>
      </c>
      <c r="CO9" s="18">
        <v>92</v>
      </c>
      <c r="CP9" s="17">
        <v>93</v>
      </c>
      <c r="CQ9" s="18">
        <v>94</v>
      </c>
      <c r="CR9" s="17">
        <v>95</v>
      </c>
      <c r="CS9" s="18">
        <v>96</v>
      </c>
      <c r="CT9" s="17">
        <v>97</v>
      </c>
      <c r="CU9" s="18">
        <v>98</v>
      </c>
      <c r="CV9" s="17">
        <v>99</v>
      </c>
      <c r="CW9" s="18">
        <v>100</v>
      </c>
      <c r="CX9" s="17">
        <v>101</v>
      </c>
      <c r="CY9" s="18">
        <v>102</v>
      </c>
      <c r="CZ9" s="17">
        <v>103</v>
      </c>
      <c r="DA9" s="18">
        <v>104</v>
      </c>
      <c r="DB9" s="17">
        <v>105</v>
      </c>
      <c r="DC9" s="18">
        <v>106</v>
      </c>
      <c r="DD9" s="17">
        <v>107</v>
      </c>
      <c r="DE9" s="18">
        <v>108</v>
      </c>
      <c r="DF9" s="17">
        <v>109</v>
      </c>
      <c r="DG9" s="18">
        <v>110</v>
      </c>
      <c r="DH9" s="17">
        <v>111</v>
      </c>
      <c r="DI9" s="18">
        <v>112</v>
      </c>
      <c r="DJ9" s="17">
        <v>113</v>
      </c>
      <c r="DK9" s="18">
        <v>114</v>
      </c>
      <c r="DL9" s="17">
        <v>115</v>
      </c>
      <c r="DM9" s="18">
        <v>116</v>
      </c>
      <c r="DN9" s="17">
        <v>117</v>
      </c>
      <c r="DO9" s="18">
        <v>118</v>
      </c>
      <c r="DP9" s="17">
        <v>119</v>
      </c>
      <c r="DQ9" s="18">
        <v>120</v>
      </c>
      <c r="DR9" s="17">
        <v>121</v>
      </c>
      <c r="DS9" s="18">
        <v>122</v>
      </c>
      <c r="DT9" s="17">
        <v>123</v>
      </c>
      <c r="DU9" s="18">
        <v>124</v>
      </c>
      <c r="DV9" s="17">
        <v>125</v>
      </c>
      <c r="DW9" s="18">
        <v>126</v>
      </c>
      <c r="DX9" s="17">
        <v>127</v>
      </c>
      <c r="DY9" s="18">
        <v>128</v>
      </c>
      <c r="DZ9" s="17">
        <v>129</v>
      </c>
      <c r="EA9" s="18">
        <v>130</v>
      </c>
      <c r="EB9" s="17">
        <v>131</v>
      </c>
      <c r="EC9" s="18">
        <v>132</v>
      </c>
      <c r="ED9" s="17">
        <v>133</v>
      </c>
      <c r="EE9" s="18">
        <v>134</v>
      </c>
    </row>
    <row r="10" spans="1:137" s="32" customFormat="1" ht="20.25" customHeight="1">
      <c r="A10" s="25">
        <v>1</v>
      </c>
      <c r="B10" s="26" t="s">
        <v>58</v>
      </c>
      <c r="C10" s="27">
        <v>244240.7</v>
      </c>
      <c r="D10" s="28">
        <v>23073.8</v>
      </c>
      <c r="E10" s="29">
        <f>DG10+EC10-DY10</f>
        <v>2576894.4</v>
      </c>
      <c r="F10" s="30">
        <f>DH10+ED10-DZ10</f>
        <v>1276267.4</v>
      </c>
      <c r="G10" s="30">
        <f aca="true" t="shared" si="0" ref="G10:G41">DI10+EE10-EA10</f>
        <v>1024946.7214000002</v>
      </c>
      <c r="H10" s="30">
        <f>G10/F10*100</f>
        <v>80.30814869987279</v>
      </c>
      <c r="I10" s="30">
        <f>G10/E10*100</f>
        <v>39.774494500046266</v>
      </c>
      <c r="J10" s="30">
        <f>T10+Y10+AD10+AI10+AN10+AS10+BK10+BS10+BV10+BY10+CB10+CE10+CK10+CN10+CT10+CW10+DC10</f>
        <v>1000969.9</v>
      </c>
      <c r="K10" s="30">
        <f>U10+Z10+AE10+AJ10+AO10+AT10+BL10+BT10+BW10+BZ10+CC10+CF10+CL10+CO10+CU10+CX10+DD10</f>
        <v>491935</v>
      </c>
      <c r="L10" s="30">
        <f aca="true" t="shared" si="1" ref="L10:L41">V10+AA10+AF10+AK10+AP10+AU10+BM10+BU10+BX10+CA10+CD10+CG10+CM10+CP10+CV10+CY10+DE10</f>
        <v>374295.1214</v>
      </c>
      <c r="M10" s="30">
        <f>L10/K10*100</f>
        <v>76.08629623832417</v>
      </c>
      <c r="N10" s="30">
        <f>L10/J10*100</f>
        <v>37.39324443222519</v>
      </c>
      <c r="O10" s="30">
        <f aca="true" t="shared" si="2" ref="O10:P41">T10+AD10</f>
        <v>440793.80000000005</v>
      </c>
      <c r="P10" s="30">
        <f t="shared" si="2"/>
        <v>215200</v>
      </c>
      <c r="Q10" s="30">
        <f aca="true" t="shared" si="3" ref="Q10:Q41">V10+AF10</f>
        <v>152385.6368</v>
      </c>
      <c r="R10" s="30">
        <f>Q10/P10*100</f>
        <v>70.81116951672863</v>
      </c>
      <c r="S10" s="27">
        <f>Q10/O10*100</f>
        <v>34.57073053205376</v>
      </c>
      <c r="T10" s="31">
        <v>110403.4</v>
      </c>
      <c r="U10" s="31">
        <v>55000</v>
      </c>
      <c r="V10" s="30">
        <v>37044.5728</v>
      </c>
      <c r="W10" s="30">
        <f>V10/U10*100</f>
        <v>67.35376872727274</v>
      </c>
      <c r="X10" s="27">
        <f>V10/T10*100</f>
        <v>33.55383330585834</v>
      </c>
      <c r="Y10" s="31">
        <v>34238.6</v>
      </c>
      <c r="Z10" s="31">
        <v>17200</v>
      </c>
      <c r="AA10" s="30">
        <v>8870.7508</v>
      </c>
      <c r="AB10" s="30">
        <f>AA10/Z10*100</f>
        <v>51.57413255813953</v>
      </c>
      <c r="AC10" s="27">
        <f>AA10/Y10*100</f>
        <v>25.908625936808168</v>
      </c>
      <c r="AD10" s="31">
        <v>330390.4</v>
      </c>
      <c r="AE10" s="31">
        <v>160200</v>
      </c>
      <c r="AF10" s="30">
        <v>115341.064</v>
      </c>
      <c r="AG10" s="30">
        <f>AF10/AE10*100</f>
        <v>71.9981672908864</v>
      </c>
      <c r="AH10" s="27">
        <f>AF10/AD10*100</f>
        <v>34.91053735217488</v>
      </c>
      <c r="AI10" s="31">
        <v>81935</v>
      </c>
      <c r="AJ10" s="31">
        <v>39570</v>
      </c>
      <c r="AK10" s="30">
        <v>32212.6913</v>
      </c>
      <c r="AL10" s="30">
        <f>AK10/AJ10*100</f>
        <v>81.4068519080111</v>
      </c>
      <c r="AM10" s="27">
        <f>AK10/AI10*100</f>
        <v>39.31493415512296</v>
      </c>
      <c r="AN10" s="31">
        <v>26000</v>
      </c>
      <c r="AO10" s="31">
        <v>13000</v>
      </c>
      <c r="AP10" s="30">
        <v>15500.9</v>
      </c>
      <c r="AQ10" s="30">
        <f>AP10/AO10*100</f>
        <v>119.2376923076923</v>
      </c>
      <c r="AR10" s="27">
        <f>AP10/AN10*100</f>
        <v>59.61884615384615</v>
      </c>
      <c r="AS10" s="31">
        <v>0</v>
      </c>
      <c r="AT10" s="31">
        <v>0</v>
      </c>
      <c r="AU10" s="30"/>
      <c r="AV10" s="31">
        <v>0</v>
      </c>
      <c r="AW10" s="31">
        <v>0</v>
      </c>
      <c r="AX10" s="30"/>
      <c r="AY10" s="31">
        <v>1507795.7</v>
      </c>
      <c r="AZ10" s="31">
        <v>753897.9</v>
      </c>
      <c r="BA10" s="30">
        <v>628248.3</v>
      </c>
      <c r="BB10" s="31">
        <v>0</v>
      </c>
      <c r="BC10" s="31"/>
      <c r="BD10" s="30"/>
      <c r="BE10" s="31">
        <v>6767.9</v>
      </c>
      <c r="BF10" s="31">
        <v>2822.1</v>
      </c>
      <c r="BG10" s="30">
        <v>1130.4</v>
      </c>
      <c r="BH10" s="31">
        <v>0</v>
      </c>
      <c r="BI10" s="31">
        <v>0</v>
      </c>
      <c r="BJ10" s="30"/>
      <c r="BK10" s="31">
        <v>0</v>
      </c>
      <c r="BL10" s="31">
        <v>0</v>
      </c>
      <c r="BM10" s="30"/>
      <c r="BN10" s="30">
        <f>BS10+BV10+BY10+CB10</f>
        <v>40865.5</v>
      </c>
      <c r="BO10" s="30">
        <f>BT10+BW10+BZ10+CC10</f>
        <v>18400</v>
      </c>
      <c r="BP10" s="30">
        <f aca="true" t="shared" si="4" ref="BP10:BP41">BU10+BX10+CA10+CD10</f>
        <v>15250.106</v>
      </c>
      <c r="BQ10" s="30">
        <f>BP10/BO10*100</f>
        <v>82.88101086956522</v>
      </c>
      <c r="BR10" s="27">
        <f>BP10/BN10*100</f>
        <v>37.317801079149895</v>
      </c>
      <c r="BS10" s="31">
        <v>34100</v>
      </c>
      <c r="BT10" s="31">
        <v>15000</v>
      </c>
      <c r="BU10" s="30">
        <v>10745.358</v>
      </c>
      <c r="BV10" s="31">
        <v>0</v>
      </c>
      <c r="BW10" s="31">
        <v>0</v>
      </c>
      <c r="BX10" s="30">
        <v>0</v>
      </c>
      <c r="BY10" s="31">
        <v>0</v>
      </c>
      <c r="BZ10" s="31">
        <v>0</v>
      </c>
      <c r="CA10" s="30">
        <v>0</v>
      </c>
      <c r="CB10" s="31">
        <v>6765.5</v>
      </c>
      <c r="CC10" s="31">
        <v>3400</v>
      </c>
      <c r="CD10" s="30">
        <v>4504.748</v>
      </c>
      <c r="CE10" s="31">
        <v>0</v>
      </c>
      <c r="CF10" s="31">
        <v>0</v>
      </c>
      <c r="CG10" s="30"/>
      <c r="CH10" s="31">
        <v>61360.9</v>
      </c>
      <c r="CI10" s="31">
        <v>27612.4</v>
      </c>
      <c r="CJ10" s="30">
        <v>21272.9</v>
      </c>
      <c r="CK10" s="31">
        <v>0</v>
      </c>
      <c r="CL10" s="31">
        <v>0</v>
      </c>
      <c r="CM10" s="30">
        <v>0</v>
      </c>
      <c r="CN10" s="31">
        <v>362730</v>
      </c>
      <c r="CO10" s="31">
        <v>181365</v>
      </c>
      <c r="CP10" s="30">
        <v>145005.3765</v>
      </c>
      <c r="CQ10" s="31">
        <v>199000</v>
      </c>
      <c r="CR10" s="31">
        <v>99500</v>
      </c>
      <c r="CS10" s="30">
        <v>71974.0435</v>
      </c>
      <c r="CT10" s="31">
        <v>1250</v>
      </c>
      <c r="CU10" s="31">
        <v>600</v>
      </c>
      <c r="CV10" s="30">
        <v>0</v>
      </c>
      <c r="CW10" s="31">
        <v>1200</v>
      </c>
      <c r="CX10" s="31">
        <v>600</v>
      </c>
      <c r="CY10" s="30">
        <v>1665</v>
      </c>
      <c r="CZ10" s="31">
        <v>0</v>
      </c>
      <c r="DA10" s="31">
        <v>0</v>
      </c>
      <c r="DB10" s="30"/>
      <c r="DC10" s="31">
        <v>11957</v>
      </c>
      <c r="DD10" s="31">
        <v>6000</v>
      </c>
      <c r="DE10" s="30">
        <v>3404.66</v>
      </c>
      <c r="DF10" s="27"/>
      <c r="DG10" s="30">
        <f aca="true" t="shared" si="5" ref="DG10:DH41">T10+Y10+AD10+AI10+AN10+AS10+AV10+AY10+BB10+BE10+BH10+BK10+BS10+BV10+BY10+CB10+CE10+CH10+CK10+CN10+CT10+CW10+CZ10+DC10</f>
        <v>2576894.4</v>
      </c>
      <c r="DH10" s="30">
        <f>U10+Z10+AE10+AJ10+AO10+AT10+AW10+AZ10+BC10+BF10+BI10+BL10+BT10+BW10+BZ10+CC10+CF10+CI10+CL10+CO10+CU10+CX10+DA10+DD10</f>
        <v>1276267.4</v>
      </c>
      <c r="DI10" s="30">
        <f aca="true" t="shared" si="6" ref="DI10:DI41">V10+AA10+AF10+AK10+AP10+AU10+AX10+BA10+BD10+BG10+BJ10+BM10+BU10+BX10+CA10+CD10+CG10+CJ10+CM10+CP10+CV10+CY10+DB10+DE10+DF10</f>
        <v>1024946.7214000002</v>
      </c>
      <c r="DJ10" s="31">
        <v>0</v>
      </c>
      <c r="DK10" s="31">
        <v>0</v>
      </c>
      <c r="DL10" s="30">
        <v>0</v>
      </c>
      <c r="DM10" s="31">
        <v>0</v>
      </c>
      <c r="DN10" s="31">
        <v>0</v>
      </c>
      <c r="DO10" s="30">
        <v>0</v>
      </c>
      <c r="DP10" s="31">
        <v>0</v>
      </c>
      <c r="DQ10" s="31">
        <v>0</v>
      </c>
      <c r="DR10" s="30"/>
      <c r="DS10" s="31">
        <v>0</v>
      </c>
      <c r="DT10" s="31">
        <v>0</v>
      </c>
      <c r="DU10" s="30"/>
      <c r="DV10" s="31">
        <v>0</v>
      </c>
      <c r="DW10" s="31">
        <v>0</v>
      </c>
      <c r="DX10" s="30"/>
      <c r="DY10" s="31">
        <v>0</v>
      </c>
      <c r="DZ10" s="31">
        <v>0</v>
      </c>
      <c r="EA10" s="30">
        <v>0</v>
      </c>
      <c r="EB10" s="27"/>
      <c r="EC10" s="30">
        <f aca="true" t="shared" si="7" ref="EC10:ED41">DJ10+DM10+DP10+DS10+DV10+DY10</f>
        <v>0</v>
      </c>
      <c r="ED10" s="30">
        <f t="shared" si="7"/>
        <v>0</v>
      </c>
      <c r="EE10" s="30">
        <f aca="true" t="shared" si="8" ref="EE10:EE65">DL10+DO10+DR10+DU10+DX10+EA10+EB10</f>
        <v>0</v>
      </c>
      <c r="EG10" s="36"/>
    </row>
    <row r="11" spans="1:137" s="32" customFormat="1" ht="20.25" customHeight="1">
      <c r="A11" s="33">
        <v>2</v>
      </c>
      <c r="B11" s="34" t="s">
        <v>59</v>
      </c>
      <c r="C11" s="27">
        <v>7497.669000000002</v>
      </c>
      <c r="D11" s="35">
        <v>0</v>
      </c>
      <c r="E11" s="29">
        <f aca="true" t="shared" si="9" ref="E11:F65">DG11+EC11-DY11</f>
        <v>162035.8</v>
      </c>
      <c r="F11" s="30">
        <f t="shared" si="9"/>
        <v>81921.6</v>
      </c>
      <c r="G11" s="30">
        <f t="shared" si="0"/>
        <v>69683.03899999999</v>
      </c>
      <c r="H11" s="30">
        <f aca="true" t="shared" si="10" ref="H11:H65">G11/F11*100</f>
        <v>85.06064212613033</v>
      </c>
      <c r="I11" s="30">
        <f aca="true" t="shared" si="11" ref="I11:I65">G11/E11*100</f>
        <v>43.004718093162126</v>
      </c>
      <c r="J11" s="30">
        <f aca="true" t="shared" si="12" ref="J11:K41">T11+Y11+AD11+AI11+AN11+AS11+BK11+BS11+BV11+BY11+CB11+CE11+CK11+CN11+CT11+CW11+DC11</f>
        <v>24252.6</v>
      </c>
      <c r="K11" s="30">
        <f t="shared" si="12"/>
        <v>13030</v>
      </c>
      <c r="L11" s="30">
        <f t="shared" si="1"/>
        <v>12273.339000000002</v>
      </c>
      <c r="M11" s="30">
        <f aca="true" t="shared" si="13" ref="M11:M65">L11/K11*100</f>
        <v>94.19293169608596</v>
      </c>
      <c r="N11" s="30">
        <f aca="true" t="shared" si="14" ref="N11:N65">L11/J11*100</f>
        <v>50.60628138838723</v>
      </c>
      <c r="O11" s="30">
        <f t="shared" si="2"/>
        <v>15250.9</v>
      </c>
      <c r="P11" s="30">
        <f t="shared" si="2"/>
        <v>8900</v>
      </c>
      <c r="Q11" s="30">
        <f t="shared" si="3"/>
        <v>8064.035</v>
      </c>
      <c r="R11" s="30">
        <f aca="true" t="shared" si="15" ref="R11:R65">Q11/P11*100</f>
        <v>90.60713483146067</v>
      </c>
      <c r="S11" s="27">
        <f aca="true" t="shared" si="16" ref="S11:S65">Q11/O11*100</f>
        <v>52.8757974939184</v>
      </c>
      <c r="T11" s="31">
        <v>999.5</v>
      </c>
      <c r="U11" s="31">
        <v>400</v>
      </c>
      <c r="V11" s="30">
        <v>379.586</v>
      </c>
      <c r="W11" s="30">
        <f aca="true" t="shared" si="17" ref="W11:W65">V11/U11*100</f>
        <v>94.8965</v>
      </c>
      <c r="X11" s="27">
        <f aca="true" t="shared" si="18" ref="X11:X65">V11/T11*100</f>
        <v>37.9775887943972</v>
      </c>
      <c r="Y11" s="31">
        <v>3612.7</v>
      </c>
      <c r="Z11" s="31">
        <v>1600</v>
      </c>
      <c r="AA11" s="30">
        <v>1996.912</v>
      </c>
      <c r="AB11" s="30">
        <f aca="true" t="shared" si="19" ref="AB11:AB65">AA11/Z11*100</f>
        <v>124.807</v>
      </c>
      <c r="AC11" s="27">
        <f aca="true" t="shared" si="20" ref="AC11:AC65">AA11/Y11*100</f>
        <v>55.27478063498214</v>
      </c>
      <c r="AD11" s="31">
        <v>14251.4</v>
      </c>
      <c r="AE11" s="31">
        <v>8500</v>
      </c>
      <c r="AF11" s="30">
        <v>7684.449</v>
      </c>
      <c r="AG11" s="30">
        <f aca="true" t="shared" si="21" ref="AG11:AG65">AF11/AE11*100</f>
        <v>90.40528235294117</v>
      </c>
      <c r="AH11" s="27">
        <f aca="true" t="shared" si="22" ref="AH11:AH65">AF11/AD11*100</f>
        <v>53.92066042634408</v>
      </c>
      <c r="AI11" s="31">
        <v>270</v>
      </c>
      <c r="AJ11" s="31">
        <v>210</v>
      </c>
      <c r="AK11" s="30">
        <v>86.7</v>
      </c>
      <c r="AL11" s="30">
        <f aca="true" t="shared" si="23" ref="AL11:AL65">AK11/AJ11*100</f>
        <v>41.285714285714285</v>
      </c>
      <c r="AM11" s="27">
        <f aca="true" t="shared" si="24" ref="AM11:AM65">AK11/AI11*100</f>
        <v>32.111111111111114</v>
      </c>
      <c r="AN11" s="31">
        <v>0</v>
      </c>
      <c r="AO11" s="31">
        <v>0</v>
      </c>
      <c r="AP11" s="30">
        <v>0</v>
      </c>
      <c r="AQ11" s="30" t="e">
        <f aca="true" t="shared" si="25" ref="AQ11:AQ65">AP11/AO11*100</f>
        <v>#DIV/0!</v>
      </c>
      <c r="AR11" s="27" t="e">
        <f aca="true" t="shared" si="26" ref="AR11:AR65">AP11/AN11*100</f>
        <v>#DIV/0!</v>
      </c>
      <c r="AS11" s="31">
        <v>0</v>
      </c>
      <c r="AT11" s="31">
        <v>0</v>
      </c>
      <c r="AU11" s="30"/>
      <c r="AV11" s="31">
        <v>0</v>
      </c>
      <c r="AW11" s="31">
        <v>0</v>
      </c>
      <c r="AX11" s="30"/>
      <c r="AY11" s="31">
        <v>137783.19999999998</v>
      </c>
      <c r="AZ11" s="31">
        <v>68891.6</v>
      </c>
      <c r="BA11" s="30">
        <v>57409.7</v>
      </c>
      <c r="BB11" s="31">
        <v>0</v>
      </c>
      <c r="BC11" s="31"/>
      <c r="BD11" s="30"/>
      <c r="BE11" s="31">
        <v>0</v>
      </c>
      <c r="BF11" s="31">
        <v>0</v>
      </c>
      <c r="BG11" s="30">
        <v>0</v>
      </c>
      <c r="BH11" s="31">
        <v>0</v>
      </c>
      <c r="BI11" s="31">
        <v>0</v>
      </c>
      <c r="BJ11" s="30"/>
      <c r="BK11" s="31">
        <v>0</v>
      </c>
      <c r="BL11" s="31">
        <v>0</v>
      </c>
      <c r="BM11" s="30"/>
      <c r="BN11" s="30">
        <f aca="true" t="shared" si="27" ref="BN11:BO41">BS11+BV11+BY11+CB11</f>
        <v>1799</v>
      </c>
      <c r="BO11" s="30">
        <f t="shared" si="27"/>
        <v>780</v>
      </c>
      <c r="BP11" s="30">
        <f t="shared" si="4"/>
        <v>745.39</v>
      </c>
      <c r="BQ11" s="30">
        <f aca="true" t="shared" si="28" ref="BQ11:BQ65">BP11/BO11*100</f>
        <v>95.56282051282051</v>
      </c>
      <c r="BR11" s="27">
        <f aca="true" t="shared" si="29" ref="BR11:BR65">BP11/BN11*100</f>
        <v>41.43357420789327</v>
      </c>
      <c r="BS11" s="31">
        <v>1199</v>
      </c>
      <c r="BT11" s="31">
        <v>540</v>
      </c>
      <c r="BU11" s="30">
        <v>331.7</v>
      </c>
      <c r="BV11" s="31">
        <v>0</v>
      </c>
      <c r="BW11" s="31">
        <v>0</v>
      </c>
      <c r="BX11" s="30">
        <v>0</v>
      </c>
      <c r="BY11" s="31">
        <v>0</v>
      </c>
      <c r="BZ11" s="31">
        <v>0</v>
      </c>
      <c r="CA11" s="30">
        <v>0</v>
      </c>
      <c r="CB11" s="31">
        <v>600</v>
      </c>
      <c r="CC11" s="31">
        <v>240</v>
      </c>
      <c r="CD11" s="30">
        <v>413.69</v>
      </c>
      <c r="CE11" s="31">
        <v>0</v>
      </c>
      <c r="CF11" s="31">
        <v>0</v>
      </c>
      <c r="CG11" s="30"/>
      <c r="CH11" s="31">
        <v>0</v>
      </c>
      <c r="CI11" s="31">
        <v>0</v>
      </c>
      <c r="CJ11" s="30">
        <v>0</v>
      </c>
      <c r="CK11" s="31">
        <v>0</v>
      </c>
      <c r="CL11" s="31">
        <v>0</v>
      </c>
      <c r="CM11" s="30">
        <v>0</v>
      </c>
      <c r="CN11" s="31">
        <v>3320</v>
      </c>
      <c r="CO11" s="31">
        <v>1540</v>
      </c>
      <c r="CP11" s="30">
        <v>1380.302</v>
      </c>
      <c r="CQ11" s="31">
        <v>2000</v>
      </c>
      <c r="CR11" s="31">
        <v>750</v>
      </c>
      <c r="CS11" s="30">
        <v>1069.502</v>
      </c>
      <c r="CT11" s="31">
        <v>0</v>
      </c>
      <c r="CU11" s="31">
        <v>0</v>
      </c>
      <c r="CV11" s="30">
        <v>0</v>
      </c>
      <c r="CW11" s="31">
        <v>0</v>
      </c>
      <c r="CX11" s="31">
        <v>0</v>
      </c>
      <c r="CY11" s="30">
        <v>0</v>
      </c>
      <c r="CZ11" s="31">
        <v>0</v>
      </c>
      <c r="DA11" s="31">
        <v>0</v>
      </c>
      <c r="DB11" s="30"/>
      <c r="DC11" s="31">
        <v>0</v>
      </c>
      <c r="DD11" s="31">
        <v>0</v>
      </c>
      <c r="DE11" s="30">
        <v>0</v>
      </c>
      <c r="DF11" s="27"/>
      <c r="DG11" s="30">
        <f t="shared" si="5"/>
        <v>162035.8</v>
      </c>
      <c r="DH11" s="30">
        <f t="shared" si="5"/>
        <v>81921.6</v>
      </c>
      <c r="DI11" s="30">
        <f t="shared" si="6"/>
        <v>69683.03899999999</v>
      </c>
      <c r="DJ11" s="31">
        <v>0</v>
      </c>
      <c r="DK11" s="31">
        <v>0</v>
      </c>
      <c r="DL11" s="30">
        <v>0</v>
      </c>
      <c r="DM11" s="31">
        <v>0</v>
      </c>
      <c r="DN11" s="31">
        <v>0</v>
      </c>
      <c r="DO11" s="30">
        <v>0</v>
      </c>
      <c r="DP11" s="31">
        <v>0</v>
      </c>
      <c r="DQ11" s="31">
        <v>0</v>
      </c>
      <c r="DR11" s="30"/>
      <c r="DS11" s="31">
        <v>0</v>
      </c>
      <c r="DT11" s="31">
        <v>0</v>
      </c>
      <c r="DU11" s="30"/>
      <c r="DV11" s="31">
        <v>0</v>
      </c>
      <c r="DW11" s="31">
        <v>0</v>
      </c>
      <c r="DX11" s="30"/>
      <c r="DY11" s="31">
        <v>13038</v>
      </c>
      <c r="DZ11" s="31">
        <v>538</v>
      </c>
      <c r="EA11" s="30">
        <v>0</v>
      </c>
      <c r="EB11" s="27"/>
      <c r="EC11" s="30">
        <f t="shared" si="7"/>
        <v>13038</v>
      </c>
      <c r="ED11" s="30">
        <f t="shared" si="7"/>
        <v>538</v>
      </c>
      <c r="EE11" s="30">
        <f t="shared" si="8"/>
        <v>0</v>
      </c>
      <c r="EG11" s="36"/>
    </row>
    <row r="12" spans="1:137" s="32" customFormat="1" ht="20.25" customHeight="1">
      <c r="A12" s="25">
        <v>3</v>
      </c>
      <c r="B12" s="34" t="s">
        <v>60</v>
      </c>
      <c r="C12" s="27">
        <v>13917.916000000001</v>
      </c>
      <c r="D12" s="35">
        <v>0</v>
      </c>
      <c r="E12" s="29">
        <f t="shared" si="9"/>
        <v>70975.8</v>
      </c>
      <c r="F12" s="30">
        <f t="shared" si="9"/>
        <v>33812</v>
      </c>
      <c r="G12" s="30">
        <f t="shared" si="0"/>
        <v>28592.049</v>
      </c>
      <c r="H12" s="30">
        <f t="shared" si="10"/>
        <v>84.56183899207382</v>
      </c>
      <c r="I12" s="30">
        <f t="shared" si="11"/>
        <v>40.28422222785794</v>
      </c>
      <c r="J12" s="30">
        <f t="shared" si="12"/>
        <v>12658.7</v>
      </c>
      <c r="K12" s="30">
        <f t="shared" si="12"/>
        <v>4653.5</v>
      </c>
      <c r="L12" s="30">
        <f t="shared" si="1"/>
        <v>4293.349</v>
      </c>
      <c r="M12" s="30">
        <f t="shared" si="13"/>
        <v>92.26064252713012</v>
      </c>
      <c r="N12" s="30">
        <f t="shared" si="14"/>
        <v>33.91619202603743</v>
      </c>
      <c r="O12" s="30">
        <f t="shared" si="2"/>
        <v>5163.9</v>
      </c>
      <c r="P12" s="30">
        <f t="shared" si="2"/>
        <v>1998</v>
      </c>
      <c r="Q12" s="30">
        <f t="shared" si="3"/>
        <v>1874.305</v>
      </c>
      <c r="R12" s="30">
        <f t="shared" si="15"/>
        <v>93.80905905905907</v>
      </c>
      <c r="S12" s="27">
        <f t="shared" si="16"/>
        <v>36.29630705474545</v>
      </c>
      <c r="T12" s="31">
        <v>1048.7</v>
      </c>
      <c r="U12" s="31">
        <v>400</v>
      </c>
      <c r="V12" s="30">
        <v>461.586</v>
      </c>
      <c r="W12" s="30">
        <f t="shared" si="17"/>
        <v>115.39650000000002</v>
      </c>
      <c r="X12" s="27">
        <f t="shared" si="18"/>
        <v>44.01506627252789</v>
      </c>
      <c r="Y12" s="31">
        <v>3341.3</v>
      </c>
      <c r="Z12" s="31">
        <v>940</v>
      </c>
      <c r="AA12" s="30">
        <v>917.784</v>
      </c>
      <c r="AB12" s="30">
        <f t="shared" si="19"/>
        <v>97.63659574468086</v>
      </c>
      <c r="AC12" s="27">
        <f t="shared" si="20"/>
        <v>27.467871786430432</v>
      </c>
      <c r="AD12" s="31">
        <v>4115.2</v>
      </c>
      <c r="AE12" s="31">
        <v>1598</v>
      </c>
      <c r="AF12" s="30">
        <v>1412.719</v>
      </c>
      <c r="AG12" s="30">
        <f t="shared" si="21"/>
        <v>88.40544430538174</v>
      </c>
      <c r="AH12" s="27">
        <f t="shared" si="22"/>
        <v>34.329291407465014</v>
      </c>
      <c r="AI12" s="31">
        <v>183.5</v>
      </c>
      <c r="AJ12" s="31">
        <v>95.5</v>
      </c>
      <c r="AK12" s="30">
        <v>115</v>
      </c>
      <c r="AL12" s="30">
        <f t="shared" si="23"/>
        <v>120.41884816753927</v>
      </c>
      <c r="AM12" s="27">
        <f t="shared" si="24"/>
        <v>62.67029972752044</v>
      </c>
      <c r="AN12" s="31">
        <v>0</v>
      </c>
      <c r="AO12" s="31">
        <v>0</v>
      </c>
      <c r="AP12" s="30">
        <v>0</v>
      </c>
      <c r="AQ12" s="30" t="e">
        <f t="shared" si="25"/>
        <v>#DIV/0!</v>
      </c>
      <c r="AR12" s="27" t="e">
        <f t="shared" si="26"/>
        <v>#DIV/0!</v>
      </c>
      <c r="AS12" s="31">
        <v>0</v>
      </c>
      <c r="AT12" s="31">
        <v>0</v>
      </c>
      <c r="AU12" s="30"/>
      <c r="AV12" s="31">
        <v>0</v>
      </c>
      <c r="AW12" s="31">
        <v>0</v>
      </c>
      <c r="AX12" s="30"/>
      <c r="AY12" s="31">
        <v>58317.1</v>
      </c>
      <c r="AZ12" s="31">
        <v>29158.5</v>
      </c>
      <c r="BA12" s="30">
        <v>24298.7</v>
      </c>
      <c r="BB12" s="31">
        <v>0</v>
      </c>
      <c r="BC12" s="31"/>
      <c r="BD12" s="30"/>
      <c r="BE12" s="31">
        <v>0</v>
      </c>
      <c r="BF12" s="31">
        <v>0</v>
      </c>
      <c r="BG12" s="30">
        <v>0</v>
      </c>
      <c r="BH12" s="31">
        <v>0</v>
      </c>
      <c r="BI12" s="31">
        <v>0</v>
      </c>
      <c r="BJ12" s="30"/>
      <c r="BK12" s="31">
        <v>0</v>
      </c>
      <c r="BL12" s="31">
        <v>0</v>
      </c>
      <c r="BM12" s="30"/>
      <c r="BN12" s="30">
        <f t="shared" si="27"/>
        <v>1300</v>
      </c>
      <c r="BO12" s="30">
        <f t="shared" si="27"/>
        <v>300</v>
      </c>
      <c r="BP12" s="30">
        <f t="shared" si="4"/>
        <v>435.69</v>
      </c>
      <c r="BQ12" s="30">
        <f t="shared" si="28"/>
        <v>145.23</v>
      </c>
      <c r="BR12" s="27">
        <f t="shared" si="29"/>
        <v>33.51461538461539</v>
      </c>
      <c r="BS12" s="31">
        <v>1300</v>
      </c>
      <c r="BT12" s="31">
        <v>300</v>
      </c>
      <c r="BU12" s="30">
        <v>435.69</v>
      </c>
      <c r="BV12" s="31">
        <v>0</v>
      </c>
      <c r="BW12" s="31">
        <v>0</v>
      </c>
      <c r="BX12" s="30">
        <v>0</v>
      </c>
      <c r="BY12" s="31">
        <v>0</v>
      </c>
      <c r="BZ12" s="31">
        <v>0</v>
      </c>
      <c r="CA12" s="30">
        <v>0</v>
      </c>
      <c r="CB12" s="31">
        <v>0</v>
      </c>
      <c r="CC12" s="31">
        <v>0</v>
      </c>
      <c r="CD12" s="30">
        <v>0</v>
      </c>
      <c r="CE12" s="31">
        <v>0</v>
      </c>
      <c r="CF12" s="31">
        <v>0</v>
      </c>
      <c r="CG12" s="30"/>
      <c r="CH12" s="31">
        <v>0</v>
      </c>
      <c r="CI12" s="31">
        <v>0</v>
      </c>
      <c r="CJ12" s="30">
        <v>0</v>
      </c>
      <c r="CK12" s="31">
        <v>0</v>
      </c>
      <c r="CL12" s="31">
        <v>0</v>
      </c>
      <c r="CM12" s="30">
        <v>0</v>
      </c>
      <c r="CN12" s="31">
        <v>2360</v>
      </c>
      <c r="CO12" s="31">
        <v>1200</v>
      </c>
      <c r="CP12" s="30">
        <v>793.57</v>
      </c>
      <c r="CQ12" s="31">
        <v>800</v>
      </c>
      <c r="CR12" s="31">
        <v>400</v>
      </c>
      <c r="CS12" s="30">
        <v>235.68</v>
      </c>
      <c r="CT12" s="31">
        <v>0</v>
      </c>
      <c r="CU12" s="31">
        <v>0</v>
      </c>
      <c r="CV12" s="30">
        <v>12</v>
      </c>
      <c r="CW12" s="31">
        <v>10</v>
      </c>
      <c r="CX12" s="31">
        <v>0</v>
      </c>
      <c r="CY12" s="30">
        <v>0</v>
      </c>
      <c r="CZ12" s="31">
        <v>0</v>
      </c>
      <c r="DA12" s="31">
        <v>0</v>
      </c>
      <c r="DB12" s="30"/>
      <c r="DC12" s="31">
        <v>300</v>
      </c>
      <c r="DD12" s="31">
        <v>120</v>
      </c>
      <c r="DE12" s="30">
        <v>145</v>
      </c>
      <c r="DF12" s="27"/>
      <c r="DG12" s="30">
        <f t="shared" si="5"/>
        <v>70975.8</v>
      </c>
      <c r="DH12" s="30">
        <f t="shared" si="5"/>
        <v>33812</v>
      </c>
      <c r="DI12" s="30">
        <f t="shared" si="6"/>
        <v>28592.049</v>
      </c>
      <c r="DJ12" s="31">
        <v>0</v>
      </c>
      <c r="DK12" s="31">
        <v>0</v>
      </c>
      <c r="DL12" s="30">
        <v>0</v>
      </c>
      <c r="DM12" s="31">
        <v>0</v>
      </c>
      <c r="DN12" s="31">
        <v>0</v>
      </c>
      <c r="DO12" s="30">
        <v>0</v>
      </c>
      <c r="DP12" s="31">
        <v>0</v>
      </c>
      <c r="DQ12" s="31">
        <v>0</v>
      </c>
      <c r="DR12" s="30"/>
      <c r="DS12" s="31">
        <v>0</v>
      </c>
      <c r="DT12" s="31">
        <v>0</v>
      </c>
      <c r="DU12" s="30"/>
      <c r="DV12" s="31">
        <v>0</v>
      </c>
      <c r="DW12" s="31">
        <v>0</v>
      </c>
      <c r="DX12" s="30"/>
      <c r="DY12" s="31">
        <v>0</v>
      </c>
      <c r="DZ12" s="31">
        <v>0</v>
      </c>
      <c r="EA12" s="30">
        <v>0</v>
      </c>
      <c r="EB12" s="27"/>
      <c r="EC12" s="30">
        <f t="shared" si="7"/>
        <v>0</v>
      </c>
      <c r="ED12" s="30">
        <f t="shared" si="7"/>
        <v>0</v>
      </c>
      <c r="EE12" s="30">
        <f t="shared" si="8"/>
        <v>0</v>
      </c>
      <c r="EG12" s="36"/>
    </row>
    <row r="13" spans="1:137" s="32" customFormat="1" ht="20.25" customHeight="1">
      <c r="A13" s="33">
        <v>4</v>
      </c>
      <c r="B13" s="34" t="s">
        <v>61</v>
      </c>
      <c r="C13" s="27">
        <v>9227</v>
      </c>
      <c r="D13" s="35">
        <v>0</v>
      </c>
      <c r="E13" s="29">
        <f t="shared" si="9"/>
        <v>56686.1</v>
      </c>
      <c r="F13" s="30">
        <f t="shared" si="9"/>
        <v>27309.9</v>
      </c>
      <c r="G13" s="30">
        <f t="shared" si="0"/>
        <v>22919.884000000002</v>
      </c>
      <c r="H13" s="30">
        <f t="shared" si="10"/>
        <v>83.92518464000234</v>
      </c>
      <c r="I13" s="30">
        <f t="shared" si="11"/>
        <v>40.432987981180574</v>
      </c>
      <c r="J13" s="30">
        <f t="shared" si="12"/>
        <v>12717.2</v>
      </c>
      <c r="K13" s="30">
        <f t="shared" si="12"/>
        <v>5333</v>
      </c>
      <c r="L13" s="30">
        <f t="shared" si="1"/>
        <v>4599.384</v>
      </c>
      <c r="M13" s="30">
        <f t="shared" si="13"/>
        <v>86.243840240015</v>
      </c>
      <c r="N13" s="30">
        <f t="shared" si="14"/>
        <v>36.166640455446164</v>
      </c>
      <c r="O13" s="30">
        <f t="shared" si="2"/>
        <v>3758</v>
      </c>
      <c r="P13" s="30">
        <f t="shared" si="2"/>
        <v>1000</v>
      </c>
      <c r="Q13" s="30">
        <f t="shared" si="3"/>
        <v>1079.527</v>
      </c>
      <c r="R13" s="30">
        <f t="shared" si="15"/>
        <v>107.95270000000001</v>
      </c>
      <c r="S13" s="27">
        <f t="shared" si="16"/>
        <v>28.726104310803617</v>
      </c>
      <c r="T13" s="31">
        <v>72.2</v>
      </c>
      <c r="U13" s="31">
        <v>0</v>
      </c>
      <c r="V13" s="30">
        <v>69.917</v>
      </c>
      <c r="W13" s="30" t="e">
        <f t="shared" si="17"/>
        <v>#DIV/0!</v>
      </c>
      <c r="X13" s="27">
        <f t="shared" si="18"/>
        <v>96.83795013850416</v>
      </c>
      <c r="Y13" s="31">
        <v>3848.6</v>
      </c>
      <c r="Z13" s="31">
        <v>1800</v>
      </c>
      <c r="AA13" s="30">
        <v>1570.527</v>
      </c>
      <c r="AB13" s="30">
        <f t="shared" si="19"/>
        <v>87.25150000000001</v>
      </c>
      <c r="AC13" s="27">
        <f t="shared" si="20"/>
        <v>40.80774827209895</v>
      </c>
      <c r="AD13" s="31">
        <v>3685.8</v>
      </c>
      <c r="AE13" s="31">
        <v>1000</v>
      </c>
      <c r="AF13" s="30">
        <v>1009.61</v>
      </c>
      <c r="AG13" s="30">
        <f t="shared" si="21"/>
        <v>100.96100000000001</v>
      </c>
      <c r="AH13" s="27">
        <f t="shared" si="22"/>
        <v>27.391882359324978</v>
      </c>
      <c r="AI13" s="31">
        <v>348</v>
      </c>
      <c r="AJ13" s="31">
        <v>159</v>
      </c>
      <c r="AK13" s="30">
        <v>268</v>
      </c>
      <c r="AL13" s="30">
        <f t="shared" si="23"/>
        <v>168.55345911949686</v>
      </c>
      <c r="AM13" s="27">
        <f t="shared" si="24"/>
        <v>77.01149425287356</v>
      </c>
      <c r="AN13" s="31">
        <v>0</v>
      </c>
      <c r="AO13" s="31">
        <v>0</v>
      </c>
      <c r="AP13" s="30">
        <v>0</v>
      </c>
      <c r="AQ13" s="30" t="e">
        <f t="shared" si="25"/>
        <v>#DIV/0!</v>
      </c>
      <c r="AR13" s="27" t="e">
        <f t="shared" si="26"/>
        <v>#DIV/0!</v>
      </c>
      <c r="AS13" s="31">
        <v>0</v>
      </c>
      <c r="AT13" s="31">
        <v>0</v>
      </c>
      <c r="AU13" s="30"/>
      <c r="AV13" s="31">
        <v>0</v>
      </c>
      <c r="AW13" s="31">
        <v>0</v>
      </c>
      <c r="AX13" s="30"/>
      <c r="AY13" s="31">
        <v>43968.9</v>
      </c>
      <c r="AZ13" s="31">
        <v>21976.9</v>
      </c>
      <c r="BA13" s="30">
        <v>18320.5</v>
      </c>
      <c r="BB13" s="31">
        <v>0</v>
      </c>
      <c r="BC13" s="31"/>
      <c r="BD13" s="30"/>
      <c r="BE13" s="31">
        <v>0</v>
      </c>
      <c r="BF13" s="31">
        <v>0</v>
      </c>
      <c r="BG13" s="30">
        <v>0</v>
      </c>
      <c r="BH13" s="31">
        <v>0</v>
      </c>
      <c r="BI13" s="31">
        <v>0</v>
      </c>
      <c r="BJ13" s="30"/>
      <c r="BK13" s="31">
        <v>0</v>
      </c>
      <c r="BL13" s="31">
        <v>0</v>
      </c>
      <c r="BM13" s="30"/>
      <c r="BN13" s="30">
        <f t="shared" si="27"/>
        <v>2014.6</v>
      </c>
      <c r="BO13" s="30">
        <f t="shared" si="27"/>
        <v>1000</v>
      </c>
      <c r="BP13" s="30">
        <f t="shared" si="4"/>
        <v>722.15</v>
      </c>
      <c r="BQ13" s="30">
        <f t="shared" si="28"/>
        <v>72.21499999999999</v>
      </c>
      <c r="BR13" s="27">
        <f t="shared" si="29"/>
        <v>35.84582547403951</v>
      </c>
      <c r="BS13" s="31">
        <v>2014.6</v>
      </c>
      <c r="BT13" s="31">
        <v>1000</v>
      </c>
      <c r="BU13" s="30">
        <v>722.15</v>
      </c>
      <c r="BV13" s="31">
        <v>0</v>
      </c>
      <c r="BW13" s="31">
        <v>0</v>
      </c>
      <c r="BX13" s="30">
        <v>0</v>
      </c>
      <c r="BY13" s="31">
        <v>0</v>
      </c>
      <c r="BZ13" s="31">
        <v>0</v>
      </c>
      <c r="CA13" s="30">
        <v>0</v>
      </c>
      <c r="CB13" s="31">
        <v>0</v>
      </c>
      <c r="CC13" s="31">
        <v>0</v>
      </c>
      <c r="CD13" s="30">
        <v>0</v>
      </c>
      <c r="CE13" s="31">
        <v>0</v>
      </c>
      <c r="CF13" s="31">
        <v>0</v>
      </c>
      <c r="CG13" s="30"/>
      <c r="CH13" s="31">
        <v>0</v>
      </c>
      <c r="CI13" s="31">
        <v>0</v>
      </c>
      <c r="CJ13" s="30">
        <v>0</v>
      </c>
      <c r="CK13" s="31">
        <v>600</v>
      </c>
      <c r="CL13" s="31">
        <v>300</v>
      </c>
      <c r="CM13" s="30">
        <v>224.9</v>
      </c>
      <c r="CN13" s="31">
        <v>2148</v>
      </c>
      <c r="CO13" s="31">
        <v>1074</v>
      </c>
      <c r="CP13" s="30">
        <v>734.28</v>
      </c>
      <c r="CQ13" s="31">
        <v>1440</v>
      </c>
      <c r="CR13" s="31">
        <v>720</v>
      </c>
      <c r="CS13" s="30">
        <v>530.83</v>
      </c>
      <c r="CT13" s="31">
        <v>0</v>
      </c>
      <c r="CU13" s="31">
        <v>0</v>
      </c>
      <c r="CV13" s="30">
        <v>0</v>
      </c>
      <c r="CW13" s="31">
        <v>0</v>
      </c>
      <c r="CX13" s="31">
        <v>0</v>
      </c>
      <c r="CY13" s="30">
        <v>0</v>
      </c>
      <c r="CZ13" s="31">
        <v>0</v>
      </c>
      <c r="DA13" s="31">
        <v>0</v>
      </c>
      <c r="DB13" s="30"/>
      <c r="DC13" s="31">
        <v>0</v>
      </c>
      <c r="DD13" s="31">
        <v>0</v>
      </c>
      <c r="DE13" s="30">
        <v>0</v>
      </c>
      <c r="DF13" s="27"/>
      <c r="DG13" s="30">
        <f t="shared" si="5"/>
        <v>56686.1</v>
      </c>
      <c r="DH13" s="30">
        <f t="shared" si="5"/>
        <v>27309.9</v>
      </c>
      <c r="DI13" s="30">
        <f t="shared" si="6"/>
        <v>22919.884000000002</v>
      </c>
      <c r="DJ13" s="31">
        <v>0</v>
      </c>
      <c r="DK13" s="31">
        <v>0</v>
      </c>
      <c r="DL13" s="30">
        <v>0</v>
      </c>
      <c r="DM13" s="31">
        <v>0</v>
      </c>
      <c r="DN13" s="31">
        <v>0</v>
      </c>
      <c r="DO13" s="30">
        <v>0</v>
      </c>
      <c r="DP13" s="31">
        <v>0</v>
      </c>
      <c r="DQ13" s="31">
        <v>0</v>
      </c>
      <c r="DR13" s="30"/>
      <c r="DS13" s="31">
        <v>0</v>
      </c>
      <c r="DT13" s="31">
        <v>0</v>
      </c>
      <c r="DU13" s="30"/>
      <c r="DV13" s="31">
        <v>0</v>
      </c>
      <c r="DW13" s="31">
        <v>0</v>
      </c>
      <c r="DX13" s="30"/>
      <c r="DY13" s="31">
        <v>0</v>
      </c>
      <c r="DZ13" s="31">
        <v>0</v>
      </c>
      <c r="EA13" s="30">
        <v>0</v>
      </c>
      <c r="EB13" s="27"/>
      <c r="EC13" s="30">
        <f t="shared" si="7"/>
        <v>0</v>
      </c>
      <c r="ED13" s="30">
        <f t="shared" si="7"/>
        <v>0</v>
      </c>
      <c r="EE13" s="30">
        <f t="shared" si="8"/>
        <v>0</v>
      </c>
      <c r="EG13" s="36"/>
    </row>
    <row r="14" spans="1:137" s="32" customFormat="1" ht="20.25" customHeight="1">
      <c r="A14" s="25">
        <v>5</v>
      </c>
      <c r="B14" s="34" t="s">
        <v>62</v>
      </c>
      <c r="C14" s="27">
        <v>1726.7039999999997</v>
      </c>
      <c r="D14" s="35">
        <v>0</v>
      </c>
      <c r="E14" s="29">
        <f t="shared" si="9"/>
        <v>33552.2</v>
      </c>
      <c r="F14" s="30">
        <f t="shared" si="9"/>
        <v>17400.300000000003</v>
      </c>
      <c r="G14" s="30">
        <f t="shared" si="0"/>
        <v>13719.48</v>
      </c>
      <c r="H14" s="30">
        <f t="shared" si="10"/>
        <v>78.84622678919328</v>
      </c>
      <c r="I14" s="30">
        <f t="shared" si="11"/>
        <v>40.88995654532341</v>
      </c>
      <c r="J14" s="30">
        <f t="shared" si="12"/>
        <v>7059.9</v>
      </c>
      <c r="K14" s="30">
        <f t="shared" si="12"/>
        <v>4154.1</v>
      </c>
      <c r="L14" s="30">
        <f t="shared" si="1"/>
        <v>2680.9799999999996</v>
      </c>
      <c r="M14" s="30">
        <f t="shared" si="13"/>
        <v>64.5381671120098</v>
      </c>
      <c r="N14" s="30">
        <f t="shared" si="14"/>
        <v>37.97475884927548</v>
      </c>
      <c r="O14" s="30">
        <f t="shared" si="2"/>
        <v>2351.9</v>
      </c>
      <c r="P14" s="30">
        <f t="shared" si="2"/>
        <v>1570.1</v>
      </c>
      <c r="Q14" s="30">
        <f t="shared" si="3"/>
        <v>858.045</v>
      </c>
      <c r="R14" s="30">
        <f t="shared" si="15"/>
        <v>54.649066938411565</v>
      </c>
      <c r="S14" s="27">
        <f t="shared" si="16"/>
        <v>36.483056252391684</v>
      </c>
      <c r="T14" s="31">
        <v>23.9</v>
      </c>
      <c r="U14" s="31">
        <v>0</v>
      </c>
      <c r="V14" s="30">
        <v>36.226</v>
      </c>
      <c r="W14" s="30" t="e">
        <f t="shared" si="17"/>
        <v>#DIV/0!</v>
      </c>
      <c r="X14" s="27">
        <f t="shared" si="18"/>
        <v>151.5732217573222</v>
      </c>
      <c r="Y14" s="31">
        <v>1439.3</v>
      </c>
      <c r="Z14" s="31">
        <v>900</v>
      </c>
      <c r="AA14" s="30">
        <v>634.463</v>
      </c>
      <c r="AB14" s="30">
        <f t="shared" si="19"/>
        <v>70.49588888888889</v>
      </c>
      <c r="AC14" s="27">
        <f t="shared" si="20"/>
        <v>44.08135899395539</v>
      </c>
      <c r="AD14" s="31">
        <v>2328</v>
      </c>
      <c r="AE14" s="31">
        <v>1570.1</v>
      </c>
      <c r="AF14" s="30">
        <v>821.819</v>
      </c>
      <c r="AG14" s="30">
        <f t="shared" si="21"/>
        <v>52.34182536144195</v>
      </c>
      <c r="AH14" s="27">
        <f t="shared" si="22"/>
        <v>35.30150343642611</v>
      </c>
      <c r="AI14" s="31">
        <v>478</v>
      </c>
      <c r="AJ14" s="31">
        <v>234</v>
      </c>
      <c r="AK14" s="30">
        <v>193</v>
      </c>
      <c r="AL14" s="30">
        <f t="shared" si="23"/>
        <v>82.47863247863248</v>
      </c>
      <c r="AM14" s="27">
        <f t="shared" si="24"/>
        <v>40.37656903765691</v>
      </c>
      <c r="AN14" s="31">
        <v>0</v>
      </c>
      <c r="AO14" s="31">
        <v>0</v>
      </c>
      <c r="AP14" s="30">
        <v>0</v>
      </c>
      <c r="AQ14" s="30" t="e">
        <f t="shared" si="25"/>
        <v>#DIV/0!</v>
      </c>
      <c r="AR14" s="27" t="e">
        <f t="shared" si="26"/>
        <v>#DIV/0!</v>
      </c>
      <c r="AS14" s="31">
        <v>0</v>
      </c>
      <c r="AT14" s="31">
        <v>0</v>
      </c>
      <c r="AU14" s="30"/>
      <c r="AV14" s="31">
        <v>0</v>
      </c>
      <c r="AW14" s="31">
        <v>0</v>
      </c>
      <c r="AX14" s="30"/>
      <c r="AY14" s="31">
        <v>26492.3</v>
      </c>
      <c r="AZ14" s="31">
        <v>13246.2</v>
      </c>
      <c r="BA14" s="30">
        <v>11038.5</v>
      </c>
      <c r="BB14" s="31">
        <v>0</v>
      </c>
      <c r="BC14" s="31"/>
      <c r="BD14" s="30"/>
      <c r="BE14" s="31">
        <v>0</v>
      </c>
      <c r="BF14" s="31">
        <v>0</v>
      </c>
      <c r="BG14" s="30">
        <v>0</v>
      </c>
      <c r="BH14" s="31">
        <v>0</v>
      </c>
      <c r="BI14" s="31">
        <v>0</v>
      </c>
      <c r="BJ14" s="30"/>
      <c r="BK14" s="31">
        <v>0</v>
      </c>
      <c r="BL14" s="31">
        <v>0</v>
      </c>
      <c r="BM14" s="30"/>
      <c r="BN14" s="30">
        <f t="shared" si="27"/>
        <v>1890.7</v>
      </c>
      <c r="BO14" s="30">
        <f t="shared" si="27"/>
        <v>1000</v>
      </c>
      <c r="BP14" s="30">
        <f t="shared" si="4"/>
        <v>780.7</v>
      </c>
      <c r="BQ14" s="30">
        <f t="shared" si="28"/>
        <v>78.07000000000001</v>
      </c>
      <c r="BR14" s="27">
        <f t="shared" si="29"/>
        <v>41.29158512720157</v>
      </c>
      <c r="BS14" s="31">
        <v>1890.7</v>
      </c>
      <c r="BT14" s="31">
        <v>1000</v>
      </c>
      <c r="BU14" s="30">
        <v>780.7</v>
      </c>
      <c r="BV14" s="31">
        <v>0</v>
      </c>
      <c r="BW14" s="31">
        <v>0</v>
      </c>
      <c r="BX14" s="30">
        <v>0</v>
      </c>
      <c r="BY14" s="31">
        <v>0</v>
      </c>
      <c r="BZ14" s="31">
        <v>0</v>
      </c>
      <c r="CA14" s="30">
        <v>0</v>
      </c>
      <c r="CB14" s="31">
        <v>0</v>
      </c>
      <c r="CC14" s="31">
        <v>0</v>
      </c>
      <c r="CD14" s="30">
        <v>0</v>
      </c>
      <c r="CE14" s="31">
        <v>0</v>
      </c>
      <c r="CF14" s="31">
        <v>0</v>
      </c>
      <c r="CG14" s="30"/>
      <c r="CH14" s="31">
        <v>0</v>
      </c>
      <c r="CI14" s="31">
        <v>0</v>
      </c>
      <c r="CJ14" s="30">
        <v>0</v>
      </c>
      <c r="CK14" s="31">
        <v>0</v>
      </c>
      <c r="CL14" s="31">
        <v>0</v>
      </c>
      <c r="CM14" s="30">
        <v>0</v>
      </c>
      <c r="CN14" s="31">
        <v>900</v>
      </c>
      <c r="CO14" s="31">
        <v>450</v>
      </c>
      <c r="CP14" s="30">
        <v>31.1</v>
      </c>
      <c r="CQ14" s="31">
        <v>480</v>
      </c>
      <c r="CR14" s="31">
        <v>240</v>
      </c>
      <c r="CS14" s="30">
        <v>24.1</v>
      </c>
      <c r="CT14" s="31">
        <v>0</v>
      </c>
      <c r="CU14" s="31">
        <v>0</v>
      </c>
      <c r="CV14" s="30">
        <v>0</v>
      </c>
      <c r="CW14" s="31">
        <v>0</v>
      </c>
      <c r="CX14" s="31">
        <v>0</v>
      </c>
      <c r="CY14" s="30">
        <v>0</v>
      </c>
      <c r="CZ14" s="31">
        <v>0</v>
      </c>
      <c r="DA14" s="31">
        <v>0</v>
      </c>
      <c r="DB14" s="30"/>
      <c r="DC14" s="31">
        <v>0</v>
      </c>
      <c r="DD14" s="31">
        <v>0</v>
      </c>
      <c r="DE14" s="30">
        <v>183.672</v>
      </c>
      <c r="DF14" s="27"/>
      <c r="DG14" s="30">
        <f t="shared" si="5"/>
        <v>33552.2</v>
      </c>
      <c r="DH14" s="30">
        <f t="shared" si="5"/>
        <v>17400.300000000003</v>
      </c>
      <c r="DI14" s="30">
        <f t="shared" si="6"/>
        <v>13719.480000000001</v>
      </c>
      <c r="DJ14" s="31">
        <v>0</v>
      </c>
      <c r="DK14" s="31">
        <v>0</v>
      </c>
      <c r="DL14" s="30">
        <v>0</v>
      </c>
      <c r="DM14" s="31">
        <v>0</v>
      </c>
      <c r="DN14" s="31">
        <v>0</v>
      </c>
      <c r="DO14" s="30">
        <v>0</v>
      </c>
      <c r="DP14" s="31">
        <v>0</v>
      </c>
      <c r="DQ14" s="31">
        <v>0</v>
      </c>
      <c r="DR14" s="30"/>
      <c r="DS14" s="31">
        <v>0</v>
      </c>
      <c r="DT14" s="31">
        <v>0</v>
      </c>
      <c r="DU14" s="30"/>
      <c r="DV14" s="31">
        <v>0</v>
      </c>
      <c r="DW14" s="31">
        <v>0</v>
      </c>
      <c r="DX14" s="30"/>
      <c r="DY14" s="31">
        <v>6374</v>
      </c>
      <c r="DZ14" s="31">
        <v>5374</v>
      </c>
      <c r="EA14" s="30">
        <v>2982.716</v>
      </c>
      <c r="EB14" s="27"/>
      <c r="EC14" s="30">
        <f t="shared" si="7"/>
        <v>6374</v>
      </c>
      <c r="ED14" s="30">
        <f t="shared" si="7"/>
        <v>5374</v>
      </c>
      <c r="EE14" s="30">
        <f t="shared" si="8"/>
        <v>2982.716</v>
      </c>
      <c r="EG14" s="36"/>
    </row>
    <row r="15" spans="1:137" s="32" customFormat="1" ht="20.25" customHeight="1">
      <c r="A15" s="33">
        <v>6</v>
      </c>
      <c r="B15" s="34" t="s">
        <v>63</v>
      </c>
      <c r="C15" s="27">
        <v>11732.045</v>
      </c>
      <c r="D15" s="35">
        <v>0</v>
      </c>
      <c r="E15" s="29">
        <f t="shared" si="9"/>
        <v>36865.299999999996</v>
      </c>
      <c r="F15" s="30">
        <f t="shared" si="9"/>
        <v>16439</v>
      </c>
      <c r="G15" s="30">
        <f t="shared" si="0"/>
        <v>15010.403499999999</v>
      </c>
      <c r="H15" s="30">
        <f t="shared" si="10"/>
        <v>91.30971166129326</v>
      </c>
      <c r="I15" s="30">
        <f t="shared" si="11"/>
        <v>40.71688959536475</v>
      </c>
      <c r="J15" s="30">
        <f t="shared" si="12"/>
        <v>8705.4</v>
      </c>
      <c r="K15" s="30">
        <f t="shared" si="12"/>
        <v>2359</v>
      </c>
      <c r="L15" s="30">
        <f t="shared" si="1"/>
        <v>3277.2035</v>
      </c>
      <c r="M15" s="30">
        <f t="shared" si="13"/>
        <v>138.92342094107673</v>
      </c>
      <c r="N15" s="30">
        <f t="shared" si="14"/>
        <v>37.6456394881338</v>
      </c>
      <c r="O15" s="30">
        <f t="shared" si="2"/>
        <v>4909.8</v>
      </c>
      <c r="P15" s="30">
        <f t="shared" si="2"/>
        <v>839.8</v>
      </c>
      <c r="Q15" s="30">
        <f t="shared" si="3"/>
        <v>1889.7359999999999</v>
      </c>
      <c r="R15" s="30">
        <f t="shared" si="15"/>
        <v>225.02214813050725</v>
      </c>
      <c r="S15" s="27">
        <f t="shared" si="16"/>
        <v>38.489062690944635</v>
      </c>
      <c r="T15" s="31">
        <v>110.1</v>
      </c>
      <c r="U15" s="31">
        <v>55.3</v>
      </c>
      <c r="V15" s="30">
        <v>122.414</v>
      </c>
      <c r="W15" s="30">
        <f t="shared" si="17"/>
        <v>221.36347197106693</v>
      </c>
      <c r="X15" s="27">
        <f t="shared" si="18"/>
        <v>111.1843778383288</v>
      </c>
      <c r="Y15" s="31">
        <v>1247.6999999999998</v>
      </c>
      <c r="Z15" s="31">
        <v>400</v>
      </c>
      <c r="AA15" s="30">
        <v>456.6675</v>
      </c>
      <c r="AB15" s="30">
        <f t="shared" si="19"/>
        <v>114.166875</v>
      </c>
      <c r="AC15" s="27">
        <f t="shared" si="20"/>
        <v>36.600745371483534</v>
      </c>
      <c r="AD15" s="31">
        <v>4799.7</v>
      </c>
      <c r="AE15" s="31">
        <v>784.5</v>
      </c>
      <c r="AF15" s="30">
        <v>1767.322</v>
      </c>
      <c r="AG15" s="30">
        <f t="shared" si="21"/>
        <v>225.28005098789038</v>
      </c>
      <c r="AH15" s="27">
        <f t="shared" si="22"/>
        <v>36.821509677688184</v>
      </c>
      <c r="AI15" s="31">
        <v>202.2</v>
      </c>
      <c r="AJ15" s="31">
        <v>99.2</v>
      </c>
      <c r="AK15" s="30">
        <v>103.35</v>
      </c>
      <c r="AL15" s="30">
        <f t="shared" si="23"/>
        <v>104.18346774193547</v>
      </c>
      <c r="AM15" s="27">
        <f t="shared" si="24"/>
        <v>51.11275964391692</v>
      </c>
      <c r="AN15" s="31">
        <v>0</v>
      </c>
      <c r="AO15" s="31">
        <v>0</v>
      </c>
      <c r="AP15" s="30">
        <v>0</v>
      </c>
      <c r="AQ15" s="30" t="e">
        <f t="shared" si="25"/>
        <v>#DIV/0!</v>
      </c>
      <c r="AR15" s="27" t="e">
        <f t="shared" si="26"/>
        <v>#DIV/0!</v>
      </c>
      <c r="AS15" s="31">
        <v>0</v>
      </c>
      <c r="AT15" s="31">
        <v>0</v>
      </c>
      <c r="AU15" s="30"/>
      <c r="AV15" s="31">
        <v>0</v>
      </c>
      <c r="AW15" s="31">
        <v>0</v>
      </c>
      <c r="AX15" s="30"/>
      <c r="AY15" s="31">
        <v>28159.9</v>
      </c>
      <c r="AZ15" s="31">
        <v>14080</v>
      </c>
      <c r="BA15" s="30">
        <v>11733.2</v>
      </c>
      <c r="BB15" s="31">
        <v>0</v>
      </c>
      <c r="BC15" s="31"/>
      <c r="BD15" s="30"/>
      <c r="BE15" s="31">
        <v>0</v>
      </c>
      <c r="BF15" s="31">
        <v>0</v>
      </c>
      <c r="BG15" s="30">
        <v>0</v>
      </c>
      <c r="BH15" s="31">
        <v>0</v>
      </c>
      <c r="BI15" s="31">
        <v>0</v>
      </c>
      <c r="BJ15" s="30"/>
      <c r="BK15" s="31">
        <v>0</v>
      </c>
      <c r="BL15" s="31">
        <v>0</v>
      </c>
      <c r="BM15" s="30"/>
      <c r="BN15" s="30">
        <f t="shared" si="27"/>
        <v>825.7</v>
      </c>
      <c r="BO15" s="30">
        <f t="shared" si="27"/>
        <v>300</v>
      </c>
      <c r="BP15" s="30">
        <f t="shared" si="4"/>
        <v>211.8</v>
      </c>
      <c r="BQ15" s="30">
        <f t="shared" si="28"/>
        <v>70.60000000000001</v>
      </c>
      <c r="BR15" s="27">
        <f t="shared" si="29"/>
        <v>25.650962819425942</v>
      </c>
      <c r="BS15" s="31">
        <v>825.7</v>
      </c>
      <c r="BT15" s="31">
        <v>300</v>
      </c>
      <c r="BU15" s="30">
        <v>211.8</v>
      </c>
      <c r="BV15" s="31">
        <v>0</v>
      </c>
      <c r="BW15" s="31">
        <v>0</v>
      </c>
      <c r="BX15" s="30">
        <v>0</v>
      </c>
      <c r="BY15" s="31">
        <v>0</v>
      </c>
      <c r="BZ15" s="31">
        <v>0</v>
      </c>
      <c r="CA15" s="30">
        <v>0</v>
      </c>
      <c r="CB15" s="31">
        <v>0</v>
      </c>
      <c r="CC15" s="31">
        <v>0</v>
      </c>
      <c r="CD15" s="30">
        <v>0</v>
      </c>
      <c r="CE15" s="31">
        <v>0</v>
      </c>
      <c r="CF15" s="31">
        <v>0</v>
      </c>
      <c r="CG15" s="30"/>
      <c r="CH15" s="31">
        <v>0</v>
      </c>
      <c r="CI15" s="31">
        <v>0</v>
      </c>
      <c r="CJ15" s="30">
        <v>0</v>
      </c>
      <c r="CK15" s="31">
        <v>0</v>
      </c>
      <c r="CL15" s="31">
        <v>0</v>
      </c>
      <c r="CM15" s="30">
        <v>0</v>
      </c>
      <c r="CN15" s="31">
        <v>1520</v>
      </c>
      <c r="CO15" s="31">
        <v>720</v>
      </c>
      <c r="CP15" s="30">
        <v>444.3</v>
      </c>
      <c r="CQ15" s="31">
        <v>370</v>
      </c>
      <c r="CR15" s="31">
        <v>180</v>
      </c>
      <c r="CS15" s="30">
        <v>122.68</v>
      </c>
      <c r="CT15" s="31">
        <v>0</v>
      </c>
      <c r="CU15" s="31">
        <v>0</v>
      </c>
      <c r="CV15" s="30">
        <v>0</v>
      </c>
      <c r="CW15" s="31">
        <v>0</v>
      </c>
      <c r="CX15" s="31">
        <v>0</v>
      </c>
      <c r="CY15" s="30">
        <v>0</v>
      </c>
      <c r="CZ15" s="31">
        <v>0</v>
      </c>
      <c r="DA15" s="31">
        <v>0</v>
      </c>
      <c r="DB15" s="30"/>
      <c r="DC15" s="31">
        <v>0</v>
      </c>
      <c r="DD15" s="31">
        <v>0</v>
      </c>
      <c r="DE15" s="30">
        <v>171.35</v>
      </c>
      <c r="DF15" s="27"/>
      <c r="DG15" s="30">
        <f t="shared" si="5"/>
        <v>36865.299999999996</v>
      </c>
      <c r="DH15" s="30">
        <f t="shared" si="5"/>
        <v>16439</v>
      </c>
      <c r="DI15" s="30">
        <f t="shared" si="6"/>
        <v>15010.403499999999</v>
      </c>
      <c r="DJ15" s="31">
        <v>0</v>
      </c>
      <c r="DK15" s="31">
        <v>0</v>
      </c>
      <c r="DL15" s="30">
        <v>0</v>
      </c>
      <c r="DM15" s="31">
        <v>0</v>
      </c>
      <c r="DN15" s="31">
        <v>0</v>
      </c>
      <c r="DO15" s="30">
        <v>0</v>
      </c>
      <c r="DP15" s="31">
        <v>0</v>
      </c>
      <c r="DQ15" s="31">
        <v>0</v>
      </c>
      <c r="DR15" s="30"/>
      <c r="DS15" s="31">
        <v>0</v>
      </c>
      <c r="DT15" s="31">
        <v>0</v>
      </c>
      <c r="DU15" s="30"/>
      <c r="DV15" s="31">
        <v>0</v>
      </c>
      <c r="DW15" s="31">
        <v>0</v>
      </c>
      <c r="DX15" s="30"/>
      <c r="DY15" s="31">
        <v>0</v>
      </c>
      <c r="DZ15" s="31">
        <v>0</v>
      </c>
      <c r="EA15" s="30">
        <v>0</v>
      </c>
      <c r="EB15" s="27"/>
      <c r="EC15" s="30">
        <f t="shared" si="7"/>
        <v>0</v>
      </c>
      <c r="ED15" s="30">
        <f t="shared" si="7"/>
        <v>0</v>
      </c>
      <c r="EE15" s="30">
        <f t="shared" si="8"/>
        <v>0</v>
      </c>
      <c r="EG15" s="36"/>
    </row>
    <row r="16" spans="1:137" s="32" customFormat="1" ht="20.25" customHeight="1">
      <c r="A16" s="25">
        <v>7</v>
      </c>
      <c r="B16" s="34" t="s">
        <v>64</v>
      </c>
      <c r="C16" s="27">
        <v>39275.339</v>
      </c>
      <c r="D16" s="35">
        <v>0</v>
      </c>
      <c r="E16" s="29">
        <f t="shared" si="9"/>
        <v>99332.50000000001</v>
      </c>
      <c r="F16" s="30">
        <f t="shared" si="9"/>
        <v>45000</v>
      </c>
      <c r="G16" s="30">
        <f t="shared" si="0"/>
        <v>38715.518000000004</v>
      </c>
      <c r="H16" s="30">
        <f t="shared" si="10"/>
        <v>86.03448444444444</v>
      </c>
      <c r="I16" s="30">
        <f t="shared" si="11"/>
        <v>38.97568066846198</v>
      </c>
      <c r="J16" s="30">
        <f t="shared" si="12"/>
        <v>23784.2</v>
      </c>
      <c r="K16" s="30">
        <f t="shared" si="12"/>
        <v>7225.8</v>
      </c>
      <c r="L16" s="30">
        <f t="shared" si="1"/>
        <v>7237.018000000001</v>
      </c>
      <c r="M16" s="30">
        <f t="shared" si="13"/>
        <v>100.15524924575827</v>
      </c>
      <c r="N16" s="30">
        <f t="shared" si="14"/>
        <v>30.42783864918728</v>
      </c>
      <c r="O16" s="30">
        <f t="shared" si="2"/>
        <v>9932.4</v>
      </c>
      <c r="P16" s="30">
        <f t="shared" si="2"/>
        <v>2503.8</v>
      </c>
      <c r="Q16" s="30">
        <f t="shared" si="3"/>
        <v>3147.913</v>
      </c>
      <c r="R16" s="30">
        <f t="shared" si="15"/>
        <v>125.72541736560427</v>
      </c>
      <c r="S16" s="27">
        <f t="shared" si="16"/>
        <v>31.69337723007531</v>
      </c>
      <c r="T16" s="31">
        <v>147.4</v>
      </c>
      <c r="U16" s="31">
        <v>50</v>
      </c>
      <c r="V16" s="30">
        <v>1.057</v>
      </c>
      <c r="W16" s="30">
        <f t="shared" si="17"/>
        <v>2.114</v>
      </c>
      <c r="X16" s="27">
        <f t="shared" si="18"/>
        <v>0.7170963364993215</v>
      </c>
      <c r="Y16" s="31">
        <v>7033.5</v>
      </c>
      <c r="Z16" s="31">
        <v>2300</v>
      </c>
      <c r="AA16" s="30">
        <v>1772.425</v>
      </c>
      <c r="AB16" s="30">
        <f t="shared" si="19"/>
        <v>77.06195652173913</v>
      </c>
      <c r="AC16" s="27">
        <f t="shared" si="20"/>
        <v>25.199758299566362</v>
      </c>
      <c r="AD16" s="31">
        <v>9785</v>
      </c>
      <c r="AE16" s="31">
        <v>2453.8</v>
      </c>
      <c r="AF16" s="30">
        <v>3146.856</v>
      </c>
      <c r="AG16" s="30">
        <f t="shared" si="21"/>
        <v>128.24419268074007</v>
      </c>
      <c r="AH16" s="27">
        <f t="shared" si="22"/>
        <v>32.16</v>
      </c>
      <c r="AI16" s="31">
        <v>544</v>
      </c>
      <c r="AJ16" s="31">
        <v>272</v>
      </c>
      <c r="AK16" s="30">
        <v>303</v>
      </c>
      <c r="AL16" s="30">
        <f t="shared" si="23"/>
        <v>111.39705882352942</v>
      </c>
      <c r="AM16" s="27">
        <f t="shared" si="24"/>
        <v>55.69852941176471</v>
      </c>
      <c r="AN16" s="31">
        <v>0</v>
      </c>
      <c r="AO16" s="31">
        <v>0</v>
      </c>
      <c r="AP16" s="30">
        <v>0</v>
      </c>
      <c r="AQ16" s="30" t="e">
        <f t="shared" si="25"/>
        <v>#DIV/0!</v>
      </c>
      <c r="AR16" s="27" t="e">
        <f t="shared" si="26"/>
        <v>#DIV/0!</v>
      </c>
      <c r="AS16" s="31">
        <v>0</v>
      </c>
      <c r="AT16" s="31">
        <v>0</v>
      </c>
      <c r="AU16" s="30"/>
      <c r="AV16" s="31">
        <v>0</v>
      </c>
      <c r="AW16" s="31">
        <v>0</v>
      </c>
      <c r="AX16" s="30"/>
      <c r="AY16" s="31">
        <v>75548.3</v>
      </c>
      <c r="AZ16" s="31">
        <v>37774.2</v>
      </c>
      <c r="BA16" s="30">
        <v>31478.5</v>
      </c>
      <c r="BB16" s="31">
        <v>0</v>
      </c>
      <c r="BC16" s="31"/>
      <c r="BD16" s="30"/>
      <c r="BE16" s="31">
        <v>0</v>
      </c>
      <c r="BF16" s="31">
        <v>0</v>
      </c>
      <c r="BG16" s="30">
        <v>0</v>
      </c>
      <c r="BH16" s="31">
        <v>0</v>
      </c>
      <c r="BI16" s="31">
        <v>0</v>
      </c>
      <c r="BJ16" s="30"/>
      <c r="BK16" s="31">
        <v>0</v>
      </c>
      <c r="BL16" s="31">
        <v>0</v>
      </c>
      <c r="BM16" s="30"/>
      <c r="BN16" s="30">
        <f t="shared" si="27"/>
        <v>2574.3</v>
      </c>
      <c r="BO16" s="30">
        <f t="shared" si="27"/>
        <v>750</v>
      </c>
      <c r="BP16" s="30">
        <f t="shared" si="4"/>
        <v>895.6500000000001</v>
      </c>
      <c r="BQ16" s="30">
        <f t="shared" si="28"/>
        <v>119.42000000000002</v>
      </c>
      <c r="BR16" s="27">
        <f t="shared" si="29"/>
        <v>34.7919822864468</v>
      </c>
      <c r="BS16" s="31">
        <v>2074.3</v>
      </c>
      <c r="BT16" s="31">
        <v>600</v>
      </c>
      <c r="BU16" s="30">
        <v>505.35</v>
      </c>
      <c r="BV16" s="31">
        <v>0</v>
      </c>
      <c r="BW16" s="31">
        <v>0</v>
      </c>
      <c r="BX16" s="30">
        <v>0</v>
      </c>
      <c r="BY16" s="31">
        <v>0</v>
      </c>
      <c r="BZ16" s="31">
        <v>0</v>
      </c>
      <c r="CA16" s="30">
        <v>0</v>
      </c>
      <c r="CB16" s="31">
        <v>500</v>
      </c>
      <c r="CC16" s="31">
        <v>150</v>
      </c>
      <c r="CD16" s="30">
        <v>390.3</v>
      </c>
      <c r="CE16" s="31">
        <v>0</v>
      </c>
      <c r="CF16" s="31">
        <v>0</v>
      </c>
      <c r="CG16" s="30"/>
      <c r="CH16" s="31">
        <v>0</v>
      </c>
      <c r="CI16" s="31">
        <v>0</v>
      </c>
      <c r="CJ16" s="30">
        <v>0</v>
      </c>
      <c r="CK16" s="31">
        <v>0</v>
      </c>
      <c r="CL16" s="31">
        <v>0</v>
      </c>
      <c r="CM16" s="30">
        <v>0</v>
      </c>
      <c r="CN16" s="31">
        <v>2900</v>
      </c>
      <c r="CO16" s="31">
        <v>1000</v>
      </c>
      <c r="CP16" s="30">
        <v>845.64</v>
      </c>
      <c r="CQ16" s="31">
        <v>1400</v>
      </c>
      <c r="CR16" s="31">
        <v>500</v>
      </c>
      <c r="CS16" s="30">
        <v>225.74</v>
      </c>
      <c r="CT16" s="31">
        <v>0</v>
      </c>
      <c r="CU16" s="31">
        <v>0</v>
      </c>
      <c r="CV16" s="30">
        <v>0</v>
      </c>
      <c r="CW16" s="31">
        <v>0</v>
      </c>
      <c r="CX16" s="31">
        <v>0</v>
      </c>
      <c r="CY16" s="30">
        <v>0</v>
      </c>
      <c r="CZ16" s="31">
        <v>0</v>
      </c>
      <c r="DA16" s="31">
        <v>0</v>
      </c>
      <c r="DB16" s="30"/>
      <c r="DC16" s="31">
        <v>800</v>
      </c>
      <c r="DD16" s="31">
        <v>400</v>
      </c>
      <c r="DE16" s="30">
        <v>272.39</v>
      </c>
      <c r="DF16" s="27"/>
      <c r="DG16" s="30">
        <f t="shared" si="5"/>
        <v>99332.50000000001</v>
      </c>
      <c r="DH16" s="30">
        <f t="shared" si="5"/>
        <v>45000</v>
      </c>
      <c r="DI16" s="30">
        <f t="shared" si="6"/>
        <v>38715.518000000004</v>
      </c>
      <c r="DJ16" s="31">
        <v>0</v>
      </c>
      <c r="DK16" s="31">
        <v>0</v>
      </c>
      <c r="DL16" s="30">
        <v>0</v>
      </c>
      <c r="DM16" s="31">
        <v>0</v>
      </c>
      <c r="DN16" s="31">
        <v>0</v>
      </c>
      <c r="DO16" s="30">
        <v>0</v>
      </c>
      <c r="DP16" s="31">
        <v>0</v>
      </c>
      <c r="DQ16" s="31">
        <v>0</v>
      </c>
      <c r="DR16" s="30"/>
      <c r="DS16" s="31">
        <v>0</v>
      </c>
      <c r="DT16" s="31">
        <v>0</v>
      </c>
      <c r="DU16" s="30"/>
      <c r="DV16" s="31">
        <v>0</v>
      </c>
      <c r="DW16" s="31">
        <v>0</v>
      </c>
      <c r="DX16" s="30"/>
      <c r="DY16" s="31">
        <v>0</v>
      </c>
      <c r="DZ16" s="31">
        <v>0</v>
      </c>
      <c r="EA16" s="30">
        <v>0</v>
      </c>
      <c r="EB16" s="27"/>
      <c r="EC16" s="30">
        <f t="shared" si="7"/>
        <v>0</v>
      </c>
      <c r="ED16" s="30">
        <f t="shared" si="7"/>
        <v>0</v>
      </c>
      <c r="EE16" s="30">
        <f t="shared" si="8"/>
        <v>0</v>
      </c>
      <c r="EG16" s="36"/>
    </row>
    <row r="17" spans="1:137" s="32" customFormat="1" ht="20.25" customHeight="1">
      <c r="A17" s="33">
        <v>8</v>
      </c>
      <c r="B17" s="34" t="s">
        <v>65</v>
      </c>
      <c r="C17" s="27">
        <v>17697.045</v>
      </c>
      <c r="D17" s="35">
        <v>0</v>
      </c>
      <c r="E17" s="29">
        <f t="shared" si="9"/>
        <v>26904.9</v>
      </c>
      <c r="F17" s="30">
        <f t="shared" si="9"/>
        <v>12048</v>
      </c>
      <c r="G17" s="30">
        <f t="shared" si="0"/>
        <v>10095.9875</v>
      </c>
      <c r="H17" s="30">
        <f t="shared" si="10"/>
        <v>83.79803701859228</v>
      </c>
      <c r="I17" s="30">
        <f t="shared" si="11"/>
        <v>37.52471668729488</v>
      </c>
      <c r="J17" s="30">
        <f t="shared" si="12"/>
        <v>10149.4</v>
      </c>
      <c r="K17" s="30">
        <f t="shared" si="12"/>
        <v>3670.2</v>
      </c>
      <c r="L17" s="30">
        <f t="shared" si="1"/>
        <v>3114.4874999999997</v>
      </c>
      <c r="M17" s="30">
        <f t="shared" si="13"/>
        <v>84.85879516102665</v>
      </c>
      <c r="N17" s="30">
        <f t="shared" si="14"/>
        <v>30.686419886889865</v>
      </c>
      <c r="O17" s="30">
        <f t="shared" si="2"/>
        <v>1698.8999999999999</v>
      </c>
      <c r="P17" s="30">
        <f t="shared" si="2"/>
        <v>983</v>
      </c>
      <c r="Q17" s="30">
        <f t="shared" si="3"/>
        <v>875.536</v>
      </c>
      <c r="R17" s="30">
        <f t="shared" si="15"/>
        <v>89.06775178026449</v>
      </c>
      <c r="S17" s="27">
        <f t="shared" si="16"/>
        <v>51.53546412384485</v>
      </c>
      <c r="T17" s="31">
        <v>49.3</v>
      </c>
      <c r="U17" s="31">
        <v>16</v>
      </c>
      <c r="V17" s="30">
        <v>20.266</v>
      </c>
      <c r="W17" s="30">
        <f t="shared" si="17"/>
        <v>126.6625</v>
      </c>
      <c r="X17" s="27">
        <f t="shared" si="18"/>
        <v>41.107505070993916</v>
      </c>
      <c r="Y17" s="31">
        <v>3688.2999999999997</v>
      </c>
      <c r="Z17" s="31">
        <v>1100</v>
      </c>
      <c r="AA17" s="30">
        <v>941.988</v>
      </c>
      <c r="AB17" s="30">
        <f t="shared" si="19"/>
        <v>85.63527272727273</v>
      </c>
      <c r="AC17" s="27">
        <f t="shared" si="20"/>
        <v>25.539896429249254</v>
      </c>
      <c r="AD17" s="31">
        <v>1649.6</v>
      </c>
      <c r="AE17" s="31">
        <v>967</v>
      </c>
      <c r="AF17" s="30">
        <v>855.27</v>
      </c>
      <c r="AG17" s="30">
        <f t="shared" si="21"/>
        <v>88.44570837642192</v>
      </c>
      <c r="AH17" s="27">
        <f t="shared" si="22"/>
        <v>51.84711445198836</v>
      </c>
      <c r="AI17" s="31">
        <v>297</v>
      </c>
      <c r="AJ17" s="31">
        <v>100</v>
      </c>
      <c r="AK17" s="30">
        <v>106</v>
      </c>
      <c r="AL17" s="30">
        <f t="shared" si="23"/>
        <v>106</v>
      </c>
      <c r="AM17" s="27">
        <f t="shared" si="24"/>
        <v>35.69023569023569</v>
      </c>
      <c r="AN17" s="31">
        <v>0</v>
      </c>
      <c r="AO17" s="31">
        <v>0</v>
      </c>
      <c r="AP17" s="30">
        <v>0</v>
      </c>
      <c r="AQ17" s="30" t="e">
        <f t="shared" si="25"/>
        <v>#DIV/0!</v>
      </c>
      <c r="AR17" s="27" t="e">
        <f t="shared" si="26"/>
        <v>#DIV/0!</v>
      </c>
      <c r="AS17" s="31">
        <v>0</v>
      </c>
      <c r="AT17" s="31">
        <v>0</v>
      </c>
      <c r="AU17" s="30"/>
      <c r="AV17" s="31">
        <v>0</v>
      </c>
      <c r="AW17" s="31">
        <v>0</v>
      </c>
      <c r="AX17" s="30"/>
      <c r="AY17" s="31">
        <v>16755.5</v>
      </c>
      <c r="AZ17" s="31">
        <v>8377.8</v>
      </c>
      <c r="BA17" s="30">
        <v>6981.5</v>
      </c>
      <c r="BB17" s="31">
        <v>0</v>
      </c>
      <c r="BC17" s="31"/>
      <c r="BD17" s="30"/>
      <c r="BE17" s="31">
        <v>0</v>
      </c>
      <c r="BF17" s="31">
        <v>0</v>
      </c>
      <c r="BG17" s="30">
        <v>0</v>
      </c>
      <c r="BH17" s="31">
        <v>0</v>
      </c>
      <c r="BI17" s="31">
        <v>0</v>
      </c>
      <c r="BJ17" s="30"/>
      <c r="BK17" s="31">
        <v>0</v>
      </c>
      <c r="BL17" s="31">
        <v>0</v>
      </c>
      <c r="BM17" s="30"/>
      <c r="BN17" s="30">
        <f t="shared" si="27"/>
        <v>2689.2</v>
      </c>
      <c r="BO17" s="30">
        <f t="shared" si="27"/>
        <v>950</v>
      </c>
      <c r="BP17" s="30">
        <f t="shared" si="4"/>
        <v>868.8835</v>
      </c>
      <c r="BQ17" s="30">
        <f t="shared" si="28"/>
        <v>91.4614210526316</v>
      </c>
      <c r="BR17" s="27">
        <f t="shared" si="29"/>
        <v>32.310110813624874</v>
      </c>
      <c r="BS17" s="31">
        <v>2689.2</v>
      </c>
      <c r="BT17" s="31">
        <v>950</v>
      </c>
      <c r="BU17" s="30">
        <v>868.8835</v>
      </c>
      <c r="BV17" s="31">
        <v>0</v>
      </c>
      <c r="BW17" s="31">
        <v>0</v>
      </c>
      <c r="BX17" s="30">
        <v>0</v>
      </c>
      <c r="BY17" s="31">
        <v>0</v>
      </c>
      <c r="BZ17" s="31">
        <v>0</v>
      </c>
      <c r="CA17" s="30">
        <v>0</v>
      </c>
      <c r="CB17" s="31">
        <v>0</v>
      </c>
      <c r="CC17" s="31">
        <v>0</v>
      </c>
      <c r="CD17" s="30">
        <v>0</v>
      </c>
      <c r="CE17" s="31">
        <v>0</v>
      </c>
      <c r="CF17" s="31">
        <v>0</v>
      </c>
      <c r="CG17" s="30"/>
      <c r="CH17" s="31">
        <v>0</v>
      </c>
      <c r="CI17" s="31">
        <v>0</v>
      </c>
      <c r="CJ17" s="30">
        <v>0</v>
      </c>
      <c r="CK17" s="31">
        <v>0</v>
      </c>
      <c r="CL17" s="31">
        <v>0</v>
      </c>
      <c r="CM17" s="30">
        <v>0</v>
      </c>
      <c r="CN17" s="31">
        <v>976</v>
      </c>
      <c r="CO17" s="31">
        <v>384</v>
      </c>
      <c r="CP17" s="30">
        <v>177.98</v>
      </c>
      <c r="CQ17" s="31">
        <v>500</v>
      </c>
      <c r="CR17" s="31">
        <v>200</v>
      </c>
      <c r="CS17" s="30">
        <v>169.48</v>
      </c>
      <c r="CT17" s="31">
        <v>200</v>
      </c>
      <c r="CU17" s="31">
        <v>0</v>
      </c>
      <c r="CV17" s="30">
        <v>0</v>
      </c>
      <c r="CW17" s="31">
        <v>600</v>
      </c>
      <c r="CX17" s="31">
        <v>153.2</v>
      </c>
      <c r="CY17" s="30">
        <v>0</v>
      </c>
      <c r="CZ17" s="31">
        <v>0</v>
      </c>
      <c r="DA17" s="31">
        <v>0</v>
      </c>
      <c r="DB17" s="30"/>
      <c r="DC17" s="31">
        <v>0</v>
      </c>
      <c r="DD17" s="31">
        <v>0</v>
      </c>
      <c r="DE17" s="30">
        <v>144.1</v>
      </c>
      <c r="DF17" s="27"/>
      <c r="DG17" s="30">
        <f t="shared" si="5"/>
        <v>26904.9</v>
      </c>
      <c r="DH17" s="30">
        <f t="shared" si="5"/>
        <v>12048</v>
      </c>
      <c r="DI17" s="30">
        <f t="shared" si="6"/>
        <v>10095.9875</v>
      </c>
      <c r="DJ17" s="31">
        <v>0</v>
      </c>
      <c r="DK17" s="31">
        <v>0</v>
      </c>
      <c r="DL17" s="30">
        <v>0</v>
      </c>
      <c r="DM17" s="31">
        <v>0</v>
      </c>
      <c r="DN17" s="31">
        <v>0</v>
      </c>
      <c r="DO17" s="30">
        <v>0</v>
      </c>
      <c r="DP17" s="31">
        <v>0</v>
      </c>
      <c r="DQ17" s="31">
        <v>0</v>
      </c>
      <c r="DR17" s="30"/>
      <c r="DS17" s="31">
        <v>0</v>
      </c>
      <c r="DT17" s="31">
        <v>0</v>
      </c>
      <c r="DU17" s="30"/>
      <c r="DV17" s="31">
        <v>0</v>
      </c>
      <c r="DW17" s="31">
        <v>0</v>
      </c>
      <c r="DX17" s="30"/>
      <c r="DY17" s="31">
        <v>0</v>
      </c>
      <c r="DZ17" s="31">
        <v>0</v>
      </c>
      <c r="EA17" s="30">
        <v>0</v>
      </c>
      <c r="EB17" s="27"/>
      <c r="EC17" s="30">
        <f t="shared" si="7"/>
        <v>0</v>
      </c>
      <c r="ED17" s="30">
        <f t="shared" si="7"/>
        <v>0</v>
      </c>
      <c r="EE17" s="30">
        <f t="shared" si="8"/>
        <v>0</v>
      </c>
      <c r="EG17" s="36"/>
    </row>
    <row r="18" spans="1:137" s="32" customFormat="1" ht="20.25" customHeight="1">
      <c r="A18" s="25">
        <v>9</v>
      </c>
      <c r="B18" s="34" t="s">
        <v>66</v>
      </c>
      <c r="C18" s="27">
        <v>17906.78</v>
      </c>
      <c r="D18" s="35">
        <v>0</v>
      </c>
      <c r="E18" s="29">
        <f t="shared" si="9"/>
        <v>30475.6</v>
      </c>
      <c r="F18" s="30">
        <f t="shared" si="9"/>
        <v>14810</v>
      </c>
      <c r="G18" s="30">
        <f t="shared" si="0"/>
        <v>11604.025599999999</v>
      </c>
      <c r="H18" s="30">
        <f t="shared" si="10"/>
        <v>78.35263740715732</v>
      </c>
      <c r="I18" s="30">
        <f t="shared" si="11"/>
        <v>38.076446731155414</v>
      </c>
      <c r="J18" s="30">
        <f t="shared" si="12"/>
        <v>9208.2</v>
      </c>
      <c r="K18" s="30">
        <f t="shared" si="12"/>
        <v>4176.3</v>
      </c>
      <c r="L18" s="30">
        <f t="shared" si="1"/>
        <v>2742.5256</v>
      </c>
      <c r="M18" s="30">
        <f t="shared" si="13"/>
        <v>65.66878816176998</v>
      </c>
      <c r="N18" s="30">
        <f t="shared" si="14"/>
        <v>29.783514693425424</v>
      </c>
      <c r="O18" s="30">
        <f t="shared" si="2"/>
        <v>2568.6</v>
      </c>
      <c r="P18" s="30">
        <f t="shared" si="2"/>
        <v>1600.5</v>
      </c>
      <c r="Q18" s="30">
        <f t="shared" si="3"/>
        <v>1450.863</v>
      </c>
      <c r="R18" s="30">
        <f t="shared" si="15"/>
        <v>90.6506091846298</v>
      </c>
      <c r="S18" s="27">
        <f t="shared" si="16"/>
        <v>56.48458304134548</v>
      </c>
      <c r="T18" s="31">
        <v>2.6</v>
      </c>
      <c r="U18" s="31">
        <v>0.5</v>
      </c>
      <c r="V18" s="30">
        <v>0.488</v>
      </c>
      <c r="W18" s="30">
        <f t="shared" si="17"/>
        <v>97.6</v>
      </c>
      <c r="X18" s="27">
        <f t="shared" si="18"/>
        <v>18.76923076923077</v>
      </c>
      <c r="Y18" s="31">
        <v>4246</v>
      </c>
      <c r="Z18" s="31">
        <v>1291.8</v>
      </c>
      <c r="AA18" s="30">
        <v>812.251</v>
      </c>
      <c r="AB18" s="30">
        <f t="shared" si="19"/>
        <v>62.877457810806625</v>
      </c>
      <c r="AC18" s="27">
        <f t="shared" si="20"/>
        <v>19.12979274611399</v>
      </c>
      <c r="AD18" s="31">
        <v>2566</v>
      </c>
      <c r="AE18" s="31">
        <v>1600</v>
      </c>
      <c r="AF18" s="30">
        <v>1450.375</v>
      </c>
      <c r="AG18" s="30">
        <f t="shared" si="21"/>
        <v>90.6484375</v>
      </c>
      <c r="AH18" s="27">
        <f t="shared" si="22"/>
        <v>56.522798129384256</v>
      </c>
      <c r="AI18" s="31">
        <v>112</v>
      </c>
      <c r="AJ18" s="31">
        <v>56</v>
      </c>
      <c r="AK18" s="30">
        <v>88</v>
      </c>
      <c r="AL18" s="30">
        <f t="shared" si="23"/>
        <v>157.14285714285714</v>
      </c>
      <c r="AM18" s="27">
        <f t="shared" si="24"/>
        <v>78.57142857142857</v>
      </c>
      <c r="AN18" s="31">
        <v>0</v>
      </c>
      <c r="AO18" s="31">
        <v>0</v>
      </c>
      <c r="AP18" s="30">
        <v>0</v>
      </c>
      <c r="AQ18" s="30" t="e">
        <f t="shared" si="25"/>
        <v>#DIV/0!</v>
      </c>
      <c r="AR18" s="27" t="e">
        <f t="shared" si="26"/>
        <v>#DIV/0!</v>
      </c>
      <c r="AS18" s="31">
        <v>0</v>
      </c>
      <c r="AT18" s="31">
        <v>0</v>
      </c>
      <c r="AU18" s="30"/>
      <c r="AV18" s="31">
        <v>0</v>
      </c>
      <c r="AW18" s="31">
        <v>0</v>
      </c>
      <c r="AX18" s="30"/>
      <c r="AY18" s="31">
        <v>21267.4</v>
      </c>
      <c r="AZ18" s="31">
        <v>10633.7</v>
      </c>
      <c r="BA18" s="30">
        <v>8861.5</v>
      </c>
      <c r="BB18" s="31">
        <v>0</v>
      </c>
      <c r="BC18" s="31"/>
      <c r="BD18" s="30"/>
      <c r="BE18" s="31">
        <v>0</v>
      </c>
      <c r="BF18" s="31">
        <v>0</v>
      </c>
      <c r="BG18" s="30">
        <v>0</v>
      </c>
      <c r="BH18" s="31">
        <v>0</v>
      </c>
      <c r="BI18" s="31">
        <v>0</v>
      </c>
      <c r="BJ18" s="30"/>
      <c r="BK18" s="31">
        <v>0</v>
      </c>
      <c r="BL18" s="31">
        <v>0</v>
      </c>
      <c r="BM18" s="30"/>
      <c r="BN18" s="30">
        <f t="shared" si="27"/>
        <v>1681.6</v>
      </c>
      <c r="BO18" s="30">
        <f t="shared" si="27"/>
        <v>868</v>
      </c>
      <c r="BP18" s="30">
        <f t="shared" si="4"/>
        <v>367.4116</v>
      </c>
      <c r="BQ18" s="30">
        <f t="shared" si="28"/>
        <v>42.32852534562212</v>
      </c>
      <c r="BR18" s="27">
        <f t="shared" si="29"/>
        <v>21.848929590865847</v>
      </c>
      <c r="BS18" s="31">
        <v>1681.6</v>
      </c>
      <c r="BT18" s="31">
        <v>868</v>
      </c>
      <c r="BU18" s="30">
        <v>367.4116</v>
      </c>
      <c r="BV18" s="31">
        <v>0</v>
      </c>
      <c r="BW18" s="31">
        <v>0</v>
      </c>
      <c r="BX18" s="30">
        <v>0</v>
      </c>
      <c r="BY18" s="31">
        <v>0</v>
      </c>
      <c r="BZ18" s="31">
        <v>0</v>
      </c>
      <c r="CA18" s="30">
        <v>0</v>
      </c>
      <c r="CB18" s="31">
        <v>0</v>
      </c>
      <c r="CC18" s="31">
        <v>0</v>
      </c>
      <c r="CD18" s="30">
        <v>0</v>
      </c>
      <c r="CE18" s="31">
        <v>0</v>
      </c>
      <c r="CF18" s="31">
        <v>0</v>
      </c>
      <c r="CG18" s="30"/>
      <c r="CH18" s="31">
        <v>0</v>
      </c>
      <c r="CI18" s="31">
        <v>0</v>
      </c>
      <c r="CJ18" s="30">
        <v>0</v>
      </c>
      <c r="CK18" s="31">
        <v>0</v>
      </c>
      <c r="CL18" s="31">
        <v>0</v>
      </c>
      <c r="CM18" s="30">
        <v>0</v>
      </c>
      <c r="CN18" s="31">
        <v>600</v>
      </c>
      <c r="CO18" s="31">
        <v>360</v>
      </c>
      <c r="CP18" s="30">
        <v>24</v>
      </c>
      <c r="CQ18" s="31">
        <v>780</v>
      </c>
      <c r="CR18" s="31">
        <v>360</v>
      </c>
      <c r="CS18" s="30">
        <v>24</v>
      </c>
      <c r="CT18" s="31">
        <v>0</v>
      </c>
      <c r="CU18" s="31">
        <v>0</v>
      </c>
      <c r="CV18" s="30">
        <v>0</v>
      </c>
      <c r="CW18" s="31">
        <v>0</v>
      </c>
      <c r="CX18" s="31">
        <v>0</v>
      </c>
      <c r="CY18" s="30">
        <v>0</v>
      </c>
      <c r="CZ18" s="31">
        <v>0</v>
      </c>
      <c r="DA18" s="31">
        <v>0</v>
      </c>
      <c r="DB18" s="30"/>
      <c r="DC18" s="31">
        <v>0</v>
      </c>
      <c r="DD18" s="31">
        <v>0</v>
      </c>
      <c r="DE18" s="30">
        <v>0</v>
      </c>
      <c r="DF18" s="27"/>
      <c r="DG18" s="30">
        <f t="shared" si="5"/>
        <v>30475.6</v>
      </c>
      <c r="DH18" s="30">
        <f t="shared" si="5"/>
        <v>14810</v>
      </c>
      <c r="DI18" s="30">
        <f t="shared" si="6"/>
        <v>11604.025599999999</v>
      </c>
      <c r="DJ18" s="31">
        <v>0</v>
      </c>
      <c r="DK18" s="31">
        <v>0</v>
      </c>
      <c r="DL18" s="30">
        <v>0</v>
      </c>
      <c r="DM18" s="31">
        <v>0</v>
      </c>
      <c r="DN18" s="31">
        <v>0</v>
      </c>
      <c r="DO18" s="30">
        <v>0</v>
      </c>
      <c r="DP18" s="31">
        <v>0</v>
      </c>
      <c r="DQ18" s="31">
        <v>0</v>
      </c>
      <c r="DR18" s="30"/>
      <c r="DS18" s="31">
        <v>0</v>
      </c>
      <c r="DT18" s="31">
        <v>0</v>
      </c>
      <c r="DU18" s="30"/>
      <c r="DV18" s="31">
        <v>0</v>
      </c>
      <c r="DW18" s="31">
        <v>0</v>
      </c>
      <c r="DX18" s="30"/>
      <c r="DY18" s="31">
        <v>0</v>
      </c>
      <c r="DZ18" s="31">
        <v>0</v>
      </c>
      <c r="EA18" s="30">
        <v>0</v>
      </c>
      <c r="EB18" s="27"/>
      <c r="EC18" s="30">
        <f t="shared" si="7"/>
        <v>0</v>
      </c>
      <c r="ED18" s="30">
        <f t="shared" si="7"/>
        <v>0</v>
      </c>
      <c r="EE18" s="30">
        <f t="shared" si="8"/>
        <v>0</v>
      </c>
      <c r="EG18" s="36"/>
    </row>
    <row r="19" spans="1:137" s="32" customFormat="1" ht="20.25" customHeight="1">
      <c r="A19" s="33">
        <v>10</v>
      </c>
      <c r="B19" s="34" t="s">
        <v>67</v>
      </c>
      <c r="C19" s="27">
        <v>10854.008</v>
      </c>
      <c r="D19" s="35">
        <v>0</v>
      </c>
      <c r="E19" s="29">
        <f t="shared" si="9"/>
        <v>54245.8</v>
      </c>
      <c r="F19" s="30">
        <f t="shared" si="9"/>
        <v>26704.999999999996</v>
      </c>
      <c r="G19" s="30">
        <f t="shared" si="0"/>
        <v>22875.664800000002</v>
      </c>
      <c r="H19" s="30">
        <f t="shared" si="10"/>
        <v>85.66060587904889</v>
      </c>
      <c r="I19" s="30">
        <f t="shared" si="11"/>
        <v>42.170388859598354</v>
      </c>
      <c r="J19" s="30">
        <f t="shared" si="12"/>
        <v>11139.1</v>
      </c>
      <c r="K19" s="30">
        <f t="shared" si="12"/>
        <v>4401.6</v>
      </c>
      <c r="L19" s="30">
        <f t="shared" si="1"/>
        <v>4839.7648</v>
      </c>
      <c r="M19" s="30">
        <f t="shared" si="13"/>
        <v>109.95467102871682</v>
      </c>
      <c r="N19" s="30">
        <f t="shared" si="14"/>
        <v>43.44843658823424</v>
      </c>
      <c r="O19" s="30">
        <f t="shared" si="2"/>
        <v>5725.8</v>
      </c>
      <c r="P19" s="30">
        <f t="shared" si="2"/>
        <v>2095.4</v>
      </c>
      <c r="Q19" s="30">
        <f t="shared" si="3"/>
        <v>2649.076</v>
      </c>
      <c r="R19" s="30">
        <f t="shared" si="15"/>
        <v>126.4234036460819</v>
      </c>
      <c r="S19" s="27">
        <f t="shared" si="16"/>
        <v>46.265604806315274</v>
      </c>
      <c r="T19" s="31">
        <v>320.7</v>
      </c>
      <c r="U19" s="31">
        <v>125</v>
      </c>
      <c r="V19" s="30">
        <v>138.952</v>
      </c>
      <c r="W19" s="30">
        <f t="shared" si="17"/>
        <v>111.16159999999999</v>
      </c>
      <c r="X19" s="27">
        <f t="shared" si="18"/>
        <v>43.32772061116309</v>
      </c>
      <c r="Y19" s="31">
        <v>1401.6000000000001</v>
      </c>
      <c r="Z19" s="31">
        <v>500</v>
      </c>
      <c r="AA19" s="30">
        <v>315.5188</v>
      </c>
      <c r="AB19" s="30">
        <f t="shared" si="19"/>
        <v>63.103759999999994</v>
      </c>
      <c r="AC19" s="27">
        <f t="shared" si="20"/>
        <v>22.511329908675798</v>
      </c>
      <c r="AD19" s="31">
        <v>5405.1</v>
      </c>
      <c r="AE19" s="31">
        <v>1970.4</v>
      </c>
      <c r="AF19" s="30">
        <v>2510.124</v>
      </c>
      <c r="AG19" s="30">
        <f t="shared" si="21"/>
        <v>127.39159561510351</v>
      </c>
      <c r="AH19" s="27">
        <f t="shared" si="22"/>
        <v>46.43991785535882</v>
      </c>
      <c r="AI19" s="31">
        <v>122.4</v>
      </c>
      <c r="AJ19" s="31">
        <v>61.2</v>
      </c>
      <c r="AK19" s="30">
        <v>61.2</v>
      </c>
      <c r="AL19" s="30">
        <f t="shared" si="23"/>
        <v>100</v>
      </c>
      <c r="AM19" s="27">
        <f t="shared" si="24"/>
        <v>50</v>
      </c>
      <c r="AN19" s="31">
        <v>0</v>
      </c>
      <c r="AO19" s="31">
        <v>0</v>
      </c>
      <c r="AP19" s="30">
        <v>0</v>
      </c>
      <c r="AQ19" s="30" t="e">
        <f t="shared" si="25"/>
        <v>#DIV/0!</v>
      </c>
      <c r="AR19" s="27" t="e">
        <f t="shared" si="26"/>
        <v>#DIV/0!</v>
      </c>
      <c r="AS19" s="31">
        <v>0</v>
      </c>
      <c r="AT19" s="31">
        <v>0</v>
      </c>
      <c r="AU19" s="30"/>
      <c r="AV19" s="31">
        <v>0</v>
      </c>
      <c r="AW19" s="31">
        <v>0</v>
      </c>
      <c r="AX19" s="30"/>
      <c r="AY19" s="31">
        <v>41606.7</v>
      </c>
      <c r="AZ19" s="31">
        <v>20803.399999999998</v>
      </c>
      <c r="BA19" s="30">
        <v>17335.9</v>
      </c>
      <c r="BB19" s="31">
        <v>0</v>
      </c>
      <c r="BC19" s="31"/>
      <c r="BD19" s="30"/>
      <c r="BE19" s="31">
        <v>0</v>
      </c>
      <c r="BF19" s="31">
        <v>0</v>
      </c>
      <c r="BG19" s="30">
        <v>0</v>
      </c>
      <c r="BH19" s="31">
        <v>0</v>
      </c>
      <c r="BI19" s="31">
        <v>0</v>
      </c>
      <c r="BJ19" s="30"/>
      <c r="BK19" s="31">
        <v>0</v>
      </c>
      <c r="BL19" s="31">
        <v>0</v>
      </c>
      <c r="BM19" s="30"/>
      <c r="BN19" s="30">
        <f t="shared" si="27"/>
        <v>799.3</v>
      </c>
      <c r="BO19" s="30">
        <f t="shared" si="27"/>
        <v>200</v>
      </c>
      <c r="BP19" s="30">
        <f t="shared" si="4"/>
        <v>207.804</v>
      </c>
      <c r="BQ19" s="30">
        <f t="shared" si="28"/>
        <v>103.902</v>
      </c>
      <c r="BR19" s="27">
        <f t="shared" si="29"/>
        <v>25.998248467408985</v>
      </c>
      <c r="BS19" s="31">
        <v>799.3</v>
      </c>
      <c r="BT19" s="31">
        <v>200</v>
      </c>
      <c r="BU19" s="30">
        <v>207.804</v>
      </c>
      <c r="BV19" s="31">
        <v>0</v>
      </c>
      <c r="BW19" s="31">
        <v>0</v>
      </c>
      <c r="BX19" s="30">
        <v>0</v>
      </c>
      <c r="BY19" s="31">
        <v>0</v>
      </c>
      <c r="BZ19" s="31">
        <v>0</v>
      </c>
      <c r="CA19" s="30">
        <v>0</v>
      </c>
      <c r="CB19" s="31">
        <v>0</v>
      </c>
      <c r="CC19" s="31">
        <v>0</v>
      </c>
      <c r="CD19" s="30">
        <v>0</v>
      </c>
      <c r="CE19" s="31">
        <v>0</v>
      </c>
      <c r="CF19" s="31">
        <v>0</v>
      </c>
      <c r="CG19" s="30"/>
      <c r="CH19" s="31">
        <v>1500</v>
      </c>
      <c r="CI19" s="31">
        <v>1500</v>
      </c>
      <c r="CJ19" s="30">
        <v>700</v>
      </c>
      <c r="CK19" s="31">
        <v>0</v>
      </c>
      <c r="CL19" s="31">
        <v>0</v>
      </c>
      <c r="CM19" s="30">
        <v>0</v>
      </c>
      <c r="CN19" s="31">
        <v>3090</v>
      </c>
      <c r="CO19" s="31">
        <v>1545</v>
      </c>
      <c r="CP19" s="30">
        <v>1286.166</v>
      </c>
      <c r="CQ19" s="31">
        <v>900</v>
      </c>
      <c r="CR19" s="31">
        <v>450</v>
      </c>
      <c r="CS19" s="30">
        <v>336.156</v>
      </c>
      <c r="CT19" s="31">
        <v>0</v>
      </c>
      <c r="CU19" s="31">
        <v>0</v>
      </c>
      <c r="CV19" s="30">
        <v>0</v>
      </c>
      <c r="CW19" s="31">
        <v>0</v>
      </c>
      <c r="CX19" s="31">
        <v>0</v>
      </c>
      <c r="CY19" s="30">
        <v>0</v>
      </c>
      <c r="CZ19" s="31">
        <v>0</v>
      </c>
      <c r="DA19" s="31">
        <v>0</v>
      </c>
      <c r="DB19" s="30"/>
      <c r="DC19" s="31">
        <v>0</v>
      </c>
      <c r="DD19" s="31">
        <v>0</v>
      </c>
      <c r="DE19" s="30">
        <v>320</v>
      </c>
      <c r="DF19" s="27"/>
      <c r="DG19" s="30">
        <f t="shared" si="5"/>
        <v>54245.8</v>
      </c>
      <c r="DH19" s="30">
        <f t="shared" si="5"/>
        <v>26704.999999999996</v>
      </c>
      <c r="DI19" s="30">
        <f t="shared" si="6"/>
        <v>22875.664800000002</v>
      </c>
      <c r="DJ19" s="31">
        <v>0</v>
      </c>
      <c r="DK19" s="31">
        <v>0</v>
      </c>
      <c r="DL19" s="30">
        <v>0</v>
      </c>
      <c r="DM19" s="31">
        <v>0</v>
      </c>
      <c r="DN19" s="31">
        <v>0</v>
      </c>
      <c r="DO19" s="30">
        <v>0</v>
      </c>
      <c r="DP19" s="31">
        <v>0</v>
      </c>
      <c r="DQ19" s="31">
        <v>0</v>
      </c>
      <c r="DR19" s="30"/>
      <c r="DS19" s="31">
        <v>0</v>
      </c>
      <c r="DT19" s="31">
        <v>0</v>
      </c>
      <c r="DU19" s="30"/>
      <c r="DV19" s="31">
        <v>0</v>
      </c>
      <c r="DW19" s="31">
        <v>0</v>
      </c>
      <c r="DX19" s="30"/>
      <c r="DY19" s="31">
        <v>0</v>
      </c>
      <c r="DZ19" s="31">
        <v>0</v>
      </c>
      <c r="EA19" s="30">
        <v>0</v>
      </c>
      <c r="EB19" s="27"/>
      <c r="EC19" s="30">
        <f t="shared" si="7"/>
        <v>0</v>
      </c>
      <c r="ED19" s="30">
        <f t="shared" si="7"/>
        <v>0</v>
      </c>
      <c r="EE19" s="30">
        <f t="shared" si="8"/>
        <v>0</v>
      </c>
      <c r="EG19" s="36"/>
    </row>
    <row r="20" spans="1:137" s="32" customFormat="1" ht="20.25" customHeight="1">
      <c r="A20" s="25">
        <v>11</v>
      </c>
      <c r="B20" s="34" t="s">
        <v>68</v>
      </c>
      <c r="C20" s="27">
        <v>2742.8931</v>
      </c>
      <c r="D20" s="35">
        <v>297.0537999999997</v>
      </c>
      <c r="E20" s="29">
        <f t="shared" si="9"/>
        <v>10345.399999999998</v>
      </c>
      <c r="F20" s="30">
        <f t="shared" si="9"/>
        <v>5746.746</v>
      </c>
      <c r="G20" s="30">
        <f t="shared" si="0"/>
        <v>3833.989</v>
      </c>
      <c r="H20" s="30">
        <f t="shared" si="10"/>
        <v>66.71582492074646</v>
      </c>
      <c r="I20" s="30">
        <f t="shared" si="11"/>
        <v>37.05984302201946</v>
      </c>
      <c r="J20" s="30">
        <f t="shared" si="12"/>
        <v>5327.4</v>
      </c>
      <c r="K20" s="30">
        <f t="shared" si="12"/>
        <v>2487.746</v>
      </c>
      <c r="L20" s="30">
        <f t="shared" si="1"/>
        <v>1473.289</v>
      </c>
      <c r="M20" s="30">
        <f t="shared" si="13"/>
        <v>59.221841779667216</v>
      </c>
      <c r="N20" s="30">
        <f t="shared" si="14"/>
        <v>27.654934865037355</v>
      </c>
      <c r="O20" s="30">
        <f t="shared" si="2"/>
        <v>1057.6000000000001</v>
      </c>
      <c r="P20" s="30">
        <f t="shared" si="2"/>
        <v>362</v>
      </c>
      <c r="Q20" s="30">
        <f t="shared" si="3"/>
        <v>492.41</v>
      </c>
      <c r="R20" s="30">
        <f t="shared" si="15"/>
        <v>136.02486187845304</v>
      </c>
      <c r="S20" s="27">
        <f t="shared" si="16"/>
        <v>46.55919062027231</v>
      </c>
      <c r="T20" s="31">
        <v>2</v>
      </c>
      <c r="U20" s="31">
        <v>2</v>
      </c>
      <c r="V20" s="30">
        <v>0.202</v>
      </c>
      <c r="W20" s="30">
        <f t="shared" si="17"/>
        <v>10.100000000000001</v>
      </c>
      <c r="X20" s="27">
        <f t="shared" si="18"/>
        <v>10.100000000000001</v>
      </c>
      <c r="Y20" s="31">
        <v>3302.1</v>
      </c>
      <c r="Z20" s="31">
        <v>1715.746</v>
      </c>
      <c r="AA20" s="30">
        <v>769.419</v>
      </c>
      <c r="AB20" s="30">
        <f t="shared" si="19"/>
        <v>44.84457489628418</v>
      </c>
      <c r="AC20" s="27">
        <f t="shared" si="20"/>
        <v>23.30089942763696</v>
      </c>
      <c r="AD20" s="31">
        <v>1055.6000000000001</v>
      </c>
      <c r="AE20" s="31">
        <v>360</v>
      </c>
      <c r="AF20" s="30">
        <v>492.208</v>
      </c>
      <c r="AG20" s="30">
        <f t="shared" si="21"/>
        <v>136.72444444444446</v>
      </c>
      <c r="AH20" s="27">
        <f t="shared" si="22"/>
        <v>46.6282682834407</v>
      </c>
      <c r="AI20" s="31">
        <v>36</v>
      </c>
      <c r="AJ20" s="31">
        <v>18</v>
      </c>
      <c r="AK20" s="30">
        <v>18</v>
      </c>
      <c r="AL20" s="30">
        <f t="shared" si="23"/>
        <v>100</v>
      </c>
      <c r="AM20" s="27">
        <f t="shared" si="24"/>
        <v>50</v>
      </c>
      <c r="AN20" s="31">
        <v>0</v>
      </c>
      <c r="AO20" s="31">
        <v>0</v>
      </c>
      <c r="AP20" s="30">
        <v>0</v>
      </c>
      <c r="AQ20" s="30" t="e">
        <f t="shared" si="25"/>
        <v>#DIV/0!</v>
      </c>
      <c r="AR20" s="27" t="e">
        <f t="shared" si="26"/>
        <v>#DIV/0!</v>
      </c>
      <c r="AS20" s="31">
        <v>0</v>
      </c>
      <c r="AT20" s="31">
        <v>0</v>
      </c>
      <c r="AU20" s="30"/>
      <c r="AV20" s="31">
        <v>0</v>
      </c>
      <c r="AW20" s="31">
        <v>0</v>
      </c>
      <c r="AX20" s="30"/>
      <c r="AY20" s="31">
        <v>3518</v>
      </c>
      <c r="AZ20" s="31">
        <v>1759</v>
      </c>
      <c r="BA20" s="30">
        <v>1465.7</v>
      </c>
      <c r="BB20" s="31">
        <v>0</v>
      </c>
      <c r="BC20" s="31"/>
      <c r="BD20" s="30"/>
      <c r="BE20" s="31">
        <v>0</v>
      </c>
      <c r="BF20" s="31">
        <v>0</v>
      </c>
      <c r="BG20" s="30">
        <v>0</v>
      </c>
      <c r="BH20" s="31">
        <v>0</v>
      </c>
      <c r="BI20" s="31">
        <v>0</v>
      </c>
      <c r="BJ20" s="30"/>
      <c r="BK20" s="31">
        <v>0</v>
      </c>
      <c r="BL20" s="31">
        <v>0</v>
      </c>
      <c r="BM20" s="30"/>
      <c r="BN20" s="30">
        <f t="shared" si="27"/>
        <v>232.4</v>
      </c>
      <c r="BO20" s="30">
        <f t="shared" si="27"/>
        <v>180</v>
      </c>
      <c r="BP20" s="30">
        <f t="shared" si="4"/>
        <v>109.96</v>
      </c>
      <c r="BQ20" s="30">
        <f t="shared" si="28"/>
        <v>61.08888888888888</v>
      </c>
      <c r="BR20" s="27">
        <f t="shared" si="29"/>
        <v>47.31497418244406</v>
      </c>
      <c r="BS20" s="31">
        <v>181.5</v>
      </c>
      <c r="BT20" s="31">
        <v>140</v>
      </c>
      <c r="BU20" s="30">
        <v>71.41</v>
      </c>
      <c r="BV20" s="31">
        <v>0</v>
      </c>
      <c r="BW20" s="31">
        <v>0</v>
      </c>
      <c r="BX20" s="30">
        <v>0</v>
      </c>
      <c r="BY20" s="31">
        <v>0</v>
      </c>
      <c r="BZ20" s="31">
        <v>0</v>
      </c>
      <c r="CA20" s="30">
        <v>0</v>
      </c>
      <c r="CB20" s="31">
        <v>50.9</v>
      </c>
      <c r="CC20" s="31">
        <v>40</v>
      </c>
      <c r="CD20" s="30">
        <v>38.55</v>
      </c>
      <c r="CE20" s="31">
        <v>0</v>
      </c>
      <c r="CF20" s="31">
        <v>0</v>
      </c>
      <c r="CG20" s="30"/>
      <c r="CH20" s="31">
        <v>1500</v>
      </c>
      <c r="CI20" s="31">
        <v>1500</v>
      </c>
      <c r="CJ20" s="30">
        <v>895</v>
      </c>
      <c r="CK20" s="31">
        <v>0</v>
      </c>
      <c r="CL20" s="31">
        <v>0</v>
      </c>
      <c r="CM20" s="30">
        <v>0</v>
      </c>
      <c r="CN20" s="31">
        <v>674.3</v>
      </c>
      <c r="CO20" s="31">
        <v>212</v>
      </c>
      <c r="CP20" s="30">
        <v>83.5</v>
      </c>
      <c r="CQ20" s="31">
        <v>366.29999999999995</v>
      </c>
      <c r="CR20" s="31">
        <v>74</v>
      </c>
      <c r="CS20" s="30">
        <v>0</v>
      </c>
      <c r="CT20" s="31">
        <v>25</v>
      </c>
      <c r="CU20" s="31">
        <v>0</v>
      </c>
      <c r="CV20" s="30">
        <v>0</v>
      </c>
      <c r="CW20" s="31">
        <v>0</v>
      </c>
      <c r="CX20" s="31">
        <v>0</v>
      </c>
      <c r="CY20" s="30">
        <v>0</v>
      </c>
      <c r="CZ20" s="31">
        <v>0</v>
      </c>
      <c r="DA20" s="31">
        <v>0</v>
      </c>
      <c r="DB20" s="30"/>
      <c r="DC20" s="31">
        <v>0</v>
      </c>
      <c r="DD20" s="31">
        <v>0</v>
      </c>
      <c r="DE20" s="30">
        <v>0</v>
      </c>
      <c r="DF20" s="27"/>
      <c r="DG20" s="30">
        <f t="shared" si="5"/>
        <v>10345.399999999998</v>
      </c>
      <c r="DH20" s="30">
        <f t="shared" si="5"/>
        <v>5746.746</v>
      </c>
      <c r="DI20" s="30">
        <f t="shared" si="6"/>
        <v>3833.989</v>
      </c>
      <c r="DJ20" s="31">
        <v>0</v>
      </c>
      <c r="DK20" s="31">
        <v>0</v>
      </c>
      <c r="DL20" s="30">
        <v>0</v>
      </c>
      <c r="DM20" s="31">
        <v>0</v>
      </c>
      <c r="DN20" s="31">
        <v>0</v>
      </c>
      <c r="DO20" s="30">
        <v>0</v>
      </c>
      <c r="DP20" s="31">
        <v>0</v>
      </c>
      <c r="DQ20" s="31">
        <v>0</v>
      </c>
      <c r="DR20" s="30"/>
      <c r="DS20" s="31">
        <v>0</v>
      </c>
      <c r="DT20" s="31">
        <v>0</v>
      </c>
      <c r="DU20" s="30"/>
      <c r="DV20" s="31">
        <v>0</v>
      </c>
      <c r="DW20" s="31">
        <v>0</v>
      </c>
      <c r="DX20" s="30"/>
      <c r="DY20" s="31">
        <v>0</v>
      </c>
      <c r="DZ20" s="31">
        <v>0</v>
      </c>
      <c r="EA20" s="30">
        <v>0</v>
      </c>
      <c r="EB20" s="27"/>
      <c r="EC20" s="30">
        <f t="shared" si="7"/>
        <v>0</v>
      </c>
      <c r="ED20" s="30">
        <f t="shared" si="7"/>
        <v>0</v>
      </c>
      <c r="EE20" s="30">
        <f t="shared" si="8"/>
        <v>0</v>
      </c>
      <c r="EG20" s="36"/>
    </row>
    <row r="21" spans="1:137" s="32" customFormat="1" ht="20.25" customHeight="1">
      <c r="A21" s="33">
        <v>12</v>
      </c>
      <c r="B21" s="34" t="s">
        <v>69</v>
      </c>
      <c r="C21" s="27">
        <v>4122.9</v>
      </c>
      <c r="D21" s="35">
        <v>0</v>
      </c>
      <c r="E21" s="29">
        <f t="shared" si="9"/>
        <v>5874.8</v>
      </c>
      <c r="F21" s="30">
        <f t="shared" si="9"/>
        <v>2824.3</v>
      </c>
      <c r="G21" s="30">
        <f t="shared" si="0"/>
        <v>2709.4610000000002</v>
      </c>
      <c r="H21" s="30">
        <f t="shared" si="10"/>
        <v>95.93389512445562</v>
      </c>
      <c r="I21" s="30">
        <f t="shared" si="11"/>
        <v>46.12005515081365</v>
      </c>
      <c r="J21" s="30">
        <f t="shared" si="12"/>
        <v>1629.2</v>
      </c>
      <c r="K21" s="30">
        <f t="shared" si="12"/>
        <v>656.5</v>
      </c>
      <c r="L21" s="30">
        <f t="shared" si="1"/>
        <v>940.461</v>
      </c>
      <c r="M21" s="30">
        <f t="shared" si="13"/>
        <v>143.25376999238387</v>
      </c>
      <c r="N21" s="30">
        <f t="shared" si="14"/>
        <v>57.72532531303707</v>
      </c>
      <c r="O21" s="30">
        <f t="shared" si="2"/>
        <v>691.8</v>
      </c>
      <c r="P21" s="30">
        <f t="shared" si="2"/>
        <v>132</v>
      </c>
      <c r="Q21" s="30">
        <f t="shared" si="3"/>
        <v>192.375</v>
      </c>
      <c r="R21" s="30">
        <f t="shared" si="15"/>
        <v>145.73863636363635</v>
      </c>
      <c r="S21" s="27">
        <f t="shared" si="16"/>
        <v>27.80789245446661</v>
      </c>
      <c r="T21" s="31">
        <v>243.2</v>
      </c>
      <c r="U21" s="31">
        <v>82</v>
      </c>
      <c r="V21" s="30">
        <v>124.067</v>
      </c>
      <c r="W21" s="30">
        <f t="shared" si="17"/>
        <v>151.3012195121951</v>
      </c>
      <c r="X21" s="27">
        <f t="shared" si="18"/>
        <v>51.014391447368425</v>
      </c>
      <c r="Y21" s="31">
        <v>53.900000000000006</v>
      </c>
      <c r="Z21" s="31">
        <v>25</v>
      </c>
      <c r="AA21" s="30">
        <v>25.586</v>
      </c>
      <c r="AB21" s="30">
        <f t="shared" si="19"/>
        <v>102.344</v>
      </c>
      <c r="AC21" s="27">
        <f t="shared" si="20"/>
        <v>47.469387755102034</v>
      </c>
      <c r="AD21" s="31">
        <v>448.6</v>
      </c>
      <c r="AE21" s="31">
        <v>50</v>
      </c>
      <c r="AF21" s="30">
        <v>68.308</v>
      </c>
      <c r="AG21" s="30">
        <f t="shared" si="21"/>
        <v>136.616</v>
      </c>
      <c r="AH21" s="27">
        <f t="shared" si="22"/>
        <v>15.226928221132413</v>
      </c>
      <c r="AI21" s="31">
        <v>868</v>
      </c>
      <c r="AJ21" s="31">
        <v>484</v>
      </c>
      <c r="AK21" s="30">
        <v>491</v>
      </c>
      <c r="AL21" s="30">
        <f t="shared" si="23"/>
        <v>101.44628099173553</v>
      </c>
      <c r="AM21" s="27">
        <f t="shared" si="24"/>
        <v>56.5668202764977</v>
      </c>
      <c r="AN21" s="31">
        <v>0</v>
      </c>
      <c r="AO21" s="31">
        <v>0</v>
      </c>
      <c r="AP21" s="30">
        <v>0</v>
      </c>
      <c r="AQ21" s="30" t="e">
        <f t="shared" si="25"/>
        <v>#DIV/0!</v>
      </c>
      <c r="AR21" s="27" t="e">
        <f t="shared" si="26"/>
        <v>#DIV/0!</v>
      </c>
      <c r="AS21" s="31">
        <v>0</v>
      </c>
      <c r="AT21" s="31">
        <v>0</v>
      </c>
      <c r="AU21" s="30"/>
      <c r="AV21" s="31">
        <v>0</v>
      </c>
      <c r="AW21" s="31">
        <v>0</v>
      </c>
      <c r="AX21" s="30"/>
      <c r="AY21" s="31">
        <v>4245.6</v>
      </c>
      <c r="AZ21" s="31">
        <v>2167.8</v>
      </c>
      <c r="BA21" s="30">
        <v>1769</v>
      </c>
      <c r="BB21" s="31">
        <v>0</v>
      </c>
      <c r="BC21" s="31"/>
      <c r="BD21" s="30"/>
      <c r="BE21" s="31">
        <v>0</v>
      </c>
      <c r="BF21" s="31">
        <v>0</v>
      </c>
      <c r="BG21" s="30">
        <v>0</v>
      </c>
      <c r="BH21" s="31">
        <v>0</v>
      </c>
      <c r="BI21" s="31">
        <v>0</v>
      </c>
      <c r="BJ21" s="30"/>
      <c r="BK21" s="31">
        <v>0</v>
      </c>
      <c r="BL21" s="31">
        <v>0</v>
      </c>
      <c r="BM21" s="30"/>
      <c r="BN21" s="30">
        <f t="shared" si="27"/>
        <v>15.5</v>
      </c>
      <c r="BO21" s="30">
        <f t="shared" si="27"/>
        <v>15.5</v>
      </c>
      <c r="BP21" s="30">
        <f t="shared" si="4"/>
        <v>11.5</v>
      </c>
      <c r="BQ21" s="30">
        <f t="shared" si="28"/>
        <v>74.19354838709677</v>
      </c>
      <c r="BR21" s="27">
        <f t="shared" si="29"/>
        <v>74.19354838709677</v>
      </c>
      <c r="BS21" s="31">
        <v>15.5</v>
      </c>
      <c r="BT21" s="31">
        <v>15.5</v>
      </c>
      <c r="BU21" s="30">
        <v>11.5</v>
      </c>
      <c r="BV21" s="31">
        <v>0</v>
      </c>
      <c r="BW21" s="31">
        <v>0</v>
      </c>
      <c r="BX21" s="30">
        <v>0</v>
      </c>
      <c r="BY21" s="31">
        <v>0</v>
      </c>
      <c r="BZ21" s="31">
        <v>0</v>
      </c>
      <c r="CA21" s="30">
        <v>0</v>
      </c>
      <c r="CB21" s="31">
        <v>0</v>
      </c>
      <c r="CC21" s="31">
        <v>0</v>
      </c>
      <c r="CD21" s="30">
        <v>0</v>
      </c>
      <c r="CE21" s="31">
        <v>0</v>
      </c>
      <c r="CF21" s="31">
        <v>0</v>
      </c>
      <c r="CG21" s="30"/>
      <c r="CH21" s="31">
        <v>0</v>
      </c>
      <c r="CI21" s="31">
        <v>0</v>
      </c>
      <c r="CJ21" s="30">
        <v>0</v>
      </c>
      <c r="CK21" s="31">
        <v>0</v>
      </c>
      <c r="CL21" s="31">
        <v>0</v>
      </c>
      <c r="CM21" s="30">
        <v>0</v>
      </c>
      <c r="CN21" s="31">
        <v>0</v>
      </c>
      <c r="CO21" s="31">
        <v>0</v>
      </c>
      <c r="CP21" s="30">
        <v>20</v>
      </c>
      <c r="CQ21" s="31">
        <v>0</v>
      </c>
      <c r="CR21" s="31">
        <v>0</v>
      </c>
      <c r="CS21" s="30">
        <v>0</v>
      </c>
      <c r="CT21" s="31">
        <v>0</v>
      </c>
      <c r="CU21" s="31">
        <v>0</v>
      </c>
      <c r="CV21" s="30">
        <v>0</v>
      </c>
      <c r="CW21" s="31">
        <v>0</v>
      </c>
      <c r="CX21" s="31">
        <v>0</v>
      </c>
      <c r="CY21" s="30">
        <v>200</v>
      </c>
      <c r="CZ21" s="31">
        <v>0</v>
      </c>
      <c r="DA21" s="31">
        <v>0</v>
      </c>
      <c r="DB21" s="30"/>
      <c r="DC21" s="31">
        <v>0</v>
      </c>
      <c r="DD21" s="31">
        <v>0</v>
      </c>
      <c r="DE21" s="30">
        <v>0</v>
      </c>
      <c r="DF21" s="27"/>
      <c r="DG21" s="30">
        <f t="shared" si="5"/>
        <v>5874.8</v>
      </c>
      <c r="DH21" s="30">
        <f t="shared" si="5"/>
        <v>2824.3</v>
      </c>
      <c r="DI21" s="30">
        <f t="shared" si="6"/>
        <v>2709.4610000000002</v>
      </c>
      <c r="DJ21" s="31">
        <v>0</v>
      </c>
      <c r="DK21" s="31">
        <v>0</v>
      </c>
      <c r="DL21" s="30">
        <v>0</v>
      </c>
      <c r="DM21" s="31">
        <v>0</v>
      </c>
      <c r="DN21" s="31">
        <v>0</v>
      </c>
      <c r="DO21" s="30">
        <v>0</v>
      </c>
      <c r="DP21" s="31">
        <v>0</v>
      </c>
      <c r="DQ21" s="31">
        <v>0</v>
      </c>
      <c r="DR21" s="30"/>
      <c r="DS21" s="31">
        <v>0</v>
      </c>
      <c r="DT21" s="31">
        <v>0</v>
      </c>
      <c r="DU21" s="30"/>
      <c r="DV21" s="31">
        <v>0</v>
      </c>
      <c r="DW21" s="31">
        <v>0</v>
      </c>
      <c r="DX21" s="30"/>
      <c r="DY21" s="31">
        <v>0</v>
      </c>
      <c r="DZ21" s="31">
        <v>0</v>
      </c>
      <c r="EA21" s="30">
        <v>0</v>
      </c>
      <c r="EB21" s="27"/>
      <c r="EC21" s="30">
        <f t="shared" si="7"/>
        <v>0</v>
      </c>
      <c r="ED21" s="30">
        <f t="shared" si="7"/>
        <v>0</v>
      </c>
      <c r="EE21" s="30">
        <f t="shared" si="8"/>
        <v>0</v>
      </c>
      <c r="EG21" s="36"/>
    </row>
    <row r="22" spans="1:143" s="36" customFormat="1" ht="20.25" customHeight="1">
      <c r="A22" s="25">
        <v>13</v>
      </c>
      <c r="B22" s="34" t="s">
        <v>70</v>
      </c>
      <c r="C22" s="27">
        <v>5856.282</v>
      </c>
      <c r="D22" s="35">
        <v>0</v>
      </c>
      <c r="E22" s="29">
        <f t="shared" si="9"/>
        <v>20960.5</v>
      </c>
      <c r="F22" s="30">
        <f t="shared" si="9"/>
        <v>9932</v>
      </c>
      <c r="G22" s="30">
        <f t="shared" si="0"/>
        <v>8956.414</v>
      </c>
      <c r="H22" s="30">
        <f t="shared" si="10"/>
        <v>90.17734595247686</v>
      </c>
      <c r="I22" s="30">
        <f t="shared" si="11"/>
        <v>42.729963502779036</v>
      </c>
      <c r="J22" s="30">
        <f t="shared" si="12"/>
        <v>3487</v>
      </c>
      <c r="K22" s="30">
        <f t="shared" si="12"/>
        <v>1195.3</v>
      </c>
      <c r="L22" s="30">
        <f t="shared" si="1"/>
        <v>1675.614</v>
      </c>
      <c r="M22" s="30">
        <f t="shared" si="13"/>
        <v>140.183552246298</v>
      </c>
      <c r="N22" s="30">
        <f t="shared" si="14"/>
        <v>48.05316891310582</v>
      </c>
      <c r="O22" s="30">
        <f t="shared" si="2"/>
        <v>1503.8</v>
      </c>
      <c r="P22" s="30">
        <f t="shared" si="2"/>
        <v>500</v>
      </c>
      <c r="Q22" s="30">
        <f t="shared" si="3"/>
        <v>767.851</v>
      </c>
      <c r="R22" s="30">
        <f t="shared" si="15"/>
        <v>153.5702</v>
      </c>
      <c r="S22" s="27">
        <f t="shared" si="16"/>
        <v>51.060712860752766</v>
      </c>
      <c r="T22" s="31">
        <v>0</v>
      </c>
      <c r="U22" s="31">
        <v>0</v>
      </c>
      <c r="V22" s="30">
        <v>0.051</v>
      </c>
      <c r="W22" s="30" t="e">
        <f t="shared" si="17"/>
        <v>#DIV/0!</v>
      </c>
      <c r="X22" s="27" t="e">
        <f t="shared" si="18"/>
        <v>#DIV/0!</v>
      </c>
      <c r="Y22" s="31">
        <v>1243.9</v>
      </c>
      <c r="Z22" s="31">
        <v>400</v>
      </c>
      <c r="AA22" s="30">
        <v>561.063</v>
      </c>
      <c r="AB22" s="30">
        <f t="shared" si="19"/>
        <v>140.26575</v>
      </c>
      <c r="AC22" s="27">
        <f t="shared" si="20"/>
        <v>45.105153147359104</v>
      </c>
      <c r="AD22" s="31">
        <v>1503.8</v>
      </c>
      <c r="AE22" s="31">
        <v>500</v>
      </c>
      <c r="AF22" s="30">
        <v>767.8</v>
      </c>
      <c r="AG22" s="30">
        <f t="shared" si="21"/>
        <v>153.55999999999997</v>
      </c>
      <c r="AH22" s="27">
        <f t="shared" si="22"/>
        <v>51.05732145232078</v>
      </c>
      <c r="AI22" s="31">
        <v>34</v>
      </c>
      <c r="AJ22" s="31">
        <v>18</v>
      </c>
      <c r="AK22" s="30">
        <v>16.5</v>
      </c>
      <c r="AL22" s="30">
        <f t="shared" si="23"/>
        <v>91.66666666666666</v>
      </c>
      <c r="AM22" s="27">
        <f t="shared" si="24"/>
        <v>48.529411764705884</v>
      </c>
      <c r="AN22" s="31">
        <v>0</v>
      </c>
      <c r="AO22" s="31">
        <v>0</v>
      </c>
      <c r="AP22" s="30">
        <v>0</v>
      </c>
      <c r="AQ22" s="30" t="e">
        <f t="shared" si="25"/>
        <v>#DIV/0!</v>
      </c>
      <c r="AR22" s="27" t="e">
        <f t="shared" si="26"/>
        <v>#DIV/0!</v>
      </c>
      <c r="AS22" s="31">
        <v>0</v>
      </c>
      <c r="AT22" s="31">
        <v>0</v>
      </c>
      <c r="AU22" s="30"/>
      <c r="AV22" s="31">
        <v>0</v>
      </c>
      <c r="AW22" s="31">
        <v>0</v>
      </c>
      <c r="AX22" s="30"/>
      <c r="AY22" s="31">
        <v>17473.5</v>
      </c>
      <c r="AZ22" s="31">
        <v>8736.7</v>
      </c>
      <c r="BA22" s="30">
        <v>7280.8</v>
      </c>
      <c r="BB22" s="31">
        <v>0</v>
      </c>
      <c r="BC22" s="31"/>
      <c r="BD22" s="30"/>
      <c r="BE22" s="31">
        <v>0</v>
      </c>
      <c r="BF22" s="31">
        <v>0</v>
      </c>
      <c r="BG22" s="30">
        <v>0</v>
      </c>
      <c r="BH22" s="31">
        <v>0</v>
      </c>
      <c r="BI22" s="31">
        <v>0</v>
      </c>
      <c r="BJ22" s="30"/>
      <c r="BK22" s="31">
        <v>0</v>
      </c>
      <c r="BL22" s="31">
        <v>0</v>
      </c>
      <c r="BM22" s="30"/>
      <c r="BN22" s="30">
        <f t="shared" si="27"/>
        <v>405.3</v>
      </c>
      <c r="BO22" s="30">
        <f t="shared" si="27"/>
        <v>127.3</v>
      </c>
      <c r="BP22" s="30">
        <f t="shared" si="4"/>
        <v>202.7</v>
      </c>
      <c r="BQ22" s="30">
        <f t="shared" si="28"/>
        <v>159.23016496465044</v>
      </c>
      <c r="BR22" s="27">
        <f t="shared" si="29"/>
        <v>50.01233654083394</v>
      </c>
      <c r="BS22" s="31">
        <v>405.3</v>
      </c>
      <c r="BT22" s="31">
        <v>127.3</v>
      </c>
      <c r="BU22" s="30">
        <v>202.7</v>
      </c>
      <c r="BV22" s="31">
        <v>0</v>
      </c>
      <c r="BW22" s="31">
        <v>0</v>
      </c>
      <c r="BX22" s="30">
        <v>0</v>
      </c>
      <c r="BY22" s="31">
        <v>0</v>
      </c>
      <c r="BZ22" s="31">
        <v>0</v>
      </c>
      <c r="CA22" s="30">
        <v>0</v>
      </c>
      <c r="CB22" s="31">
        <v>0</v>
      </c>
      <c r="CC22" s="31">
        <v>0</v>
      </c>
      <c r="CD22" s="30">
        <v>0</v>
      </c>
      <c r="CE22" s="31">
        <v>0</v>
      </c>
      <c r="CF22" s="31">
        <v>0</v>
      </c>
      <c r="CG22" s="30"/>
      <c r="CH22" s="31">
        <v>0</v>
      </c>
      <c r="CI22" s="31">
        <v>0</v>
      </c>
      <c r="CJ22" s="30">
        <v>0</v>
      </c>
      <c r="CK22" s="31">
        <v>0</v>
      </c>
      <c r="CL22" s="31">
        <v>0</v>
      </c>
      <c r="CM22" s="30">
        <v>0</v>
      </c>
      <c r="CN22" s="31">
        <v>300</v>
      </c>
      <c r="CO22" s="31">
        <v>150</v>
      </c>
      <c r="CP22" s="30">
        <v>127.5</v>
      </c>
      <c r="CQ22" s="31">
        <v>100</v>
      </c>
      <c r="CR22" s="31">
        <v>25</v>
      </c>
      <c r="CS22" s="30">
        <v>30</v>
      </c>
      <c r="CT22" s="31">
        <v>0</v>
      </c>
      <c r="CU22" s="31">
        <v>0</v>
      </c>
      <c r="CV22" s="30">
        <v>0</v>
      </c>
      <c r="CW22" s="31">
        <v>0</v>
      </c>
      <c r="CX22" s="31">
        <v>0</v>
      </c>
      <c r="CY22" s="30">
        <v>0</v>
      </c>
      <c r="CZ22" s="31">
        <v>0</v>
      </c>
      <c r="DA22" s="31">
        <v>0</v>
      </c>
      <c r="DB22" s="30"/>
      <c r="DC22" s="31">
        <v>0</v>
      </c>
      <c r="DD22" s="31">
        <v>0</v>
      </c>
      <c r="DE22" s="30">
        <v>0</v>
      </c>
      <c r="DF22" s="27"/>
      <c r="DG22" s="30">
        <f t="shared" si="5"/>
        <v>20960.5</v>
      </c>
      <c r="DH22" s="30">
        <f t="shared" si="5"/>
        <v>9932</v>
      </c>
      <c r="DI22" s="30">
        <f t="shared" si="6"/>
        <v>8956.414</v>
      </c>
      <c r="DJ22" s="31">
        <v>0</v>
      </c>
      <c r="DK22" s="31">
        <v>0</v>
      </c>
      <c r="DL22" s="30">
        <v>0</v>
      </c>
      <c r="DM22" s="31">
        <v>0</v>
      </c>
      <c r="DN22" s="31">
        <v>0</v>
      </c>
      <c r="DO22" s="30">
        <v>0</v>
      </c>
      <c r="DP22" s="31">
        <v>0</v>
      </c>
      <c r="DQ22" s="31">
        <v>0</v>
      </c>
      <c r="DR22" s="30"/>
      <c r="DS22" s="31">
        <v>0</v>
      </c>
      <c r="DT22" s="31">
        <v>0</v>
      </c>
      <c r="DU22" s="30"/>
      <c r="DV22" s="31">
        <v>0</v>
      </c>
      <c r="DW22" s="31">
        <v>0</v>
      </c>
      <c r="DX22" s="30"/>
      <c r="DY22" s="31">
        <v>0</v>
      </c>
      <c r="DZ22" s="31">
        <v>0</v>
      </c>
      <c r="EA22" s="30">
        <v>0</v>
      </c>
      <c r="EB22" s="27"/>
      <c r="EC22" s="30">
        <f t="shared" si="7"/>
        <v>0</v>
      </c>
      <c r="ED22" s="30">
        <f t="shared" si="7"/>
        <v>0</v>
      </c>
      <c r="EE22" s="30">
        <f t="shared" si="8"/>
        <v>0</v>
      </c>
      <c r="EH22" s="32"/>
      <c r="EJ22" s="32"/>
      <c r="EK22" s="32"/>
      <c r="EM22" s="32"/>
    </row>
    <row r="23" spans="1:143" s="36" customFormat="1" ht="20.25" customHeight="1">
      <c r="A23" s="33">
        <v>14</v>
      </c>
      <c r="B23" s="34" t="s">
        <v>71</v>
      </c>
      <c r="C23" s="27">
        <v>10042.712</v>
      </c>
      <c r="D23" s="35">
        <v>0</v>
      </c>
      <c r="E23" s="29">
        <f t="shared" si="9"/>
        <v>21192.8</v>
      </c>
      <c r="F23" s="30">
        <f t="shared" si="9"/>
        <v>10252.2</v>
      </c>
      <c r="G23" s="30">
        <f t="shared" si="0"/>
        <v>8468.654</v>
      </c>
      <c r="H23" s="30">
        <f t="shared" si="10"/>
        <v>82.60328514855348</v>
      </c>
      <c r="I23" s="30">
        <f t="shared" si="11"/>
        <v>39.96005247065042</v>
      </c>
      <c r="J23" s="30">
        <f t="shared" si="12"/>
        <v>4022.1</v>
      </c>
      <c r="K23" s="30">
        <f t="shared" si="12"/>
        <v>1666.8000000000002</v>
      </c>
      <c r="L23" s="30">
        <f t="shared" si="1"/>
        <v>1314.1539999999998</v>
      </c>
      <c r="M23" s="30">
        <f t="shared" si="13"/>
        <v>78.84293256539475</v>
      </c>
      <c r="N23" s="30">
        <f t="shared" si="14"/>
        <v>32.67332985256458</v>
      </c>
      <c r="O23" s="30">
        <f t="shared" si="2"/>
        <v>1475</v>
      </c>
      <c r="P23" s="30">
        <f t="shared" si="2"/>
        <v>589.7</v>
      </c>
      <c r="Q23" s="30">
        <f t="shared" si="3"/>
        <v>485.28499999999997</v>
      </c>
      <c r="R23" s="30">
        <f t="shared" si="15"/>
        <v>82.29353908767169</v>
      </c>
      <c r="S23" s="27">
        <f t="shared" si="16"/>
        <v>32.900677966101696</v>
      </c>
      <c r="T23" s="31">
        <v>0.2</v>
      </c>
      <c r="U23" s="31">
        <v>0.2</v>
      </c>
      <c r="V23" s="30">
        <v>0.123</v>
      </c>
      <c r="W23" s="30">
        <f t="shared" si="17"/>
        <v>61.5</v>
      </c>
      <c r="X23" s="27">
        <f t="shared" si="18"/>
        <v>61.5</v>
      </c>
      <c r="Y23" s="31">
        <v>1538.5</v>
      </c>
      <c r="Z23" s="31">
        <v>560.1</v>
      </c>
      <c r="AA23" s="30">
        <v>326.007</v>
      </c>
      <c r="AB23" s="30">
        <f t="shared" si="19"/>
        <v>58.20514193893948</v>
      </c>
      <c r="AC23" s="27">
        <f t="shared" si="20"/>
        <v>21.189925251868704</v>
      </c>
      <c r="AD23" s="31">
        <v>1474.8</v>
      </c>
      <c r="AE23" s="31">
        <v>589.5</v>
      </c>
      <c r="AF23" s="30">
        <v>485.162</v>
      </c>
      <c r="AG23" s="30">
        <f t="shared" si="21"/>
        <v>82.30059372349449</v>
      </c>
      <c r="AH23" s="27">
        <f t="shared" si="22"/>
        <v>32.89679956604285</v>
      </c>
      <c r="AI23" s="31">
        <v>144</v>
      </c>
      <c r="AJ23" s="31">
        <v>86</v>
      </c>
      <c r="AK23" s="30">
        <v>28</v>
      </c>
      <c r="AL23" s="30">
        <f t="shared" si="23"/>
        <v>32.55813953488372</v>
      </c>
      <c r="AM23" s="27">
        <f t="shared" si="24"/>
        <v>19.444444444444446</v>
      </c>
      <c r="AN23" s="31">
        <v>0</v>
      </c>
      <c r="AO23" s="31">
        <v>0</v>
      </c>
      <c r="AP23" s="30">
        <v>0</v>
      </c>
      <c r="AQ23" s="30" t="e">
        <f t="shared" si="25"/>
        <v>#DIV/0!</v>
      </c>
      <c r="AR23" s="27" t="e">
        <f t="shared" si="26"/>
        <v>#DIV/0!</v>
      </c>
      <c r="AS23" s="31">
        <v>0</v>
      </c>
      <c r="AT23" s="31">
        <v>0</v>
      </c>
      <c r="AU23" s="30"/>
      <c r="AV23" s="31">
        <v>0</v>
      </c>
      <c r="AW23" s="31">
        <v>0</v>
      </c>
      <c r="AX23" s="30"/>
      <c r="AY23" s="31">
        <v>17170.7</v>
      </c>
      <c r="AZ23" s="31">
        <v>8585.4</v>
      </c>
      <c r="BA23" s="30">
        <v>7154.5</v>
      </c>
      <c r="BB23" s="31">
        <v>0</v>
      </c>
      <c r="BC23" s="31"/>
      <c r="BD23" s="30"/>
      <c r="BE23" s="31">
        <v>0</v>
      </c>
      <c r="BF23" s="31">
        <v>0</v>
      </c>
      <c r="BG23" s="30">
        <v>0</v>
      </c>
      <c r="BH23" s="31">
        <v>0</v>
      </c>
      <c r="BI23" s="31">
        <v>0</v>
      </c>
      <c r="BJ23" s="30"/>
      <c r="BK23" s="31">
        <v>0</v>
      </c>
      <c r="BL23" s="31">
        <v>0</v>
      </c>
      <c r="BM23" s="30"/>
      <c r="BN23" s="30">
        <f t="shared" si="27"/>
        <v>374.6</v>
      </c>
      <c r="BO23" s="30">
        <f t="shared" si="27"/>
        <v>150</v>
      </c>
      <c r="BP23" s="30">
        <f t="shared" si="4"/>
        <v>49.56</v>
      </c>
      <c r="BQ23" s="30">
        <f t="shared" si="28"/>
        <v>33.040000000000006</v>
      </c>
      <c r="BR23" s="27">
        <f t="shared" si="29"/>
        <v>13.230112119594233</v>
      </c>
      <c r="BS23" s="31">
        <v>374.6</v>
      </c>
      <c r="BT23" s="31">
        <v>150</v>
      </c>
      <c r="BU23" s="30">
        <v>49.56</v>
      </c>
      <c r="BV23" s="31">
        <v>0</v>
      </c>
      <c r="BW23" s="31">
        <v>0</v>
      </c>
      <c r="BX23" s="30">
        <v>0</v>
      </c>
      <c r="BY23" s="31">
        <v>0</v>
      </c>
      <c r="BZ23" s="31">
        <v>0</v>
      </c>
      <c r="CA23" s="30">
        <v>0</v>
      </c>
      <c r="CB23" s="31">
        <v>0</v>
      </c>
      <c r="CC23" s="31">
        <v>0</v>
      </c>
      <c r="CD23" s="30">
        <v>0</v>
      </c>
      <c r="CE23" s="31">
        <v>0</v>
      </c>
      <c r="CF23" s="31">
        <v>0</v>
      </c>
      <c r="CG23" s="30"/>
      <c r="CH23" s="31">
        <v>0</v>
      </c>
      <c r="CI23" s="31">
        <v>0</v>
      </c>
      <c r="CJ23" s="30">
        <v>0</v>
      </c>
      <c r="CK23" s="31">
        <v>0</v>
      </c>
      <c r="CL23" s="31">
        <v>0</v>
      </c>
      <c r="CM23" s="30">
        <v>0</v>
      </c>
      <c r="CN23" s="31">
        <v>490</v>
      </c>
      <c r="CO23" s="31">
        <v>281</v>
      </c>
      <c r="CP23" s="30">
        <v>279.907</v>
      </c>
      <c r="CQ23" s="31">
        <v>90</v>
      </c>
      <c r="CR23" s="31">
        <v>90</v>
      </c>
      <c r="CS23" s="30">
        <v>0</v>
      </c>
      <c r="CT23" s="31">
        <v>0</v>
      </c>
      <c r="CU23" s="31">
        <v>0</v>
      </c>
      <c r="CV23" s="30">
        <v>0</v>
      </c>
      <c r="CW23" s="31">
        <v>0</v>
      </c>
      <c r="CX23" s="31">
        <v>0</v>
      </c>
      <c r="CY23" s="30">
        <v>0</v>
      </c>
      <c r="CZ23" s="31">
        <v>0</v>
      </c>
      <c r="DA23" s="31">
        <v>0</v>
      </c>
      <c r="DB23" s="30"/>
      <c r="DC23" s="31">
        <v>0</v>
      </c>
      <c r="DD23" s="31">
        <v>0</v>
      </c>
      <c r="DE23" s="30">
        <v>145.395</v>
      </c>
      <c r="DF23" s="27"/>
      <c r="DG23" s="30">
        <f t="shared" si="5"/>
        <v>21192.8</v>
      </c>
      <c r="DH23" s="30">
        <f t="shared" si="5"/>
        <v>10252.2</v>
      </c>
      <c r="DI23" s="30">
        <f t="shared" si="6"/>
        <v>8468.654</v>
      </c>
      <c r="DJ23" s="31">
        <v>0</v>
      </c>
      <c r="DK23" s="31">
        <v>0</v>
      </c>
      <c r="DL23" s="30">
        <v>0</v>
      </c>
      <c r="DM23" s="31">
        <v>0</v>
      </c>
      <c r="DN23" s="31">
        <v>0</v>
      </c>
      <c r="DO23" s="30">
        <v>0</v>
      </c>
      <c r="DP23" s="31">
        <v>0</v>
      </c>
      <c r="DQ23" s="31">
        <v>0</v>
      </c>
      <c r="DR23" s="30"/>
      <c r="DS23" s="31">
        <v>0</v>
      </c>
      <c r="DT23" s="31">
        <v>0</v>
      </c>
      <c r="DU23" s="30"/>
      <c r="DV23" s="31">
        <v>0</v>
      </c>
      <c r="DW23" s="31">
        <v>0</v>
      </c>
      <c r="DX23" s="30"/>
      <c r="DY23" s="31">
        <v>0</v>
      </c>
      <c r="DZ23" s="31">
        <v>0</v>
      </c>
      <c r="EA23" s="30">
        <v>0</v>
      </c>
      <c r="EB23" s="27"/>
      <c r="EC23" s="30">
        <f t="shared" si="7"/>
        <v>0</v>
      </c>
      <c r="ED23" s="30">
        <f t="shared" si="7"/>
        <v>0</v>
      </c>
      <c r="EE23" s="30">
        <f t="shared" si="8"/>
        <v>0</v>
      </c>
      <c r="EH23" s="32"/>
      <c r="EJ23" s="32"/>
      <c r="EK23" s="32"/>
      <c r="EM23" s="32"/>
    </row>
    <row r="24" spans="1:143" s="36" customFormat="1" ht="20.25" customHeight="1">
      <c r="A24" s="25">
        <v>15</v>
      </c>
      <c r="B24" s="34" t="s">
        <v>72</v>
      </c>
      <c r="C24" s="27">
        <v>127.27779999999996</v>
      </c>
      <c r="D24" s="35">
        <v>0</v>
      </c>
      <c r="E24" s="29">
        <f t="shared" si="9"/>
        <v>9642.1</v>
      </c>
      <c r="F24" s="30">
        <f t="shared" si="9"/>
        <v>4564</v>
      </c>
      <c r="G24" s="30">
        <f t="shared" si="0"/>
        <v>3848.103</v>
      </c>
      <c r="H24" s="30">
        <f t="shared" si="10"/>
        <v>84.31426380368097</v>
      </c>
      <c r="I24" s="30">
        <f t="shared" si="11"/>
        <v>39.90938695927236</v>
      </c>
      <c r="J24" s="30">
        <f t="shared" si="12"/>
        <v>2185.3</v>
      </c>
      <c r="K24" s="30">
        <f t="shared" si="12"/>
        <v>835.6</v>
      </c>
      <c r="L24" s="30">
        <f t="shared" si="1"/>
        <v>741.1030000000001</v>
      </c>
      <c r="M24" s="30">
        <f t="shared" si="13"/>
        <v>88.69112015318335</v>
      </c>
      <c r="N24" s="30">
        <f t="shared" si="14"/>
        <v>33.91310117603991</v>
      </c>
      <c r="O24" s="30">
        <f t="shared" si="2"/>
        <v>910.7</v>
      </c>
      <c r="P24" s="30">
        <f t="shared" si="2"/>
        <v>194.6</v>
      </c>
      <c r="Q24" s="30">
        <f t="shared" si="3"/>
        <v>246.37800000000001</v>
      </c>
      <c r="R24" s="30">
        <f t="shared" si="15"/>
        <v>126.60739979445017</v>
      </c>
      <c r="S24" s="27">
        <f t="shared" si="16"/>
        <v>27.05369495992094</v>
      </c>
      <c r="T24" s="31">
        <v>23.6</v>
      </c>
      <c r="U24" s="31">
        <v>10</v>
      </c>
      <c r="V24" s="30">
        <v>0.758</v>
      </c>
      <c r="W24" s="30">
        <f t="shared" si="17"/>
        <v>7.580000000000001</v>
      </c>
      <c r="X24" s="27">
        <f t="shared" si="18"/>
        <v>3.211864406779661</v>
      </c>
      <c r="Y24" s="31">
        <v>201.6</v>
      </c>
      <c r="Z24" s="31">
        <v>79</v>
      </c>
      <c r="AA24" s="30">
        <v>26.003</v>
      </c>
      <c r="AB24" s="30">
        <f t="shared" si="19"/>
        <v>32.915189873417724</v>
      </c>
      <c r="AC24" s="27">
        <f t="shared" si="20"/>
        <v>12.898313492063492</v>
      </c>
      <c r="AD24" s="31">
        <v>887.1</v>
      </c>
      <c r="AE24" s="31">
        <v>184.6</v>
      </c>
      <c r="AF24" s="30">
        <v>245.62</v>
      </c>
      <c r="AG24" s="30">
        <f t="shared" si="21"/>
        <v>133.05525460455038</v>
      </c>
      <c r="AH24" s="27">
        <f t="shared" si="22"/>
        <v>27.687972043738025</v>
      </c>
      <c r="AI24" s="31">
        <v>226</v>
      </c>
      <c r="AJ24" s="31">
        <v>113</v>
      </c>
      <c r="AK24" s="30">
        <v>93.3</v>
      </c>
      <c r="AL24" s="30">
        <f t="shared" si="23"/>
        <v>82.56637168141593</v>
      </c>
      <c r="AM24" s="27">
        <f t="shared" si="24"/>
        <v>41.283185840707965</v>
      </c>
      <c r="AN24" s="31">
        <v>0</v>
      </c>
      <c r="AO24" s="31">
        <v>0</v>
      </c>
      <c r="AP24" s="30">
        <v>0</v>
      </c>
      <c r="AQ24" s="30" t="e">
        <f t="shared" si="25"/>
        <v>#DIV/0!</v>
      </c>
      <c r="AR24" s="27" t="e">
        <f t="shared" si="26"/>
        <v>#DIV/0!</v>
      </c>
      <c r="AS24" s="31">
        <v>0</v>
      </c>
      <c r="AT24" s="31">
        <v>0</v>
      </c>
      <c r="AU24" s="30"/>
      <c r="AV24" s="31">
        <v>0</v>
      </c>
      <c r="AW24" s="31">
        <v>0</v>
      </c>
      <c r="AX24" s="30"/>
      <c r="AY24" s="31">
        <v>7456.8</v>
      </c>
      <c r="AZ24" s="31">
        <v>3728.4</v>
      </c>
      <c r="BA24" s="30">
        <v>3107</v>
      </c>
      <c r="BB24" s="31">
        <v>0</v>
      </c>
      <c r="BC24" s="31"/>
      <c r="BD24" s="30"/>
      <c r="BE24" s="31">
        <v>0</v>
      </c>
      <c r="BF24" s="31">
        <v>0</v>
      </c>
      <c r="BG24" s="30">
        <v>0</v>
      </c>
      <c r="BH24" s="31">
        <v>0</v>
      </c>
      <c r="BI24" s="31">
        <v>0</v>
      </c>
      <c r="BJ24" s="30"/>
      <c r="BK24" s="31">
        <v>0</v>
      </c>
      <c r="BL24" s="31">
        <v>0</v>
      </c>
      <c r="BM24" s="30"/>
      <c r="BN24" s="30">
        <f t="shared" si="27"/>
        <v>328</v>
      </c>
      <c r="BO24" s="30">
        <f t="shared" si="27"/>
        <v>50</v>
      </c>
      <c r="BP24" s="30">
        <f t="shared" si="4"/>
        <v>22</v>
      </c>
      <c r="BQ24" s="30">
        <f t="shared" si="28"/>
        <v>44</v>
      </c>
      <c r="BR24" s="27">
        <f t="shared" si="29"/>
        <v>6.707317073170732</v>
      </c>
      <c r="BS24" s="31">
        <v>328</v>
      </c>
      <c r="BT24" s="31">
        <v>50</v>
      </c>
      <c r="BU24" s="30">
        <v>22</v>
      </c>
      <c r="BV24" s="31">
        <v>0</v>
      </c>
      <c r="BW24" s="31">
        <v>0</v>
      </c>
      <c r="BX24" s="30">
        <v>0</v>
      </c>
      <c r="BY24" s="31">
        <v>0</v>
      </c>
      <c r="BZ24" s="31">
        <v>0</v>
      </c>
      <c r="CA24" s="30">
        <v>0</v>
      </c>
      <c r="CB24" s="31">
        <v>0</v>
      </c>
      <c r="CC24" s="31">
        <v>0</v>
      </c>
      <c r="CD24" s="30">
        <v>0</v>
      </c>
      <c r="CE24" s="31">
        <v>0</v>
      </c>
      <c r="CF24" s="31">
        <v>0</v>
      </c>
      <c r="CG24" s="30"/>
      <c r="CH24" s="31">
        <v>0</v>
      </c>
      <c r="CI24" s="31">
        <v>0</v>
      </c>
      <c r="CJ24" s="30">
        <v>0</v>
      </c>
      <c r="CK24" s="31">
        <v>0</v>
      </c>
      <c r="CL24" s="31">
        <v>0</v>
      </c>
      <c r="CM24" s="30">
        <v>0</v>
      </c>
      <c r="CN24" s="31">
        <v>220</v>
      </c>
      <c r="CO24" s="31">
        <v>100</v>
      </c>
      <c r="CP24" s="30">
        <v>53.9</v>
      </c>
      <c r="CQ24" s="31">
        <v>200</v>
      </c>
      <c r="CR24" s="31">
        <v>100</v>
      </c>
      <c r="CS24" s="30">
        <v>48.9</v>
      </c>
      <c r="CT24" s="31">
        <v>299</v>
      </c>
      <c r="CU24" s="31">
        <v>299</v>
      </c>
      <c r="CV24" s="30">
        <v>299.522</v>
      </c>
      <c r="CW24" s="31">
        <v>0</v>
      </c>
      <c r="CX24" s="31">
        <v>0</v>
      </c>
      <c r="CY24" s="30">
        <v>0</v>
      </c>
      <c r="CZ24" s="31">
        <v>0</v>
      </c>
      <c r="DA24" s="31">
        <v>0</v>
      </c>
      <c r="DB24" s="30"/>
      <c r="DC24" s="31">
        <v>0</v>
      </c>
      <c r="DD24" s="31">
        <v>0</v>
      </c>
      <c r="DE24" s="30">
        <v>0</v>
      </c>
      <c r="DF24" s="27"/>
      <c r="DG24" s="30">
        <f t="shared" si="5"/>
        <v>9642.1</v>
      </c>
      <c r="DH24" s="30">
        <f t="shared" si="5"/>
        <v>4564</v>
      </c>
      <c r="DI24" s="30">
        <f t="shared" si="6"/>
        <v>3848.103</v>
      </c>
      <c r="DJ24" s="31">
        <v>0</v>
      </c>
      <c r="DK24" s="31">
        <v>0</v>
      </c>
      <c r="DL24" s="30">
        <v>0</v>
      </c>
      <c r="DM24" s="31">
        <v>0</v>
      </c>
      <c r="DN24" s="31">
        <v>0</v>
      </c>
      <c r="DO24" s="30">
        <v>0</v>
      </c>
      <c r="DP24" s="31">
        <v>0</v>
      </c>
      <c r="DQ24" s="31">
        <v>0</v>
      </c>
      <c r="DR24" s="30"/>
      <c r="DS24" s="31">
        <v>0</v>
      </c>
      <c r="DT24" s="31">
        <v>0</v>
      </c>
      <c r="DU24" s="30"/>
      <c r="DV24" s="31">
        <v>0</v>
      </c>
      <c r="DW24" s="31">
        <v>0</v>
      </c>
      <c r="DX24" s="30"/>
      <c r="DY24" s="31">
        <v>835</v>
      </c>
      <c r="DZ24" s="31">
        <v>360</v>
      </c>
      <c r="EA24" s="30">
        <v>0</v>
      </c>
      <c r="EB24" s="27"/>
      <c r="EC24" s="30">
        <f t="shared" si="7"/>
        <v>835</v>
      </c>
      <c r="ED24" s="30">
        <f t="shared" si="7"/>
        <v>360</v>
      </c>
      <c r="EE24" s="30">
        <f t="shared" si="8"/>
        <v>0</v>
      </c>
      <c r="EH24" s="32"/>
      <c r="EJ24" s="32"/>
      <c r="EK24" s="32"/>
      <c r="EM24" s="32"/>
    </row>
    <row r="25" spans="1:143" s="36" customFormat="1" ht="20.25" customHeight="1">
      <c r="A25" s="33">
        <v>16</v>
      </c>
      <c r="B25" s="34" t="s">
        <v>73</v>
      </c>
      <c r="C25" s="27">
        <v>1938.0744</v>
      </c>
      <c r="D25" s="35">
        <v>0</v>
      </c>
      <c r="E25" s="29">
        <f t="shared" si="9"/>
        <v>7691.299999999999</v>
      </c>
      <c r="F25" s="30">
        <f t="shared" si="9"/>
        <v>3755</v>
      </c>
      <c r="G25" s="30">
        <f t="shared" si="0"/>
        <v>3143.811</v>
      </c>
      <c r="H25" s="30">
        <f t="shared" si="10"/>
        <v>83.72332889480693</v>
      </c>
      <c r="I25" s="30">
        <f t="shared" si="11"/>
        <v>40.87489761158712</v>
      </c>
      <c r="J25" s="30">
        <f t="shared" si="12"/>
        <v>1950.4</v>
      </c>
      <c r="K25" s="30">
        <f t="shared" si="12"/>
        <v>884.5999999999999</v>
      </c>
      <c r="L25" s="30">
        <f t="shared" si="1"/>
        <v>751.811</v>
      </c>
      <c r="M25" s="30">
        <f t="shared" si="13"/>
        <v>84.98880850101742</v>
      </c>
      <c r="N25" s="30">
        <f t="shared" si="14"/>
        <v>38.54650328137818</v>
      </c>
      <c r="O25" s="30">
        <f t="shared" si="2"/>
        <v>542.5</v>
      </c>
      <c r="P25" s="30">
        <f t="shared" si="2"/>
        <v>150.7</v>
      </c>
      <c r="Q25" s="30">
        <f t="shared" si="3"/>
        <v>137.244</v>
      </c>
      <c r="R25" s="30">
        <f t="shared" si="15"/>
        <v>91.07100199071003</v>
      </c>
      <c r="S25" s="27">
        <f t="shared" si="16"/>
        <v>25.2984331797235</v>
      </c>
      <c r="T25" s="31">
        <v>1.3</v>
      </c>
      <c r="U25" s="31">
        <v>0.7</v>
      </c>
      <c r="V25" s="30">
        <v>0.071</v>
      </c>
      <c r="W25" s="30">
        <f t="shared" si="17"/>
        <v>10.142857142857142</v>
      </c>
      <c r="X25" s="27">
        <f t="shared" si="18"/>
        <v>5.461538461538461</v>
      </c>
      <c r="Y25" s="31">
        <v>773.9</v>
      </c>
      <c r="Z25" s="31">
        <v>381.9</v>
      </c>
      <c r="AA25" s="30">
        <v>364.767</v>
      </c>
      <c r="AB25" s="30">
        <f t="shared" si="19"/>
        <v>95.51374705420268</v>
      </c>
      <c r="AC25" s="27">
        <f t="shared" si="20"/>
        <v>47.13360899341</v>
      </c>
      <c r="AD25" s="31">
        <v>541.2</v>
      </c>
      <c r="AE25" s="31">
        <v>150</v>
      </c>
      <c r="AF25" s="30">
        <v>137.173</v>
      </c>
      <c r="AG25" s="30">
        <f t="shared" si="21"/>
        <v>91.44866666666667</v>
      </c>
      <c r="AH25" s="27">
        <f t="shared" si="22"/>
        <v>25.346082779009606</v>
      </c>
      <c r="AI25" s="31">
        <v>24</v>
      </c>
      <c r="AJ25" s="31">
        <v>12</v>
      </c>
      <c r="AK25" s="30">
        <v>6</v>
      </c>
      <c r="AL25" s="30">
        <f t="shared" si="23"/>
        <v>50</v>
      </c>
      <c r="AM25" s="27">
        <f t="shared" si="24"/>
        <v>25</v>
      </c>
      <c r="AN25" s="31">
        <v>0</v>
      </c>
      <c r="AO25" s="31">
        <v>0</v>
      </c>
      <c r="AP25" s="30">
        <v>0</v>
      </c>
      <c r="AQ25" s="30" t="e">
        <f t="shared" si="25"/>
        <v>#DIV/0!</v>
      </c>
      <c r="AR25" s="27" t="e">
        <f t="shared" si="26"/>
        <v>#DIV/0!</v>
      </c>
      <c r="AS25" s="31">
        <v>0</v>
      </c>
      <c r="AT25" s="31">
        <v>0</v>
      </c>
      <c r="AU25" s="30"/>
      <c r="AV25" s="31">
        <v>0</v>
      </c>
      <c r="AW25" s="31">
        <v>0</v>
      </c>
      <c r="AX25" s="30"/>
      <c r="AY25" s="31">
        <v>5740.9</v>
      </c>
      <c r="AZ25" s="31">
        <v>2870.4</v>
      </c>
      <c r="BA25" s="30">
        <v>2392</v>
      </c>
      <c r="BB25" s="31">
        <v>0</v>
      </c>
      <c r="BC25" s="31"/>
      <c r="BD25" s="30"/>
      <c r="BE25" s="31">
        <v>0</v>
      </c>
      <c r="BF25" s="31">
        <v>0</v>
      </c>
      <c r="BG25" s="30">
        <v>0</v>
      </c>
      <c r="BH25" s="31">
        <v>0</v>
      </c>
      <c r="BI25" s="31">
        <v>0</v>
      </c>
      <c r="BJ25" s="30"/>
      <c r="BK25" s="31">
        <v>0</v>
      </c>
      <c r="BL25" s="31">
        <v>0</v>
      </c>
      <c r="BM25" s="30"/>
      <c r="BN25" s="30">
        <f t="shared" si="27"/>
        <v>600</v>
      </c>
      <c r="BO25" s="30">
        <f t="shared" si="27"/>
        <v>340</v>
      </c>
      <c r="BP25" s="30">
        <f t="shared" si="4"/>
        <v>243.8</v>
      </c>
      <c r="BQ25" s="30">
        <f t="shared" si="28"/>
        <v>71.70588235294117</v>
      </c>
      <c r="BR25" s="27">
        <f t="shared" si="29"/>
        <v>40.63333333333334</v>
      </c>
      <c r="BS25" s="31">
        <v>550</v>
      </c>
      <c r="BT25" s="31">
        <v>340</v>
      </c>
      <c r="BU25" s="30">
        <v>216.8</v>
      </c>
      <c r="BV25" s="31">
        <v>0</v>
      </c>
      <c r="BW25" s="31">
        <v>0</v>
      </c>
      <c r="BX25" s="30">
        <v>0</v>
      </c>
      <c r="BY25" s="31">
        <v>0</v>
      </c>
      <c r="BZ25" s="31">
        <v>0</v>
      </c>
      <c r="CA25" s="30">
        <v>0</v>
      </c>
      <c r="CB25" s="31">
        <v>50</v>
      </c>
      <c r="CC25" s="31">
        <v>0</v>
      </c>
      <c r="CD25" s="30">
        <v>27</v>
      </c>
      <c r="CE25" s="31">
        <v>0</v>
      </c>
      <c r="CF25" s="31">
        <v>0</v>
      </c>
      <c r="CG25" s="30"/>
      <c r="CH25" s="31">
        <v>0</v>
      </c>
      <c r="CI25" s="31">
        <v>0</v>
      </c>
      <c r="CJ25" s="30">
        <v>0</v>
      </c>
      <c r="CK25" s="31">
        <v>0</v>
      </c>
      <c r="CL25" s="31">
        <v>0</v>
      </c>
      <c r="CM25" s="30">
        <v>0</v>
      </c>
      <c r="CN25" s="31">
        <v>10</v>
      </c>
      <c r="CO25" s="31">
        <v>0</v>
      </c>
      <c r="CP25" s="30">
        <v>0</v>
      </c>
      <c r="CQ25" s="31">
        <v>0</v>
      </c>
      <c r="CR25" s="31">
        <v>0</v>
      </c>
      <c r="CS25" s="30">
        <v>0</v>
      </c>
      <c r="CT25" s="31">
        <v>0</v>
      </c>
      <c r="CU25" s="31">
        <v>0</v>
      </c>
      <c r="CV25" s="30">
        <v>0</v>
      </c>
      <c r="CW25" s="31">
        <v>0</v>
      </c>
      <c r="CX25" s="31">
        <v>0</v>
      </c>
      <c r="CY25" s="30">
        <v>0</v>
      </c>
      <c r="CZ25" s="31">
        <v>0</v>
      </c>
      <c r="DA25" s="31">
        <v>0</v>
      </c>
      <c r="DB25" s="30"/>
      <c r="DC25" s="31">
        <v>0</v>
      </c>
      <c r="DD25" s="31">
        <v>0</v>
      </c>
      <c r="DE25" s="30">
        <v>0</v>
      </c>
      <c r="DF25" s="27"/>
      <c r="DG25" s="30">
        <f t="shared" si="5"/>
        <v>7691.299999999999</v>
      </c>
      <c r="DH25" s="30">
        <f t="shared" si="5"/>
        <v>3755</v>
      </c>
      <c r="DI25" s="30">
        <f t="shared" si="6"/>
        <v>3143.811</v>
      </c>
      <c r="DJ25" s="31">
        <v>0</v>
      </c>
      <c r="DK25" s="31">
        <v>0</v>
      </c>
      <c r="DL25" s="30">
        <v>0</v>
      </c>
      <c r="DM25" s="31">
        <v>0</v>
      </c>
      <c r="DN25" s="31">
        <v>0</v>
      </c>
      <c r="DO25" s="30">
        <v>0</v>
      </c>
      <c r="DP25" s="31">
        <v>0</v>
      </c>
      <c r="DQ25" s="31">
        <v>0</v>
      </c>
      <c r="DR25" s="30"/>
      <c r="DS25" s="31">
        <v>0</v>
      </c>
      <c r="DT25" s="31">
        <v>0</v>
      </c>
      <c r="DU25" s="30"/>
      <c r="DV25" s="31">
        <v>0</v>
      </c>
      <c r="DW25" s="31">
        <v>0</v>
      </c>
      <c r="DX25" s="30"/>
      <c r="DY25" s="31">
        <v>400</v>
      </c>
      <c r="DZ25" s="31">
        <v>0</v>
      </c>
      <c r="EA25" s="30">
        <v>0</v>
      </c>
      <c r="EB25" s="27"/>
      <c r="EC25" s="30">
        <f t="shared" si="7"/>
        <v>400</v>
      </c>
      <c r="ED25" s="30">
        <f t="shared" si="7"/>
        <v>0</v>
      </c>
      <c r="EE25" s="30">
        <f t="shared" si="8"/>
        <v>0</v>
      </c>
      <c r="EH25" s="32"/>
      <c r="EJ25" s="32"/>
      <c r="EK25" s="32"/>
      <c r="EM25" s="32"/>
    </row>
    <row r="26" spans="1:143" s="36" customFormat="1" ht="20.25" customHeight="1">
      <c r="A26" s="25">
        <v>17</v>
      </c>
      <c r="B26" s="34" t="s">
        <v>74</v>
      </c>
      <c r="C26" s="27">
        <v>12710.925</v>
      </c>
      <c r="D26" s="35">
        <v>0</v>
      </c>
      <c r="E26" s="29">
        <f t="shared" si="9"/>
        <v>26918.2</v>
      </c>
      <c r="F26" s="30">
        <f t="shared" si="9"/>
        <v>11748.6</v>
      </c>
      <c r="G26" s="30">
        <f t="shared" si="0"/>
        <v>9828.672999999999</v>
      </c>
      <c r="H26" s="30">
        <f t="shared" si="10"/>
        <v>83.65824864239141</v>
      </c>
      <c r="I26" s="30">
        <f t="shared" si="11"/>
        <v>36.51311380404336</v>
      </c>
      <c r="J26" s="30">
        <f t="shared" si="12"/>
        <v>5769</v>
      </c>
      <c r="K26" s="30">
        <f t="shared" si="12"/>
        <v>1174</v>
      </c>
      <c r="L26" s="30">
        <f t="shared" si="1"/>
        <v>1016.7730000000001</v>
      </c>
      <c r="M26" s="30">
        <f t="shared" si="13"/>
        <v>86.60758091993188</v>
      </c>
      <c r="N26" s="30">
        <f t="shared" si="14"/>
        <v>17.6247703241463</v>
      </c>
      <c r="O26" s="30">
        <f t="shared" si="2"/>
        <v>2935.9</v>
      </c>
      <c r="P26" s="30">
        <f t="shared" si="2"/>
        <v>500</v>
      </c>
      <c r="Q26" s="30">
        <f t="shared" si="3"/>
        <v>594.519</v>
      </c>
      <c r="R26" s="30">
        <f t="shared" si="15"/>
        <v>118.9038</v>
      </c>
      <c r="S26" s="27">
        <f t="shared" si="16"/>
        <v>20.249974454170783</v>
      </c>
      <c r="T26" s="31">
        <v>18.6</v>
      </c>
      <c r="U26" s="31">
        <v>0</v>
      </c>
      <c r="V26" s="30">
        <v>0.199</v>
      </c>
      <c r="W26" s="30" t="e">
        <f t="shared" si="17"/>
        <v>#DIV/0!</v>
      </c>
      <c r="X26" s="27">
        <f t="shared" si="18"/>
        <v>1.0698924731182795</v>
      </c>
      <c r="Y26" s="31">
        <v>2358.2999999999997</v>
      </c>
      <c r="Z26" s="31">
        <v>500</v>
      </c>
      <c r="AA26" s="30">
        <v>338.254</v>
      </c>
      <c r="AB26" s="30">
        <f t="shared" si="19"/>
        <v>67.6508</v>
      </c>
      <c r="AC26" s="27">
        <f t="shared" si="20"/>
        <v>14.343128524784804</v>
      </c>
      <c r="AD26" s="31">
        <v>2917.3</v>
      </c>
      <c r="AE26" s="31">
        <v>500</v>
      </c>
      <c r="AF26" s="30">
        <v>594.32</v>
      </c>
      <c r="AG26" s="30">
        <f t="shared" si="21"/>
        <v>118.86400000000002</v>
      </c>
      <c r="AH26" s="27">
        <f t="shared" si="22"/>
        <v>20.372262023103556</v>
      </c>
      <c r="AI26" s="31">
        <v>148</v>
      </c>
      <c r="AJ26" s="31">
        <v>74</v>
      </c>
      <c r="AK26" s="30">
        <v>26</v>
      </c>
      <c r="AL26" s="30">
        <f t="shared" si="23"/>
        <v>35.13513513513514</v>
      </c>
      <c r="AM26" s="27">
        <f t="shared" si="24"/>
        <v>17.56756756756757</v>
      </c>
      <c r="AN26" s="31">
        <v>0</v>
      </c>
      <c r="AO26" s="31">
        <v>0</v>
      </c>
      <c r="AP26" s="30">
        <v>0</v>
      </c>
      <c r="AQ26" s="30" t="e">
        <f t="shared" si="25"/>
        <v>#DIV/0!</v>
      </c>
      <c r="AR26" s="27" t="e">
        <f t="shared" si="26"/>
        <v>#DIV/0!</v>
      </c>
      <c r="AS26" s="31">
        <v>0</v>
      </c>
      <c r="AT26" s="31">
        <v>0</v>
      </c>
      <c r="AU26" s="30"/>
      <c r="AV26" s="31">
        <v>0</v>
      </c>
      <c r="AW26" s="31">
        <v>0</v>
      </c>
      <c r="AX26" s="30"/>
      <c r="AY26" s="31">
        <v>21149.2</v>
      </c>
      <c r="AZ26" s="31">
        <v>10574.6</v>
      </c>
      <c r="BA26" s="30">
        <v>8811.9</v>
      </c>
      <c r="BB26" s="31">
        <v>0</v>
      </c>
      <c r="BC26" s="31"/>
      <c r="BD26" s="30"/>
      <c r="BE26" s="31">
        <v>0</v>
      </c>
      <c r="BF26" s="31">
        <v>0</v>
      </c>
      <c r="BG26" s="30">
        <v>0</v>
      </c>
      <c r="BH26" s="31">
        <v>0</v>
      </c>
      <c r="BI26" s="31">
        <v>0</v>
      </c>
      <c r="BJ26" s="30"/>
      <c r="BK26" s="31">
        <v>0</v>
      </c>
      <c r="BL26" s="31">
        <v>0</v>
      </c>
      <c r="BM26" s="30"/>
      <c r="BN26" s="30">
        <f t="shared" si="27"/>
        <v>326.8</v>
      </c>
      <c r="BO26" s="30">
        <f t="shared" si="27"/>
        <v>100</v>
      </c>
      <c r="BP26" s="30">
        <f t="shared" si="4"/>
        <v>13</v>
      </c>
      <c r="BQ26" s="30">
        <f t="shared" si="28"/>
        <v>13</v>
      </c>
      <c r="BR26" s="27">
        <f t="shared" si="29"/>
        <v>3.9779681762545898</v>
      </c>
      <c r="BS26" s="31">
        <v>326.8</v>
      </c>
      <c r="BT26" s="31">
        <v>100</v>
      </c>
      <c r="BU26" s="30">
        <v>13</v>
      </c>
      <c r="BV26" s="31">
        <v>0</v>
      </c>
      <c r="BW26" s="31">
        <v>0</v>
      </c>
      <c r="BX26" s="30">
        <v>0</v>
      </c>
      <c r="BY26" s="31">
        <v>0</v>
      </c>
      <c r="BZ26" s="31">
        <v>0</v>
      </c>
      <c r="CA26" s="30">
        <v>0</v>
      </c>
      <c r="CB26" s="31">
        <v>0</v>
      </c>
      <c r="CC26" s="31">
        <v>0</v>
      </c>
      <c r="CD26" s="30">
        <v>0</v>
      </c>
      <c r="CE26" s="31">
        <v>0</v>
      </c>
      <c r="CF26" s="31">
        <v>0</v>
      </c>
      <c r="CG26" s="30"/>
      <c r="CH26" s="31">
        <v>0</v>
      </c>
      <c r="CI26" s="31">
        <v>0</v>
      </c>
      <c r="CJ26" s="30">
        <v>0</v>
      </c>
      <c r="CK26" s="31">
        <v>0</v>
      </c>
      <c r="CL26" s="31">
        <v>0</v>
      </c>
      <c r="CM26" s="30">
        <v>0</v>
      </c>
      <c r="CN26" s="31">
        <v>0</v>
      </c>
      <c r="CO26" s="31">
        <v>0</v>
      </c>
      <c r="CP26" s="30">
        <v>0</v>
      </c>
      <c r="CQ26" s="31">
        <v>0</v>
      </c>
      <c r="CR26" s="31">
        <v>0</v>
      </c>
      <c r="CS26" s="30">
        <v>0</v>
      </c>
      <c r="CT26" s="31">
        <v>0</v>
      </c>
      <c r="CU26" s="31">
        <v>0</v>
      </c>
      <c r="CV26" s="30">
        <v>0</v>
      </c>
      <c r="CW26" s="31">
        <v>0</v>
      </c>
      <c r="CX26" s="31">
        <v>0</v>
      </c>
      <c r="CY26" s="30">
        <v>0</v>
      </c>
      <c r="CZ26" s="31">
        <v>0</v>
      </c>
      <c r="DA26" s="31">
        <v>0</v>
      </c>
      <c r="DB26" s="30"/>
      <c r="DC26" s="31">
        <v>0</v>
      </c>
      <c r="DD26" s="31">
        <v>0</v>
      </c>
      <c r="DE26" s="30">
        <v>45</v>
      </c>
      <c r="DF26" s="27"/>
      <c r="DG26" s="30">
        <f t="shared" si="5"/>
        <v>26918.2</v>
      </c>
      <c r="DH26" s="30">
        <f t="shared" si="5"/>
        <v>11748.6</v>
      </c>
      <c r="DI26" s="30">
        <f t="shared" si="6"/>
        <v>9828.672999999999</v>
      </c>
      <c r="DJ26" s="31">
        <v>0</v>
      </c>
      <c r="DK26" s="31">
        <v>0</v>
      </c>
      <c r="DL26" s="30">
        <v>0</v>
      </c>
      <c r="DM26" s="31">
        <v>0</v>
      </c>
      <c r="DN26" s="31">
        <v>0</v>
      </c>
      <c r="DO26" s="30">
        <v>0</v>
      </c>
      <c r="DP26" s="31">
        <v>0</v>
      </c>
      <c r="DQ26" s="31">
        <v>0</v>
      </c>
      <c r="DR26" s="30"/>
      <c r="DS26" s="31">
        <v>0</v>
      </c>
      <c r="DT26" s="31">
        <v>0</v>
      </c>
      <c r="DU26" s="30"/>
      <c r="DV26" s="31">
        <v>0</v>
      </c>
      <c r="DW26" s="31">
        <v>0</v>
      </c>
      <c r="DX26" s="30"/>
      <c r="DY26" s="31">
        <v>0</v>
      </c>
      <c r="DZ26" s="31">
        <v>0</v>
      </c>
      <c r="EA26" s="30">
        <v>0</v>
      </c>
      <c r="EB26" s="27"/>
      <c r="EC26" s="30">
        <f t="shared" si="7"/>
        <v>0</v>
      </c>
      <c r="ED26" s="30">
        <f t="shared" si="7"/>
        <v>0</v>
      </c>
      <c r="EE26" s="30">
        <f t="shared" si="8"/>
        <v>0</v>
      </c>
      <c r="EH26" s="32"/>
      <c r="EJ26" s="32"/>
      <c r="EK26" s="32"/>
      <c r="EM26" s="32"/>
    </row>
    <row r="27" spans="1:143" s="36" customFormat="1" ht="20.25" customHeight="1">
      <c r="A27" s="33">
        <v>18</v>
      </c>
      <c r="B27" s="34" t="s">
        <v>75</v>
      </c>
      <c r="C27" s="27">
        <v>450</v>
      </c>
      <c r="D27" s="35">
        <v>0</v>
      </c>
      <c r="E27" s="29">
        <f t="shared" si="9"/>
        <v>8962.7</v>
      </c>
      <c r="F27" s="30">
        <f t="shared" si="9"/>
        <v>3900</v>
      </c>
      <c r="G27" s="30">
        <f t="shared" si="0"/>
        <v>3761.022</v>
      </c>
      <c r="H27" s="30">
        <f t="shared" si="10"/>
        <v>96.43646153846154</v>
      </c>
      <c r="I27" s="30">
        <f t="shared" si="11"/>
        <v>41.96304684972162</v>
      </c>
      <c r="J27" s="30">
        <f t="shared" si="12"/>
        <v>1969</v>
      </c>
      <c r="K27" s="30">
        <f t="shared" si="12"/>
        <v>403.1</v>
      </c>
      <c r="L27" s="30">
        <f t="shared" si="1"/>
        <v>847.022</v>
      </c>
      <c r="M27" s="30">
        <f t="shared" si="13"/>
        <v>210.1270156288762</v>
      </c>
      <c r="N27" s="30">
        <f t="shared" si="14"/>
        <v>43.017877094972064</v>
      </c>
      <c r="O27" s="30">
        <f t="shared" si="2"/>
        <v>1017.9</v>
      </c>
      <c r="P27" s="30">
        <f t="shared" si="2"/>
        <v>74.1</v>
      </c>
      <c r="Q27" s="30">
        <f t="shared" si="3"/>
        <v>759.206</v>
      </c>
      <c r="R27" s="30">
        <f t="shared" si="15"/>
        <v>1024.569500674764</v>
      </c>
      <c r="S27" s="27">
        <f t="shared" si="16"/>
        <v>74.58551920620886</v>
      </c>
      <c r="T27" s="31">
        <v>410.4</v>
      </c>
      <c r="U27" s="31">
        <v>24.1</v>
      </c>
      <c r="V27" s="30">
        <v>39.265</v>
      </c>
      <c r="W27" s="30">
        <f t="shared" si="17"/>
        <v>162.9253112033195</v>
      </c>
      <c r="X27" s="27">
        <f t="shared" si="18"/>
        <v>9.567495126705653</v>
      </c>
      <c r="Y27" s="31">
        <v>312.1</v>
      </c>
      <c r="Z27" s="31">
        <v>50</v>
      </c>
      <c r="AA27" s="30">
        <v>40.816</v>
      </c>
      <c r="AB27" s="30">
        <f t="shared" si="19"/>
        <v>81.632</v>
      </c>
      <c r="AC27" s="27">
        <f t="shared" si="20"/>
        <v>13.077859660365268</v>
      </c>
      <c r="AD27" s="31">
        <v>607.5</v>
      </c>
      <c r="AE27" s="31">
        <v>50</v>
      </c>
      <c r="AF27" s="30">
        <v>719.941</v>
      </c>
      <c r="AG27" s="30">
        <f t="shared" si="21"/>
        <v>1439.882</v>
      </c>
      <c r="AH27" s="27">
        <f t="shared" si="22"/>
        <v>118.50880658436213</v>
      </c>
      <c r="AI27" s="31">
        <v>224</v>
      </c>
      <c r="AJ27" s="31">
        <v>112</v>
      </c>
      <c r="AK27" s="30">
        <v>7</v>
      </c>
      <c r="AL27" s="30">
        <f t="shared" si="23"/>
        <v>6.25</v>
      </c>
      <c r="AM27" s="27">
        <f t="shared" si="24"/>
        <v>3.125</v>
      </c>
      <c r="AN27" s="31">
        <v>0</v>
      </c>
      <c r="AO27" s="31">
        <v>0</v>
      </c>
      <c r="AP27" s="30">
        <v>0</v>
      </c>
      <c r="AQ27" s="30" t="e">
        <f t="shared" si="25"/>
        <v>#DIV/0!</v>
      </c>
      <c r="AR27" s="27" t="e">
        <f t="shared" si="26"/>
        <v>#DIV/0!</v>
      </c>
      <c r="AS27" s="31">
        <v>0</v>
      </c>
      <c r="AT27" s="31">
        <v>0</v>
      </c>
      <c r="AU27" s="30"/>
      <c r="AV27" s="31">
        <v>0</v>
      </c>
      <c r="AW27" s="31">
        <v>0</v>
      </c>
      <c r="AX27" s="30"/>
      <c r="AY27" s="31">
        <v>6993.7</v>
      </c>
      <c r="AZ27" s="31">
        <v>3496.9</v>
      </c>
      <c r="BA27" s="30">
        <v>2914</v>
      </c>
      <c r="BB27" s="31">
        <v>0</v>
      </c>
      <c r="BC27" s="31"/>
      <c r="BD27" s="30"/>
      <c r="BE27" s="31">
        <v>0</v>
      </c>
      <c r="BF27" s="31">
        <v>0</v>
      </c>
      <c r="BG27" s="30">
        <v>0</v>
      </c>
      <c r="BH27" s="31">
        <v>0</v>
      </c>
      <c r="BI27" s="31">
        <v>0</v>
      </c>
      <c r="BJ27" s="30"/>
      <c r="BK27" s="31">
        <v>0</v>
      </c>
      <c r="BL27" s="31">
        <v>0</v>
      </c>
      <c r="BM27" s="30"/>
      <c r="BN27" s="30">
        <f t="shared" si="27"/>
        <v>215</v>
      </c>
      <c r="BO27" s="30">
        <f t="shared" si="27"/>
        <v>67</v>
      </c>
      <c r="BP27" s="30">
        <f t="shared" si="4"/>
        <v>10</v>
      </c>
      <c r="BQ27" s="30">
        <f t="shared" si="28"/>
        <v>14.925373134328357</v>
      </c>
      <c r="BR27" s="27">
        <f t="shared" si="29"/>
        <v>4.651162790697675</v>
      </c>
      <c r="BS27" s="31">
        <v>215</v>
      </c>
      <c r="BT27" s="31">
        <v>67</v>
      </c>
      <c r="BU27" s="30">
        <v>10</v>
      </c>
      <c r="BV27" s="31">
        <v>0</v>
      </c>
      <c r="BW27" s="31">
        <v>0</v>
      </c>
      <c r="BX27" s="30">
        <v>0</v>
      </c>
      <c r="BY27" s="31">
        <v>0</v>
      </c>
      <c r="BZ27" s="31">
        <v>0</v>
      </c>
      <c r="CA27" s="30">
        <v>0</v>
      </c>
      <c r="CB27" s="31">
        <v>0</v>
      </c>
      <c r="CC27" s="31">
        <v>0</v>
      </c>
      <c r="CD27" s="30">
        <v>0</v>
      </c>
      <c r="CE27" s="31">
        <v>0</v>
      </c>
      <c r="CF27" s="31">
        <v>0</v>
      </c>
      <c r="CG27" s="30"/>
      <c r="CH27" s="31">
        <v>0</v>
      </c>
      <c r="CI27" s="31">
        <v>0</v>
      </c>
      <c r="CJ27" s="30">
        <v>0</v>
      </c>
      <c r="CK27" s="31">
        <v>0</v>
      </c>
      <c r="CL27" s="31">
        <v>0</v>
      </c>
      <c r="CM27" s="30">
        <v>0</v>
      </c>
      <c r="CN27" s="31">
        <v>200</v>
      </c>
      <c r="CO27" s="31">
        <v>100</v>
      </c>
      <c r="CP27" s="30">
        <v>30</v>
      </c>
      <c r="CQ27" s="31">
        <v>180</v>
      </c>
      <c r="CR27" s="31">
        <v>90</v>
      </c>
      <c r="CS27" s="30">
        <v>30</v>
      </c>
      <c r="CT27" s="31">
        <v>0</v>
      </c>
      <c r="CU27" s="31">
        <v>0</v>
      </c>
      <c r="CV27" s="30">
        <v>0</v>
      </c>
      <c r="CW27" s="31">
        <v>0</v>
      </c>
      <c r="CX27" s="31">
        <v>0</v>
      </c>
      <c r="CY27" s="30">
        <v>0</v>
      </c>
      <c r="CZ27" s="31">
        <v>0</v>
      </c>
      <c r="DA27" s="31">
        <v>0</v>
      </c>
      <c r="DB27" s="30"/>
      <c r="DC27" s="31">
        <v>0</v>
      </c>
      <c r="DD27" s="31">
        <v>0</v>
      </c>
      <c r="DE27" s="30">
        <v>0</v>
      </c>
      <c r="DF27" s="27"/>
      <c r="DG27" s="30">
        <f t="shared" si="5"/>
        <v>8962.7</v>
      </c>
      <c r="DH27" s="30">
        <f t="shared" si="5"/>
        <v>3900</v>
      </c>
      <c r="DI27" s="30">
        <f t="shared" si="6"/>
        <v>3761.022</v>
      </c>
      <c r="DJ27" s="31">
        <v>0</v>
      </c>
      <c r="DK27" s="31">
        <v>0</v>
      </c>
      <c r="DL27" s="30">
        <v>0</v>
      </c>
      <c r="DM27" s="31">
        <v>0</v>
      </c>
      <c r="DN27" s="31">
        <v>0</v>
      </c>
      <c r="DO27" s="30">
        <v>0</v>
      </c>
      <c r="DP27" s="31">
        <v>0</v>
      </c>
      <c r="DQ27" s="31">
        <v>0</v>
      </c>
      <c r="DR27" s="30"/>
      <c r="DS27" s="31">
        <v>0</v>
      </c>
      <c r="DT27" s="31">
        <v>0</v>
      </c>
      <c r="DU27" s="30"/>
      <c r="DV27" s="31">
        <v>0</v>
      </c>
      <c r="DW27" s="31">
        <v>0</v>
      </c>
      <c r="DX27" s="30"/>
      <c r="DY27" s="31">
        <v>0</v>
      </c>
      <c r="DZ27" s="31">
        <v>0</v>
      </c>
      <c r="EA27" s="30">
        <v>0</v>
      </c>
      <c r="EB27" s="27"/>
      <c r="EC27" s="30">
        <f t="shared" si="7"/>
        <v>0</v>
      </c>
      <c r="ED27" s="30">
        <f t="shared" si="7"/>
        <v>0</v>
      </c>
      <c r="EE27" s="30">
        <f t="shared" si="8"/>
        <v>0</v>
      </c>
      <c r="EH27" s="32"/>
      <c r="EJ27" s="32"/>
      <c r="EK27" s="32"/>
      <c r="EM27" s="32"/>
    </row>
    <row r="28" spans="1:143" s="36" customFormat="1" ht="20.25" customHeight="1">
      <c r="A28" s="25">
        <v>19</v>
      </c>
      <c r="B28" s="34" t="s">
        <v>76</v>
      </c>
      <c r="C28" s="27">
        <v>476.6402</v>
      </c>
      <c r="D28" s="35">
        <v>0</v>
      </c>
      <c r="E28" s="29">
        <f t="shared" si="9"/>
        <v>12292.9</v>
      </c>
      <c r="F28" s="30">
        <f t="shared" si="9"/>
        <v>7435.3598</v>
      </c>
      <c r="G28" s="30">
        <f t="shared" si="0"/>
        <v>4828.1449999999995</v>
      </c>
      <c r="H28" s="30">
        <f t="shared" si="10"/>
        <v>64.93492083597621</v>
      </c>
      <c r="I28" s="30">
        <f t="shared" si="11"/>
        <v>39.2758828266723</v>
      </c>
      <c r="J28" s="30">
        <f t="shared" si="12"/>
        <v>2280.6</v>
      </c>
      <c r="K28" s="30">
        <f t="shared" si="12"/>
        <v>1679.2098</v>
      </c>
      <c r="L28" s="30">
        <f t="shared" si="1"/>
        <v>601.4449999999999</v>
      </c>
      <c r="M28" s="30">
        <f t="shared" si="13"/>
        <v>35.81714446878525</v>
      </c>
      <c r="N28" s="30">
        <f t="shared" si="14"/>
        <v>26.372226607033234</v>
      </c>
      <c r="O28" s="30">
        <f t="shared" si="2"/>
        <v>816.6</v>
      </c>
      <c r="P28" s="30">
        <f t="shared" si="2"/>
        <v>600</v>
      </c>
      <c r="Q28" s="30">
        <f t="shared" si="3"/>
        <v>181.123</v>
      </c>
      <c r="R28" s="30">
        <f t="shared" si="15"/>
        <v>30.187166666666666</v>
      </c>
      <c r="S28" s="27">
        <f t="shared" si="16"/>
        <v>22.18013715405339</v>
      </c>
      <c r="T28" s="31">
        <v>0</v>
      </c>
      <c r="U28" s="31">
        <v>0</v>
      </c>
      <c r="V28" s="30">
        <v>0.023</v>
      </c>
      <c r="W28" s="30" t="e">
        <f t="shared" si="17"/>
        <v>#DIV/0!</v>
      </c>
      <c r="X28" s="27" t="e">
        <f t="shared" si="18"/>
        <v>#DIV/0!</v>
      </c>
      <c r="Y28" s="31">
        <v>824</v>
      </c>
      <c r="Z28" s="31">
        <v>559.2098</v>
      </c>
      <c r="AA28" s="30">
        <v>376.022</v>
      </c>
      <c r="AB28" s="30">
        <f t="shared" si="19"/>
        <v>67.2416685115318</v>
      </c>
      <c r="AC28" s="27">
        <f t="shared" si="20"/>
        <v>45.633737864077666</v>
      </c>
      <c r="AD28" s="31">
        <v>816.6</v>
      </c>
      <c r="AE28" s="31">
        <v>600</v>
      </c>
      <c r="AF28" s="30">
        <v>181.1</v>
      </c>
      <c r="AG28" s="30">
        <f t="shared" si="21"/>
        <v>30.183333333333334</v>
      </c>
      <c r="AH28" s="27">
        <f t="shared" si="22"/>
        <v>22.177320597599802</v>
      </c>
      <c r="AI28" s="31">
        <v>20</v>
      </c>
      <c r="AJ28" s="31">
        <v>10</v>
      </c>
      <c r="AK28" s="30">
        <v>0</v>
      </c>
      <c r="AL28" s="30">
        <f t="shared" si="23"/>
        <v>0</v>
      </c>
      <c r="AM28" s="27">
        <f t="shared" si="24"/>
        <v>0</v>
      </c>
      <c r="AN28" s="31">
        <v>0</v>
      </c>
      <c r="AO28" s="31">
        <v>0</v>
      </c>
      <c r="AP28" s="30">
        <v>0</v>
      </c>
      <c r="AQ28" s="30" t="e">
        <f t="shared" si="25"/>
        <v>#DIV/0!</v>
      </c>
      <c r="AR28" s="27" t="e">
        <f t="shared" si="26"/>
        <v>#DIV/0!</v>
      </c>
      <c r="AS28" s="31">
        <v>0</v>
      </c>
      <c r="AT28" s="31">
        <v>0</v>
      </c>
      <c r="AU28" s="30"/>
      <c r="AV28" s="31">
        <v>0</v>
      </c>
      <c r="AW28" s="31">
        <v>0</v>
      </c>
      <c r="AX28" s="30"/>
      <c r="AY28" s="31">
        <v>8512.3</v>
      </c>
      <c r="AZ28" s="31">
        <v>4256.15</v>
      </c>
      <c r="BA28" s="30">
        <v>4226.7</v>
      </c>
      <c r="BB28" s="31">
        <v>0</v>
      </c>
      <c r="BC28" s="31"/>
      <c r="BD28" s="30"/>
      <c r="BE28" s="31">
        <v>0</v>
      </c>
      <c r="BF28" s="31">
        <v>0</v>
      </c>
      <c r="BG28" s="30">
        <v>0</v>
      </c>
      <c r="BH28" s="31">
        <v>0</v>
      </c>
      <c r="BI28" s="31">
        <v>0</v>
      </c>
      <c r="BJ28" s="30"/>
      <c r="BK28" s="31">
        <v>0</v>
      </c>
      <c r="BL28" s="31">
        <v>0</v>
      </c>
      <c r="BM28" s="30"/>
      <c r="BN28" s="30">
        <f t="shared" si="27"/>
        <v>600</v>
      </c>
      <c r="BO28" s="30">
        <f t="shared" si="27"/>
        <v>500</v>
      </c>
      <c r="BP28" s="30">
        <f t="shared" si="4"/>
        <v>39</v>
      </c>
      <c r="BQ28" s="30">
        <f t="shared" si="28"/>
        <v>7.8</v>
      </c>
      <c r="BR28" s="27">
        <f t="shared" si="29"/>
        <v>6.5</v>
      </c>
      <c r="BS28" s="31">
        <v>600</v>
      </c>
      <c r="BT28" s="31">
        <v>500</v>
      </c>
      <c r="BU28" s="30">
        <v>39</v>
      </c>
      <c r="BV28" s="31">
        <v>0</v>
      </c>
      <c r="BW28" s="31">
        <v>0</v>
      </c>
      <c r="BX28" s="30">
        <v>0</v>
      </c>
      <c r="BY28" s="31">
        <v>0</v>
      </c>
      <c r="BZ28" s="31">
        <v>0</v>
      </c>
      <c r="CA28" s="30">
        <v>0</v>
      </c>
      <c r="CB28" s="31">
        <v>0</v>
      </c>
      <c r="CC28" s="31">
        <v>0</v>
      </c>
      <c r="CD28" s="30">
        <v>0</v>
      </c>
      <c r="CE28" s="31">
        <v>0</v>
      </c>
      <c r="CF28" s="31">
        <v>0</v>
      </c>
      <c r="CG28" s="30"/>
      <c r="CH28" s="31">
        <v>1500</v>
      </c>
      <c r="CI28" s="31">
        <v>1500</v>
      </c>
      <c r="CJ28" s="30">
        <v>0</v>
      </c>
      <c r="CK28" s="31">
        <v>0</v>
      </c>
      <c r="CL28" s="31">
        <v>0</v>
      </c>
      <c r="CM28" s="30">
        <v>0</v>
      </c>
      <c r="CN28" s="31">
        <v>20</v>
      </c>
      <c r="CO28" s="31">
        <v>10</v>
      </c>
      <c r="CP28" s="30">
        <v>5.3</v>
      </c>
      <c r="CQ28" s="31">
        <v>0</v>
      </c>
      <c r="CR28" s="31">
        <v>0</v>
      </c>
      <c r="CS28" s="30">
        <v>5.3</v>
      </c>
      <c r="CT28" s="31">
        <v>0</v>
      </c>
      <c r="CU28" s="31">
        <v>0</v>
      </c>
      <c r="CV28" s="30">
        <v>0</v>
      </c>
      <c r="CW28" s="31">
        <v>0</v>
      </c>
      <c r="CX28" s="31">
        <v>0</v>
      </c>
      <c r="CY28" s="30">
        <v>0</v>
      </c>
      <c r="CZ28" s="31">
        <v>0</v>
      </c>
      <c r="DA28" s="31">
        <v>0</v>
      </c>
      <c r="DB28" s="30"/>
      <c r="DC28" s="31">
        <v>0</v>
      </c>
      <c r="DD28" s="31">
        <v>0</v>
      </c>
      <c r="DE28" s="30">
        <v>0</v>
      </c>
      <c r="DF28" s="27"/>
      <c r="DG28" s="30">
        <f t="shared" si="5"/>
        <v>12292.9</v>
      </c>
      <c r="DH28" s="30">
        <f t="shared" si="5"/>
        <v>7435.3598</v>
      </c>
      <c r="DI28" s="30">
        <f t="shared" si="6"/>
        <v>4828.1449999999995</v>
      </c>
      <c r="DJ28" s="31">
        <v>0</v>
      </c>
      <c r="DK28" s="31">
        <v>0</v>
      </c>
      <c r="DL28" s="30">
        <v>0</v>
      </c>
      <c r="DM28" s="31">
        <v>0</v>
      </c>
      <c r="DN28" s="31">
        <v>0</v>
      </c>
      <c r="DO28" s="30">
        <v>0</v>
      </c>
      <c r="DP28" s="31">
        <v>0</v>
      </c>
      <c r="DQ28" s="31">
        <v>0</v>
      </c>
      <c r="DR28" s="30"/>
      <c r="DS28" s="31">
        <v>0</v>
      </c>
      <c r="DT28" s="31">
        <v>0</v>
      </c>
      <c r="DU28" s="30"/>
      <c r="DV28" s="31">
        <v>0</v>
      </c>
      <c r="DW28" s="31">
        <v>0</v>
      </c>
      <c r="DX28" s="30"/>
      <c r="DY28" s="31">
        <v>353.3598</v>
      </c>
      <c r="DZ28" s="31">
        <v>353.3598</v>
      </c>
      <c r="EA28" s="30">
        <v>0</v>
      </c>
      <c r="EB28" s="27"/>
      <c r="EC28" s="30">
        <f t="shared" si="7"/>
        <v>353.3598</v>
      </c>
      <c r="ED28" s="30">
        <f t="shared" si="7"/>
        <v>353.3598</v>
      </c>
      <c r="EE28" s="30">
        <f t="shared" si="8"/>
        <v>0</v>
      </c>
      <c r="EH28" s="32"/>
      <c r="EJ28" s="32"/>
      <c r="EK28" s="32"/>
      <c r="EM28" s="32"/>
    </row>
    <row r="29" spans="1:143" s="36" customFormat="1" ht="20.25" customHeight="1">
      <c r="A29" s="33">
        <v>20</v>
      </c>
      <c r="B29" s="34" t="s">
        <v>77</v>
      </c>
      <c r="C29" s="27">
        <v>204.416</v>
      </c>
      <c r="D29" s="35">
        <v>0</v>
      </c>
      <c r="E29" s="29">
        <f t="shared" si="9"/>
        <v>5322.7</v>
      </c>
      <c r="F29" s="30">
        <f t="shared" si="9"/>
        <v>2617</v>
      </c>
      <c r="G29" s="30">
        <f t="shared" si="0"/>
        <v>2111.047</v>
      </c>
      <c r="H29" s="30">
        <f t="shared" si="10"/>
        <v>80.66667940389759</v>
      </c>
      <c r="I29" s="30">
        <f t="shared" si="11"/>
        <v>39.66120577902193</v>
      </c>
      <c r="J29" s="30">
        <f t="shared" si="12"/>
        <v>1098.9</v>
      </c>
      <c r="K29" s="30">
        <f t="shared" si="12"/>
        <v>505.1</v>
      </c>
      <c r="L29" s="30">
        <f t="shared" si="1"/>
        <v>351.047</v>
      </c>
      <c r="M29" s="30">
        <f t="shared" si="13"/>
        <v>69.50049495149474</v>
      </c>
      <c r="N29" s="30">
        <f t="shared" si="14"/>
        <v>31.94530894530894</v>
      </c>
      <c r="O29" s="30">
        <f t="shared" si="2"/>
        <v>263.5</v>
      </c>
      <c r="P29" s="30">
        <f t="shared" si="2"/>
        <v>188.5</v>
      </c>
      <c r="Q29" s="30">
        <f t="shared" si="3"/>
        <v>92.03399999999999</v>
      </c>
      <c r="R29" s="30">
        <f t="shared" si="15"/>
        <v>48.82440318302387</v>
      </c>
      <c r="S29" s="27">
        <f t="shared" si="16"/>
        <v>34.927514231499046</v>
      </c>
      <c r="T29" s="31">
        <v>14.7</v>
      </c>
      <c r="U29" s="31">
        <v>14.7</v>
      </c>
      <c r="V29" s="30">
        <v>35.034</v>
      </c>
      <c r="W29" s="30">
        <f t="shared" si="17"/>
        <v>238.32653061224488</v>
      </c>
      <c r="X29" s="27">
        <f t="shared" si="18"/>
        <v>238.32653061224488</v>
      </c>
      <c r="Y29" s="31">
        <v>357.7</v>
      </c>
      <c r="Z29" s="31">
        <v>180.6</v>
      </c>
      <c r="AA29" s="30">
        <v>229.013</v>
      </c>
      <c r="AB29" s="30">
        <f t="shared" si="19"/>
        <v>126.80675526024363</v>
      </c>
      <c r="AC29" s="27">
        <f t="shared" si="20"/>
        <v>64.02376292982946</v>
      </c>
      <c r="AD29" s="31">
        <v>248.8</v>
      </c>
      <c r="AE29" s="31">
        <v>173.8</v>
      </c>
      <c r="AF29" s="30">
        <v>57</v>
      </c>
      <c r="AG29" s="30">
        <f t="shared" si="21"/>
        <v>32.796317606444184</v>
      </c>
      <c r="AH29" s="27">
        <f t="shared" si="22"/>
        <v>22.909967845659164</v>
      </c>
      <c r="AI29" s="31">
        <v>0</v>
      </c>
      <c r="AJ29" s="31">
        <v>0</v>
      </c>
      <c r="AK29" s="30">
        <v>0</v>
      </c>
      <c r="AL29" s="30" t="e">
        <f t="shared" si="23"/>
        <v>#DIV/0!</v>
      </c>
      <c r="AM29" s="27" t="e">
        <f t="shared" si="24"/>
        <v>#DIV/0!</v>
      </c>
      <c r="AN29" s="31">
        <v>0</v>
      </c>
      <c r="AO29" s="31">
        <v>0</v>
      </c>
      <c r="AP29" s="30">
        <v>0</v>
      </c>
      <c r="AQ29" s="30" t="e">
        <f t="shared" si="25"/>
        <v>#DIV/0!</v>
      </c>
      <c r="AR29" s="27" t="e">
        <f t="shared" si="26"/>
        <v>#DIV/0!</v>
      </c>
      <c r="AS29" s="31">
        <v>0</v>
      </c>
      <c r="AT29" s="31">
        <v>0</v>
      </c>
      <c r="AU29" s="30"/>
      <c r="AV29" s="31">
        <v>0</v>
      </c>
      <c r="AW29" s="31">
        <v>0</v>
      </c>
      <c r="AX29" s="30"/>
      <c r="AY29" s="31">
        <v>4223.8</v>
      </c>
      <c r="AZ29" s="31">
        <v>2111.9</v>
      </c>
      <c r="BA29" s="30">
        <v>1760</v>
      </c>
      <c r="BB29" s="31">
        <v>0</v>
      </c>
      <c r="BC29" s="31"/>
      <c r="BD29" s="30"/>
      <c r="BE29" s="31">
        <v>0</v>
      </c>
      <c r="BF29" s="31">
        <v>0</v>
      </c>
      <c r="BG29" s="30">
        <v>0</v>
      </c>
      <c r="BH29" s="31">
        <v>0</v>
      </c>
      <c r="BI29" s="31">
        <v>0</v>
      </c>
      <c r="BJ29" s="30"/>
      <c r="BK29" s="31">
        <v>0</v>
      </c>
      <c r="BL29" s="31">
        <v>0</v>
      </c>
      <c r="BM29" s="30"/>
      <c r="BN29" s="30">
        <f t="shared" si="27"/>
        <v>377.7</v>
      </c>
      <c r="BO29" s="30">
        <f t="shared" si="27"/>
        <v>136</v>
      </c>
      <c r="BP29" s="30">
        <f t="shared" si="4"/>
        <v>30</v>
      </c>
      <c r="BQ29" s="30">
        <f t="shared" si="28"/>
        <v>22.058823529411764</v>
      </c>
      <c r="BR29" s="27">
        <f t="shared" si="29"/>
        <v>7.942811755361398</v>
      </c>
      <c r="BS29" s="31">
        <v>377.7</v>
      </c>
      <c r="BT29" s="31">
        <v>136</v>
      </c>
      <c r="BU29" s="30">
        <v>30</v>
      </c>
      <c r="BV29" s="31">
        <v>0</v>
      </c>
      <c r="BW29" s="31">
        <v>0</v>
      </c>
      <c r="BX29" s="30">
        <v>0</v>
      </c>
      <c r="BY29" s="31">
        <v>0</v>
      </c>
      <c r="BZ29" s="31">
        <v>0</v>
      </c>
      <c r="CA29" s="30">
        <v>0</v>
      </c>
      <c r="CB29" s="31">
        <v>0</v>
      </c>
      <c r="CC29" s="31">
        <v>0</v>
      </c>
      <c r="CD29" s="30">
        <v>0</v>
      </c>
      <c r="CE29" s="31">
        <v>0</v>
      </c>
      <c r="CF29" s="31">
        <v>0</v>
      </c>
      <c r="CG29" s="30"/>
      <c r="CH29" s="31">
        <v>0</v>
      </c>
      <c r="CI29" s="31">
        <v>0</v>
      </c>
      <c r="CJ29" s="30">
        <v>0</v>
      </c>
      <c r="CK29" s="31">
        <v>0</v>
      </c>
      <c r="CL29" s="31">
        <v>0</v>
      </c>
      <c r="CM29" s="30">
        <v>0</v>
      </c>
      <c r="CN29" s="31">
        <v>0</v>
      </c>
      <c r="CO29" s="31">
        <v>0</v>
      </c>
      <c r="CP29" s="30">
        <v>0</v>
      </c>
      <c r="CQ29" s="31">
        <v>0</v>
      </c>
      <c r="CR29" s="31">
        <v>0</v>
      </c>
      <c r="CS29" s="30">
        <v>0</v>
      </c>
      <c r="CT29" s="31">
        <v>0</v>
      </c>
      <c r="CU29" s="31">
        <v>0</v>
      </c>
      <c r="CV29" s="30">
        <v>0</v>
      </c>
      <c r="CW29" s="31">
        <v>0</v>
      </c>
      <c r="CX29" s="31">
        <v>0</v>
      </c>
      <c r="CY29" s="30">
        <v>0</v>
      </c>
      <c r="CZ29" s="31">
        <v>0</v>
      </c>
      <c r="DA29" s="31">
        <v>0</v>
      </c>
      <c r="DB29" s="30"/>
      <c r="DC29" s="31">
        <v>100</v>
      </c>
      <c r="DD29" s="31">
        <v>0</v>
      </c>
      <c r="DE29" s="30">
        <v>0</v>
      </c>
      <c r="DF29" s="27"/>
      <c r="DG29" s="30">
        <f t="shared" si="5"/>
        <v>5322.7</v>
      </c>
      <c r="DH29" s="30">
        <f t="shared" si="5"/>
        <v>2617</v>
      </c>
      <c r="DI29" s="30">
        <f t="shared" si="6"/>
        <v>2111.047</v>
      </c>
      <c r="DJ29" s="31">
        <v>0</v>
      </c>
      <c r="DK29" s="31">
        <v>0</v>
      </c>
      <c r="DL29" s="30">
        <v>0</v>
      </c>
      <c r="DM29" s="31">
        <v>0</v>
      </c>
      <c r="DN29" s="31">
        <v>0</v>
      </c>
      <c r="DO29" s="30">
        <v>0</v>
      </c>
      <c r="DP29" s="31">
        <v>0</v>
      </c>
      <c r="DQ29" s="31">
        <v>0</v>
      </c>
      <c r="DR29" s="30"/>
      <c r="DS29" s="31">
        <v>0</v>
      </c>
      <c r="DT29" s="31">
        <v>0</v>
      </c>
      <c r="DU29" s="30"/>
      <c r="DV29" s="31">
        <v>0</v>
      </c>
      <c r="DW29" s="31">
        <v>0</v>
      </c>
      <c r="DX29" s="30"/>
      <c r="DY29" s="31">
        <v>0</v>
      </c>
      <c r="DZ29" s="31">
        <v>0</v>
      </c>
      <c r="EA29" s="30">
        <v>0</v>
      </c>
      <c r="EB29" s="27"/>
      <c r="EC29" s="30">
        <f t="shared" si="7"/>
        <v>0</v>
      </c>
      <c r="ED29" s="30">
        <f t="shared" si="7"/>
        <v>0</v>
      </c>
      <c r="EE29" s="30">
        <f t="shared" si="8"/>
        <v>0</v>
      </c>
      <c r="EH29" s="32"/>
      <c r="EJ29" s="32"/>
      <c r="EK29" s="32"/>
      <c r="EM29" s="32"/>
    </row>
    <row r="30" spans="1:143" s="36" customFormat="1" ht="20.25" customHeight="1">
      <c r="A30" s="25">
        <v>21</v>
      </c>
      <c r="B30" s="34" t="s">
        <v>78</v>
      </c>
      <c r="C30" s="27">
        <v>553.702</v>
      </c>
      <c r="D30" s="35">
        <v>0</v>
      </c>
      <c r="E30" s="29">
        <f t="shared" si="9"/>
        <v>6317.6</v>
      </c>
      <c r="F30" s="30">
        <f t="shared" si="9"/>
        <v>3269</v>
      </c>
      <c r="G30" s="30">
        <f t="shared" si="0"/>
        <v>1971.289</v>
      </c>
      <c r="H30" s="30">
        <f t="shared" si="10"/>
        <v>60.30250841235853</v>
      </c>
      <c r="I30" s="30">
        <f t="shared" si="11"/>
        <v>31.203130935798402</v>
      </c>
      <c r="J30" s="30">
        <f t="shared" si="12"/>
        <v>2543.2</v>
      </c>
      <c r="K30" s="30">
        <f t="shared" si="12"/>
        <v>1381.8</v>
      </c>
      <c r="L30" s="30">
        <f t="shared" si="1"/>
        <v>398.48900000000003</v>
      </c>
      <c r="M30" s="30">
        <f t="shared" si="13"/>
        <v>28.838399189463022</v>
      </c>
      <c r="N30" s="30">
        <f t="shared" si="14"/>
        <v>15.66880308273042</v>
      </c>
      <c r="O30" s="30">
        <f t="shared" si="2"/>
        <v>399.9</v>
      </c>
      <c r="P30" s="30">
        <f t="shared" si="2"/>
        <v>101.2</v>
      </c>
      <c r="Q30" s="30">
        <f t="shared" si="3"/>
        <v>31.930000000000003</v>
      </c>
      <c r="R30" s="30">
        <f t="shared" si="15"/>
        <v>31.551383399209488</v>
      </c>
      <c r="S30" s="27">
        <f t="shared" si="16"/>
        <v>7.984496124031009</v>
      </c>
      <c r="T30" s="31">
        <v>1.2</v>
      </c>
      <c r="U30" s="31">
        <v>1.2</v>
      </c>
      <c r="V30" s="30">
        <v>0.01</v>
      </c>
      <c r="W30" s="30">
        <f t="shared" si="17"/>
        <v>0.8333333333333334</v>
      </c>
      <c r="X30" s="27">
        <f t="shared" si="18"/>
        <v>0.8333333333333334</v>
      </c>
      <c r="Y30" s="31">
        <v>516.3</v>
      </c>
      <c r="Z30" s="31">
        <v>267.8</v>
      </c>
      <c r="AA30" s="30">
        <v>10.059</v>
      </c>
      <c r="AB30" s="30">
        <f t="shared" si="19"/>
        <v>3.756161314413741</v>
      </c>
      <c r="AC30" s="27">
        <f t="shared" si="20"/>
        <v>1.9482858803021499</v>
      </c>
      <c r="AD30" s="31">
        <v>398.7</v>
      </c>
      <c r="AE30" s="31">
        <v>100</v>
      </c>
      <c r="AF30" s="30">
        <v>31.92</v>
      </c>
      <c r="AG30" s="30">
        <f t="shared" si="21"/>
        <v>31.920000000000005</v>
      </c>
      <c r="AH30" s="27">
        <f t="shared" si="22"/>
        <v>8.006019563581642</v>
      </c>
      <c r="AI30" s="31">
        <v>0</v>
      </c>
      <c r="AJ30" s="31">
        <v>0</v>
      </c>
      <c r="AK30" s="30">
        <v>0</v>
      </c>
      <c r="AL30" s="30" t="e">
        <f t="shared" si="23"/>
        <v>#DIV/0!</v>
      </c>
      <c r="AM30" s="27" t="e">
        <f t="shared" si="24"/>
        <v>#DIV/0!</v>
      </c>
      <c r="AN30" s="31">
        <v>0</v>
      </c>
      <c r="AO30" s="31">
        <v>0</v>
      </c>
      <c r="AP30" s="30">
        <v>0</v>
      </c>
      <c r="AQ30" s="30" t="e">
        <f t="shared" si="25"/>
        <v>#DIV/0!</v>
      </c>
      <c r="AR30" s="27" t="e">
        <f t="shared" si="26"/>
        <v>#DIV/0!</v>
      </c>
      <c r="AS30" s="31">
        <v>0</v>
      </c>
      <c r="AT30" s="31">
        <v>0</v>
      </c>
      <c r="AU30" s="30"/>
      <c r="AV30" s="31">
        <v>0</v>
      </c>
      <c r="AW30" s="31">
        <v>0</v>
      </c>
      <c r="AX30" s="30"/>
      <c r="AY30" s="31">
        <v>3774.4</v>
      </c>
      <c r="AZ30" s="31">
        <v>1887.2</v>
      </c>
      <c r="BA30" s="30">
        <v>1572.8</v>
      </c>
      <c r="BB30" s="31">
        <v>0</v>
      </c>
      <c r="BC30" s="31"/>
      <c r="BD30" s="30"/>
      <c r="BE30" s="31">
        <v>0</v>
      </c>
      <c r="BF30" s="31">
        <v>0</v>
      </c>
      <c r="BG30" s="30">
        <v>0</v>
      </c>
      <c r="BH30" s="31">
        <v>0</v>
      </c>
      <c r="BI30" s="31">
        <v>0</v>
      </c>
      <c r="BJ30" s="30"/>
      <c r="BK30" s="31">
        <v>0</v>
      </c>
      <c r="BL30" s="31">
        <v>0</v>
      </c>
      <c r="BM30" s="30"/>
      <c r="BN30" s="30">
        <f t="shared" si="27"/>
        <v>1607</v>
      </c>
      <c r="BO30" s="30">
        <f t="shared" si="27"/>
        <v>1002.8</v>
      </c>
      <c r="BP30" s="30">
        <f t="shared" si="4"/>
        <v>355.5</v>
      </c>
      <c r="BQ30" s="30">
        <f t="shared" si="28"/>
        <v>35.450737933785405</v>
      </c>
      <c r="BR30" s="27">
        <f t="shared" si="29"/>
        <v>22.121966397013068</v>
      </c>
      <c r="BS30" s="31">
        <v>1607</v>
      </c>
      <c r="BT30" s="31">
        <v>1002.8</v>
      </c>
      <c r="BU30" s="30">
        <v>355.5</v>
      </c>
      <c r="BV30" s="31">
        <v>0</v>
      </c>
      <c r="BW30" s="31">
        <v>0</v>
      </c>
      <c r="BX30" s="30">
        <v>0</v>
      </c>
      <c r="BY30" s="31">
        <v>0</v>
      </c>
      <c r="BZ30" s="31">
        <v>0</v>
      </c>
      <c r="CA30" s="30">
        <v>0</v>
      </c>
      <c r="CB30" s="31">
        <v>0</v>
      </c>
      <c r="CC30" s="31">
        <v>0</v>
      </c>
      <c r="CD30" s="30">
        <v>0</v>
      </c>
      <c r="CE30" s="31">
        <v>0</v>
      </c>
      <c r="CF30" s="31">
        <v>0</v>
      </c>
      <c r="CG30" s="30"/>
      <c r="CH30" s="31">
        <v>0</v>
      </c>
      <c r="CI30" s="31">
        <v>0</v>
      </c>
      <c r="CJ30" s="30">
        <v>0</v>
      </c>
      <c r="CK30" s="31">
        <v>0</v>
      </c>
      <c r="CL30" s="31">
        <v>0</v>
      </c>
      <c r="CM30" s="30">
        <v>0</v>
      </c>
      <c r="CN30" s="31">
        <v>20</v>
      </c>
      <c r="CO30" s="31">
        <v>10</v>
      </c>
      <c r="CP30" s="30">
        <v>1</v>
      </c>
      <c r="CQ30" s="31">
        <v>0</v>
      </c>
      <c r="CR30" s="31">
        <v>0</v>
      </c>
      <c r="CS30" s="30">
        <v>0</v>
      </c>
      <c r="CT30" s="31">
        <v>0</v>
      </c>
      <c r="CU30" s="31">
        <v>0</v>
      </c>
      <c r="CV30" s="30">
        <v>0</v>
      </c>
      <c r="CW30" s="31">
        <v>0</v>
      </c>
      <c r="CX30" s="31">
        <v>0</v>
      </c>
      <c r="CY30" s="30">
        <v>0</v>
      </c>
      <c r="CZ30" s="31">
        <v>0</v>
      </c>
      <c r="DA30" s="31">
        <v>0</v>
      </c>
      <c r="DB30" s="30"/>
      <c r="DC30" s="31">
        <v>0</v>
      </c>
      <c r="DD30" s="31">
        <v>0</v>
      </c>
      <c r="DE30" s="30">
        <v>0</v>
      </c>
      <c r="DF30" s="27"/>
      <c r="DG30" s="30">
        <f t="shared" si="5"/>
        <v>6317.6</v>
      </c>
      <c r="DH30" s="30">
        <f t="shared" si="5"/>
        <v>3269</v>
      </c>
      <c r="DI30" s="30">
        <f t="shared" si="6"/>
        <v>1971.289</v>
      </c>
      <c r="DJ30" s="31">
        <v>0</v>
      </c>
      <c r="DK30" s="31">
        <v>0</v>
      </c>
      <c r="DL30" s="30">
        <v>0</v>
      </c>
      <c r="DM30" s="31">
        <v>0</v>
      </c>
      <c r="DN30" s="31">
        <v>0</v>
      </c>
      <c r="DO30" s="30">
        <v>0</v>
      </c>
      <c r="DP30" s="31">
        <v>0</v>
      </c>
      <c r="DQ30" s="31">
        <v>0</v>
      </c>
      <c r="DR30" s="30"/>
      <c r="DS30" s="31">
        <v>0</v>
      </c>
      <c r="DT30" s="31">
        <v>0</v>
      </c>
      <c r="DU30" s="30"/>
      <c r="DV30" s="31">
        <v>0</v>
      </c>
      <c r="DW30" s="31">
        <v>0</v>
      </c>
      <c r="DX30" s="30"/>
      <c r="DY30" s="31">
        <v>0</v>
      </c>
      <c r="DZ30" s="31">
        <v>0</v>
      </c>
      <c r="EA30" s="30">
        <v>0</v>
      </c>
      <c r="EB30" s="27"/>
      <c r="EC30" s="30">
        <f t="shared" si="7"/>
        <v>0</v>
      </c>
      <c r="ED30" s="30">
        <f t="shared" si="7"/>
        <v>0</v>
      </c>
      <c r="EE30" s="30">
        <f t="shared" si="8"/>
        <v>0</v>
      </c>
      <c r="EH30" s="32"/>
      <c r="EJ30" s="32"/>
      <c r="EK30" s="32"/>
      <c r="EM30" s="32"/>
    </row>
    <row r="31" spans="1:143" s="36" customFormat="1" ht="20.25" customHeight="1">
      <c r="A31" s="33">
        <v>22</v>
      </c>
      <c r="B31" s="34" t="s">
        <v>79</v>
      </c>
      <c r="C31" s="27">
        <v>2956.6825</v>
      </c>
      <c r="D31" s="35">
        <v>0</v>
      </c>
      <c r="E31" s="29">
        <f t="shared" si="9"/>
        <v>5274</v>
      </c>
      <c r="F31" s="30">
        <f t="shared" si="9"/>
        <v>2676</v>
      </c>
      <c r="G31" s="30">
        <f t="shared" si="0"/>
        <v>2205.683</v>
      </c>
      <c r="H31" s="30">
        <f t="shared" si="10"/>
        <v>82.42462630792227</v>
      </c>
      <c r="I31" s="30">
        <f t="shared" si="11"/>
        <v>41.82182404247251</v>
      </c>
      <c r="J31" s="30">
        <f t="shared" si="12"/>
        <v>1649.4</v>
      </c>
      <c r="K31" s="30">
        <f t="shared" si="12"/>
        <v>863.7</v>
      </c>
      <c r="L31" s="30">
        <f t="shared" si="1"/>
        <v>695.483</v>
      </c>
      <c r="M31" s="30">
        <f t="shared" si="13"/>
        <v>80.52367720273243</v>
      </c>
      <c r="N31" s="30">
        <f t="shared" si="14"/>
        <v>42.16581787316599</v>
      </c>
      <c r="O31" s="30">
        <f t="shared" si="2"/>
        <v>119.3</v>
      </c>
      <c r="P31" s="30">
        <f t="shared" si="2"/>
        <v>50</v>
      </c>
      <c r="Q31" s="30">
        <f t="shared" si="3"/>
        <v>144.726</v>
      </c>
      <c r="R31" s="30">
        <f t="shared" si="15"/>
        <v>289.452</v>
      </c>
      <c r="S31" s="27">
        <f t="shared" si="16"/>
        <v>121.31265716680637</v>
      </c>
      <c r="T31" s="31">
        <v>0</v>
      </c>
      <c r="U31" s="31">
        <v>0</v>
      </c>
      <c r="V31" s="30">
        <v>0.008</v>
      </c>
      <c r="W31" s="30" t="e">
        <f t="shared" si="17"/>
        <v>#DIV/0!</v>
      </c>
      <c r="X31" s="27" t="e">
        <f t="shared" si="18"/>
        <v>#DIV/0!</v>
      </c>
      <c r="Y31" s="31">
        <v>235.025</v>
      </c>
      <c r="Z31" s="31">
        <v>120.7</v>
      </c>
      <c r="AA31" s="30">
        <v>82.137</v>
      </c>
      <c r="AB31" s="30">
        <f t="shared" si="19"/>
        <v>68.05053852526926</v>
      </c>
      <c r="AC31" s="27">
        <f t="shared" si="20"/>
        <v>34.94819700031911</v>
      </c>
      <c r="AD31" s="31">
        <v>119.3</v>
      </c>
      <c r="AE31" s="31">
        <v>50</v>
      </c>
      <c r="AF31" s="30">
        <v>144.718</v>
      </c>
      <c r="AG31" s="30">
        <f t="shared" si="21"/>
        <v>289.436</v>
      </c>
      <c r="AH31" s="27">
        <f t="shared" si="22"/>
        <v>121.3059513830679</v>
      </c>
      <c r="AI31" s="31">
        <v>0</v>
      </c>
      <c r="AJ31" s="31">
        <v>0</v>
      </c>
      <c r="AK31" s="30">
        <v>0</v>
      </c>
      <c r="AL31" s="30" t="e">
        <f t="shared" si="23"/>
        <v>#DIV/0!</v>
      </c>
      <c r="AM31" s="27" t="e">
        <f t="shared" si="24"/>
        <v>#DIV/0!</v>
      </c>
      <c r="AN31" s="31">
        <v>0</v>
      </c>
      <c r="AO31" s="31">
        <v>0</v>
      </c>
      <c r="AP31" s="30">
        <v>0</v>
      </c>
      <c r="AQ31" s="30" t="e">
        <f t="shared" si="25"/>
        <v>#DIV/0!</v>
      </c>
      <c r="AR31" s="27" t="e">
        <f t="shared" si="26"/>
        <v>#DIV/0!</v>
      </c>
      <c r="AS31" s="31">
        <v>0</v>
      </c>
      <c r="AT31" s="31">
        <v>0</v>
      </c>
      <c r="AU31" s="30"/>
      <c r="AV31" s="31">
        <v>0</v>
      </c>
      <c r="AW31" s="31">
        <v>0</v>
      </c>
      <c r="AX31" s="30"/>
      <c r="AY31" s="31">
        <v>3624.6</v>
      </c>
      <c r="AZ31" s="31">
        <v>1812.3</v>
      </c>
      <c r="BA31" s="30">
        <v>1510.2</v>
      </c>
      <c r="BB31" s="31">
        <v>0</v>
      </c>
      <c r="BC31" s="31"/>
      <c r="BD31" s="30"/>
      <c r="BE31" s="31">
        <v>0</v>
      </c>
      <c r="BF31" s="31">
        <v>0</v>
      </c>
      <c r="BG31" s="30">
        <v>0</v>
      </c>
      <c r="BH31" s="31">
        <v>0</v>
      </c>
      <c r="BI31" s="31">
        <v>0</v>
      </c>
      <c r="BJ31" s="30"/>
      <c r="BK31" s="31">
        <v>0</v>
      </c>
      <c r="BL31" s="31">
        <v>0</v>
      </c>
      <c r="BM31" s="30"/>
      <c r="BN31" s="30">
        <f t="shared" si="27"/>
        <v>1275.075</v>
      </c>
      <c r="BO31" s="30">
        <f t="shared" si="27"/>
        <v>683</v>
      </c>
      <c r="BP31" s="30">
        <f t="shared" si="4"/>
        <v>461.62</v>
      </c>
      <c r="BQ31" s="30">
        <f t="shared" si="28"/>
        <v>67.58711566617862</v>
      </c>
      <c r="BR31" s="27">
        <f t="shared" si="29"/>
        <v>36.20336058663216</v>
      </c>
      <c r="BS31" s="31">
        <v>1275.075</v>
      </c>
      <c r="BT31" s="31">
        <v>683</v>
      </c>
      <c r="BU31" s="30">
        <v>461.62</v>
      </c>
      <c r="BV31" s="31">
        <v>0</v>
      </c>
      <c r="BW31" s="31">
        <v>0</v>
      </c>
      <c r="BX31" s="30">
        <v>0</v>
      </c>
      <c r="BY31" s="31">
        <v>0</v>
      </c>
      <c r="BZ31" s="31">
        <v>0</v>
      </c>
      <c r="CA31" s="30">
        <v>0</v>
      </c>
      <c r="CB31" s="31">
        <v>0</v>
      </c>
      <c r="CC31" s="31">
        <v>0</v>
      </c>
      <c r="CD31" s="30">
        <v>0</v>
      </c>
      <c r="CE31" s="31">
        <v>0</v>
      </c>
      <c r="CF31" s="31">
        <v>0</v>
      </c>
      <c r="CG31" s="30"/>
      <c r="CH31" s="31">
        <v>0</v>
      </c>
      <c r="CI31" s="31">
        <v>0</v>
      </c>
      <c r="CJ31" s="30">
        <v>0</v>
      </c>
      <c r="CK31" s="31">
        <v>0</v>
      </c>
      <c r="CL31" s="31">
        <v>0</v>
      </c>
      <c r="CM31" s="30">
        <v>0</v>
      </c>
      <c r="CN31" s="31">
        <v>20</v>
      </c>
      <c r="CO31" s="31">
        <v>10</v>
      </c>
      <c r="CP31" s="30">
        <v>7</v>
      </c>
      <c r="CQ31" s="31">
        <v>0</v>
      </c>
      <c r="CR31" s="31">
        <v>0</v>
      </c>
      <c r="CS31" s="30">
        <v>0</v>
      </c>
      <c r="CT31" s="31">
        <v>0</v>
      </c>
      <c r="CU31" s="31">
        <v>0</v>
      </c>
      <c r="CV31" s="30">
        <v>0</v>
      </c>
      <c r="CW31" s="31">
        <v>0</v>
      </c>
      <c r="CX31" s="31">
        <v>0</v>
      </c>
      <c r="CY31" s="30">
        <v>0</v>
      </c>
      <c r="CZ31" s="31">
        <v>0</v>
      </c>
      <c r="DA31" s="31">
        <v>0</v>
      </c>
      <c r="DB31" s="30"/>
      <c r="DC31" s="31">
        <v>0</v>
      </c>
      <c r="DD31" s="31">
        <v>0</v>
      </c>
      <c r="DE31" s="30">
        <v>0</v>
      </c>
      <c r="DF31" s="27"/>
      <c r="DG31" s="30">
        <f t="shared" si="5"/>
        <v>5274</v>
      </c>
      <c r="DH31" s="30">
        <f t="shared" si="5"/>
        <v>2676</v>
      </c>
      <c r="DI31" s="30">
        <f t="shared" si="6"/>
        <v>2205.683</v>
      </c>
      <c r="DJ31" s="31">
        <v>0</v>
      </c>
      <c r="DK31" s="31">
        <v>0</v>
      </c>
      <c r="DL31" s="30">
        <v>0</v>
      </c>
      <c r="DM31" s="31">
        <v>0</v>
      </c>
      <c r="DN31" s="31">
        <v>0</v>
      </c>
      <c r="DO31" s="30">
        <v>0</v>
      </c>
      <c r="DP31" s="31">
        <v>0</v>
      </c>
      <c r="DQ31" s="31">
        <v>0</v>
      </c>
      <c r="DR31" s="30"/>
      <c r="DS31" s="31">
        <v>0</v>
      </c>
      <c r="DT31" s="31">
        <v>0</v>
      </c>
      <c r="DU31" s="30"/>
      <c r="DV31" s="31">
        <v>0</v>
      </c>
      <c r="DW31" s="31">
        <v>0</v>
      </c>
      <c r="DX31" s="30"/>
      <c r="DY31" s="31">
        <v>0</v>
      </c>
      <c r="DZ31" s="31">
        <v>0</v>
      </c>
      <c r="EA31" s="30">
        <v>0</v>
      </c>
      <c r="EB31" s="27"/>
      <c r="EC31" s="30">
        <f t="shared" si="7"/>
        <v>0</v>
      </c>
      <c r="ED31" s="30">
        <f t="shared" si="7"/>
        <v>0</v>
      </c>
      <c r="EE31" s="30">
        <f t="shared" si="8"/>
        <v>0</v>
      </c>
      <c r="EH31" s="32"/>
      <c r="EJ31" s="32"/>
      <c r="EK31" s="32"/>
      <c r="EM31" s="32"/>
    </row>
    <row r="32" spans="1:143" s="36" customFormat="1" ht="20.25" customHeight="1">
      <c r="A32" s="25">
        <v>23</v>
      </c>
      <c r="B32" s="26" t="s">
        <v>80</v>
      </c>
      <c r="C32" s="27">
        <v>26240.800000000003</v>
      </c>
      <c r="D32" s="35">
        <v>5426.600000000035</v>
      </c>
      <c r="E32" s="29">
        <f t="shared" si="9"/>
        <v>394573.5</v>
      </c>
      <c r="F32" s="30">
        <f t="shared" si="9"/>
        <v>189683.59999999998</v>
      </c>
      <c r="G32" s="30">
        <f t="shared" si="0"/>
        <v>158641.3423</v>
      </c>
      <c r="H32" s="30">
        <f t="shared" si="10"/>
        <v>83.63471712894525</v>
      </c>
      <c r="I32" s="30">
        <f t="shared" si="11"/>
        <v>40.205777199938666</v>
      </c>
      <c r="J32" s="30">
        <f t="shared" si="12"/>
        <v>122275.20000000001</v>
      </c>
      <c r="K32" s="30">
        <f t="shared" si="12"/>
        <v>53551.8</v>
      </c>
      <c r="L32" s="30">
        <f t="shared" si="1"/>
        <v>47185.062300000005</v>
      </c>
      <c r="M32" s="30">
        <f t="shared" si="13"/>
        <v>88.11106685489564</v>
      </c>
      <c r="N32" s="30">
        <f t="shared" si="14"/>
        <v>38.58923338502002</v>
      </c>
      <c r="O32" s="30">
        <f t="shared" si="2"/>
        <v>58955.5</v>
      </c>
      <c r="P32" s="30">
        <f t="shared" si="2"/>
        <v>20970.5</v>
      </c>
      <c r="Q32" s="30">
        <f t="shared" si="3"/>
        <v>19461.4285</v>
      </c>
      <c r="R32" s="30">
        <f t="shared" si="15"/>
        <v>92.80383634152739</v>
      </c>
      <c r="S32" s="27">
        <f t="shared" si="16"/>
        <v>33.010369685610335</v>
      </c>
      <c r="T32" s="31">
        <v>4275.5</v>
      </c>
      <c r="U32" s="31">
        <v>1970.5</v>
      </c>
      <c r="V32" s="30">
        <v>1736.4955</v>
      </c>
      <c r="W32" s="30">
        <f t="shared" si="17"/>
        <v>88.12461304237503</v>
      </c>
      <c r="X32" s="27">
        <f t="shared" si="18"/>
        <v>40.61502748216583</v>
      </c>
      <c r="Y32" s="31">
        <v>4300</v>
      </c>
      <c r="Z32" s="31">
        <v>2100</v>
      </c>
      <c r="AA32" s="30">
        <v>1680.7448</v>
      </c>
      <c r="AB32" s="30">
        <f t="shared" si="19"/>
        <v>80.03546666666666</v>
      </c>
      <c r="AC32" s="27">
        <f t="shared" si="20"/>
        <v>39.08708837209302</v>
      </c>
      <c r="AD32" s="31">
        <v>54680</v>
      </c>
      <c r="AE32" s="31">
        <v>19000</v>
      </c>
      <c r="AF32" s="30">
        <v>17724.933</v>
      </c>
      <c r="AG32" s="30">
        <f t="shared" si="21"/>
        <v>93.28912105263159</v>
      </c>
      <c r="AH32" s="27">
        <f t="shared" si="22"/>
        <v>32.41575164594002</v>
      </c>
      <c r="AI32" s="31">
        <v>7145.8</v>
      </c>
      <c r="AJ32" s="31">
        <v>4372.5</v>
      </c>
      <c r="AK32" s="30">
        <v>3254.96</v>
      </c>
      <c r="AL32" s="30">
        <f t="shared" si="23"/>
        <v>74.44162378502001</v>
      </c>
      <c r="AM32" s="27">
        <f t="shared" si="24"/>
        <v>45.55067312267346</v>
      </c>
      <c r="AN32" s="31">
        <v>6600</v>
      </c>
      <c r="AO32" s="31">
        <v>3300</v>
      </c>
      <c r="AP32" s="30">
        <v>2758.1</v>
      </c>
      <c r="AQ32" s="30">
        <f t="shared" si="25"/>
        <v>83.57878787878788</v>
      </c>
      <c r="AR32" s="27">
        <f t="shared" si="26"/>
        <v>41.78939393939394</v>
      </c>
      <c r="AS32" s="31">
        <v>100</v>
      </c>
      <c r="AT32" s="31">
        <v>50</v>
      </c>
      <c r="AU32" s="30"/>
      <c r="AV32" s="31">
        <v>0</v>
      </c>
      <c r="AW32" s="31">
        <v>0</v>
      </c>
      <c r="AX32" s="30"/>
      <c r="AY32" s="31">
        <v>261767.2</v>
      </c>
      <c r="AZ32" s="31">
        <v>130883.4</v>
      </c>
      <c r="BA32" s="30">
        <v>109069.8</v>
      </c>
      <c r="BB32" s="31">
        <v>0</v>
      </c>
      <c r="BC32" s="31"/>
      <c r="BD32" s="30"/>
      <c r="BE32" s="31">
        <v>5134.3</v>
      </c>
      <c r="BF32" s="31">
        <v>2566.8</v>
      </c>
      <c r="BG32" s="30">
        <v>857.4</v>
      </c>
      <c r="BH32" s="31">
        <v>0</v>
      </c>
      <c r="BI32" s="31">
        <v>0</v>
      </c>
      <c r="BJ32" s="30"/>
      <c r="BK32" s="31">
        <v>0</v>
      </c>
      <c r="BL32" s="31">
        <v>0</v>
      </c>
      <c r="BM32" s="30"/>
      <c r="BN32" s="30">
        <f t="shared" si="27"/>
        <v>6135</v>
      </c>
      <c r="BO32" s="30">
        <f t="shared" si="27"/>
        <v>3060</v>
      </c>
      <c r="BP32" s="30">
        <f t="shared" si="4"/>
        <v>1718.377</v>
      </c>
      <c r="BQ32" s="30">
        <f t="shared" si="28"/>
        <v>56.15611111111111</v>
      </c>
      <c r="BR32" s="27">
        <f t="shared" si="29"/>
        <v>28.009405052974735</v>
      </c>
      <c r="BS32" s="31">
        <v>4083</v>
      </c>
      <c r="BT32" s="31">
        <v>2040</v>
      </c>
      <c r="BU32" s="30">
        <v>722.877</v>
      </c>
      <c r="BV32" s="31">
        <v>0</v>
      </c>
      <c r="BW32" s="31">
        <v>0</v>
      </c>
      <c r="BX32" s="30">
        <v>0</v>
      </c>
      <c r="BY32" s="31">
        <v>0</v>
      </c>
      <c r="BZ32" s="31">
        <v>0</v>
      </c>
      <c r="CA32" s="30">
        <v>0</v>
      </c>
      <c r="CB32" s="31">
        <v>2052</v>
      </c>
      <c r="CC32" s="31">
        <v>1020</v>
      </c>
      <c r="CD32" s="30">
        <v>995.5</v>
      </c>
      <c r="CE32" s="31">
        <v>0</v>
      </c>
      <c r="CF32" s="31">
        <v>0</v>
      </c>
      <c r="CG32" s="30"/>
      <c r="CH32" s="31">
        <v>5396.8</v>
      </c>
      <c r="CI32" s="31">
        <v>2681.6</v>
      </c>
      <c r="CJ32" s="30">
        <v>1529.08</v>
      </c>
      <c r="CK32" s="31">
        <v>2800</v>
      </c>
      <c r="CL32" s="31">
        <v>1300</v>
      </c>
      <c r="CM32" s="30">
        <v>0</v>
      </c>
      <c r="CN32" s="31">
        <v>35680.9</v>
      </c>
      <c r="CO32" s="31">
        <v>18192.8</v>
      </c>
      <c r="CP32" s="30">
        <v>18311.452</v>
      </c>
      <c r="CQ32" s="31">
        <v>19719.9</v>
      </c>
      <c r="CR32" s="31">
        <v>9612.8</v>
      </c>
      <c r="CS32" s="30">
        <v>7135.567</v>
      </c>
      <c r="CT32" s="31">
        <v>258</v>
      </c>
      <c r="CU32" s="31">
        <v>86</v>
      </c>
      <c r="CV32" s="30">
        <v>0</v>
      </c>
      <c r="CW32" s="31">
        <v>0</v>
      </c>
      <c r="CX32" s="31">
        <v>0</v>
      </c>
      <c r="CY32" s="30">
        <v>0</v>
      </c>
      <c r="CZ32" s="31">
        <v>0</v>
      </c>
      <c r="DA32" s="31">
        <v>0</v>
      </c>
      <c r="DB32" s="30"/>
      <c r="DC32" s="31">
        <v>300</v>
      </c>
      <c r="DD32" s="31">
        <v>120</v>
      </c>
      <c r="DE32" s="30">
        <v>0</v>
      </c>
      <c r="DF32" s="27"/>
      <c r="DG32" s="30">
        <f t="shared" si="5"/>
        <v>394573.5</v>
      </c>
      <c r="DH32" s="30">
        <f t="shared" si="5"/>
        <v>189683.59999999998</v>
      </c>
      <c r="DI32" s="30">
        <f t="shared" si="6"/>
        <v>158641.3423</v>
      </c>
      <c r="DJ32" s="31">
        <v>0</v>
      </c>
      <c r="DK32" s="31">
        <v>0</v>
      </c>
      <c r="DL32" s="30">
        <v>0</v>
      </c>
      <c r="DM32" s="31">
        <v>0</v>
      </c>
      <c r="DN32" s="31">
        <v>0</v>
      </c>
      <c r="DO32" s="30">
        <v>0</v>
      </c>
      <c r="DP32" s="31">
        <v>0</v>
      </c>
      <c r="DQ32" s="31">
        <v>0</v>
      </c>
      <c r="DR32" s="30"/>
      <c r="DS32" s="31">
        <v>0</v>
      </c>
      <c r="DT32" s="31">
        <v>0</v>
      </c>
      <c r="DU32" s="30"/>
      <c r="DV32" s="31">
        <v>0</v>
      </c>
      <c r="DW32" s="31">
        <v>0</v>
      </c>
      <c r="DX32" s="30"/>
      <c r="DY32" s="31">
        <v>0</v>
      </c>
      <c r="DZ32" s="31">
        <v>0</v>
      </c>
      <c r="EA32" s="30">
        <v>0</v>
      </c>
      <c r="EB32" s="27"/>
      <c r="EC32" s="30">
        <f t="shared" si="7"/>
        <v>0</v>
      </c>
      <c r="ED32" s="30">
        <f t="shared" si="7"/>
        <v>0</v>
      </c>
      <c r="EE32" s="30">
        <f t="shared" si="8"/>
        <v>0</v>
      </c>
      <c r="EH32" s="32"/>
      <c r="EJ32" s="32"/>
      <c r="EK32" s="32"/>
      <c r="EM32" s="32"/>
    </row>
    <row r="33" spans="1:143" s="36" customFormat="1" ht="20.25" customHeight="1">
      <c r="A33" s="33">
        <v>24</v>
      </c>
      <c r="B33" s="34" t="s">
        <v>81</v>
      </c>
      <c r="C33" s="27">
        <v>1056.8000000000002</v>
      </c>
      <c r="D33" s="35">
        <v>0</v>
      </c>
      <c r="E33" s="29">
        <f t="shared" si="9"/>
        <v>38510</v>
      </c>
      <c r="F33" s="30">
        <f t="shared" si="9"/>
        <v>22154.2</v>
      </c>
      <c r="G33" s="30">
        <f t="shared" si="0"/>
        <v>12496.985</v>
      </c>
      <c r="H33" s="30">
        <f t="shared" si="10"/>
        <v>56.409100757418464</v>
      </c>
      <c r="I33" s="30">
        <f t="shared" si="11"/>
        <v>32.451272396780055</v>
      </c>
      <c r="J33" s="30">
        <f t="shared" si="12"/>
        <v>5752</v>
      </c>
      <c r="K33" s="30">
        <f t="shared" si="12"/>
        <v>2025.2</v>
      </c>
      <c r="L33" s="30">
        <f t="shared" si="1"/>
        <v>1972.6850000000002</v>
      </c>
      <c r="M33" s="30">
        <f t="shared" si="13"/>
        <v>97.40692277305946</v>
      </c>
      <c r="N33" s="30">
        <f t="shared" si="14"/>
        <v>34.29563630041725</v>
      </c>
      <c r="O33" s="30">
        <f t="shared" si="2"/>
        <v>1105</v>
      </c>
      <c r="P33" s="30">
        <f t="shared" si="2"/>
        <v>325</v>
      </c>
      <c r="Q33" s="30">
        <f t="shared" si="3"/>
        <v>618.49</v>
      </c>
      <c r="R33" s="30">
        <f t="shared" si="15"/>
        <v>190.30461538461537</v>
      </c>
      <c r="S33" s="27">
        <f t="shared" si="16"/>
        <v>55.97194570135746</v>
      </c>
      <c r="T33" s="31">
        <v>0</v>
      </c>
      <c r="U33" s="31">
        <v>0</v>
      </c>
      <c r="V33" s="30">
        <v>0</v>
      </c>
      <c r="W33" s="30" t="e">
        <f t="shared" si="17"/>
        <v>#DIV/0!</v>
      </c>
      <c r="X33" s="27" t="e">
        <f t="shared" si="18"/>
        <v>#DIV/0!</v>
      </c>
      <c r="Y33" s="31">
        <v>3695.3</v>
      </c>
      <c r="Z33" s="31">
        <v>1287.2</v>
      </c>
      <c r="AA33" s="30">
        <v>848.613</v>
      </c>
      <c r="AB33" s="30">
        <f t="shared" si="19"/>
        <v>65.92705096333127</v>
      </c>
      <c r="AC33" s="27">
        <f t="shared" si="20"/>
        <v>22.96465780856764</v>
      </c>
      <c r="AD33" s="31">
        <v>1105</v>
      </c>
      <c r="AE33" s="31">
        <v>325</v>
      </c>
      <c r="AF33" s="30">
        <v>618.49</v>
      </c>
      <c r="AG33" s="30">
        <f t="shared" si="21"/>
        <v>190.30461538461537</v>
      </c>
      <c r="AH33" s="27">
        <f t="shared" si="22"/>
        <v>55.97194570135746</v>
      </c>
      <c r="AI33" s="31">
        <v>36</v>
      </c>
      <c r="AJ33" s="31">
        <v>18</v>
      </c>
      <c r="AK33" s="30">
        <v>53.4</v>
      </c>
      <c r="AL33" s="30">
        <f t="shared" si="23"/>
        <v>296.6666666666667</v>
      </c>
      <c r="AM33" s="27">
        <f t="shared" si="24"/>
        <v>148.33333333333334</v>
      </c>
      <c r="AN33" s="31">
        <v>0</v>
      </c>
      <c r="AO33" s="31">
        <v>0</v>
      </c>
      <c r="AP33" s="30">
        <v>0</v>
      </c>
      <c r="AQ33" s="30" t="e">
        <f t="shared" si="25"/>
        <v>#DIV/0!</v>
      </c>
      <c r="AR33" s="27" t="e">
        <f t="shared" si="26"/>
        <v>#DIV/0!</v>
      </c>
      <c r="AS33" s="31">
        <v>0</v>
      </c>
      <c r="AT33" s="31">
        <v>0</v>
      </c>
      <c r="AU33" s="30"/>
      <c r="AV33" s="31">
        <v>0</v>
      </c>
      <c r="AW33" s="31">
        <v>0</v>
      </c>
      <c r="AX33" s="30"/>
      <c r="AY33" s="31">
        <v>25258</v>
      </c>
      <c r="AZ33" s="31">
        <v>12629</v>
      </c>
      <c r="BA33" s="30">
        <v>10524.3</v>
      </c>
      <c r="BB33" s="31">
        <v>0</v>
      </c>
      <c r="BC33" s="31"/>
      <c r="BD33" s="30"/>
      <c r="BE33" s="31">
        <v>0</v>
      </c>
      <c r="BF33" s="31">
        <v>0</v>
      </c>
      <c r="BG33" s="30">
        <v>0</v>
      </c>
      <c r="BH33" s="31">
        <v>0</v>
      </c>
      <c r="BI33" s="31">
        <v>0</v>
      </c>
      <c r="BJ33" s="30"/>
      <c r="BK33" s="31">
        <v>0</v>
      </c>
      <c r="BL33" s="31">
        <v>0</v>
      </c>
      <c r="BM33" s="30"/>
      <c r="BN33" s="30">
        <f t="shared" si="27"/>
        <v>355.7</v>
      </c>
      <c r="BO33" s="30">
        <f t="shared" si="27"/>
        <v>115</v>
      </c>
      <c r="BP33" s="30">
        <f t="shared" si="4"/>
        <v>255.5</v>
      </c>
      <c r="BQ33" s="30">
        <f t="shared" si="28"/>
        <v>222.17391304347825</v>
      </c>
      <c r="BR33" s="27">
        <f t="shared" si="29"/>
        <v>71.83019398369413</v>
      </c>
      <c r="BS33" s="31">
        <v>355.7</v>
      </c>
      <c r="BT33" s="31">
        <v>115</v>
      </c>
      <c r="BU33" s="30">
        <v>255.5</v>
      </c>
      <c r="BV33" s="31">
        <v>0</v>
      </c>
      <c r="BW33" s="31">
        <v>0</v>
      </c>
      <c r="BX33" s="30">
        <v>0</v>
      </c>
      <c r="BY33" s="31">
        <v>0</v>
      </c>
      <c r="BZ33" s="31">
        <v>0</v>
      </c>
      <c r="CA33" s="30">
        <v>0</v>
      </c>
      <c r="CB33" s="31">
        <v>0</v>
      </c>
      <c r="CC33" s="31">
        <v>0</v>
      </c>
      <c r="CD33" s="30">
        <v>0</v>
      </c>
      <c r="CE33" s="31">
        <v>0</v>
      </c>
      <c r="CF33" s="31">
        <v>0</v>
      </c>
      <c r="CG33" s="30"/>
      <c r="CH33" s="31">
        <v>0</v>
      </c>
      <c r="CI33" s="31">
        <v>0</v>
      </c>
      <c r="CJ33" s="30">
        <v>0</v>
      </c>
      <c r="CK33" s="31">
        <v>0</v>
      </c>
      <c r="CL33" s="31">
        <v>0</v>
      </c>
      <c r="CM33" s="30">
        <v>0</v>
      </c>
      <c r="CN33" s="31">
        <v>560</v>
      </c>
      <c r="CO33" s="31">
        <v>280</v>
      </c>
      <c r="CP33" s="30">
        <v>126.482</v>
      </c>
      <c r="CQ33" s="31">
        <v>350</v>
      </c>
      <c r="CR33" s="31">
        <v>180</v>
      </c>
      <c r="CS33" s="30">
        <v>126.482</v>
      </c>
      <c r="CT33" s="31">
        <v>0</v>
      </c>
      <c r="CU33" s="31">
        <v>0</v>
      </c>
      <c r="CV33" s="30">
        <v>0</v>
      </c>
      <c r="CW33" s="31">
        <v>0</v>
      </c>
      <c r="CX33" s="31">
        <v>0</v>
      </c>
      <c r="CY33" s="30">
        <v>0</v>
      </c>
      <c r="CZ33" s="31">
        <v>0</v>
      </c>
      <c r="DA33" s="31">
        <v>0</v>
      </c>
      <c r="DB33" s="30"/>
      <c r="DC33" s="31">
        <v>0</v>
      </c>
      <c r="DD33" s="31">
        <v>0</v>
      </c>
      <c r="DE33" s="30">
        <v>70.2</v>
      </c>
      <c r="DF33" s="27"/>
      <c r="DG33" s="30">
        <f t="shared" si="5"/>
        <v>31010</v>
      </c>
      <c r="DH33" s="30">
        <f t="shared" si="5"/>
        <v>14654.2</v>
      </c>
      <c r="DI33" s="30">
        <f t="shared" si="6"/>
        <v>12496.985</v>
      </c>
      <c r="DJ33" s="31">
        <v>7500</v>
      </c>
      <c r="DK33" s="31">
        <v>7500</v>
      </c>
      <c r="DL33" s="30">
        <v>0</v>
      </c>
      <c r="DM33" s="31">
        <v>0</v>
      </c>
      <c r="DN33" s="31">
        <v>0</v>
      </c>
      <c r="DO33" s="30">
        <v>0</v>
      </c>
      <c r="DP33" s="31">
        <v>0</v>
      </c>
      <c r="DQ33" s="31">
        <v>0</v>
      </c>
      <c r="DR33" s="30"/>
      <c r="DS33" s="31">
        <v>0</v>
      </c>
      <c r="DT33" s="31">
        <v>0</v>
      </c>
      <c r="DU33" s="30"/>
      <c r="DV33" s="31">
        <v>0</v>
      </c>
      <c r="DW33" s="31">
        <v>0</v>
      </c>
      <c r="DX33" s="30"/>
      <c r="DY33" s="31">
        <v>5643.2</v>
      </c>
      <c r="DZ33" s="31">
        <v>2243.2</v>
      </c>
      <c r="EA33" s="30">
        <v>0</v>
      </c>
      <c r="EB33" s="27"/>
      <c r="EC33" s="30">
        <f t="shared" si="7"/>
        <v>13143.2</v>
      </c>
      <c r="ED33" s="30">
        <f t="shared" si="7"/>
        <v>9743.2</v>
      </c>
      <c r="EE33" s="30">
        <f t="shared" si="8"/>
        <v>0</v>
      </c>
      <c r="EH33" s="32"/>
      <c r="EJ33" s="32"/>
      <c r="EK33" s="32"/>
      <c r="EM33" s="32"/>
    </row>
    <row r="34" spans="1:143" s="36" customFormat="1" ht="20.25" customHeight="1">
      <c r="A34" s="25">
        <v>25</v>
      </c>
      <c r="B34" s="34" t="s">
        <v>82</v>
      </c>
      <c r="C34" s="27">
        <v>631.7</v>
      </c>
      <c r="D34" s="35">
        <v>0</v>
      </c>
      <c r="E34" s="29">
        <f t="shared" si="9"/>
        <v>25910</v>
      </c>
      <c r="F34" s="30">
        <f t="shared" si="9"/>
        <v>12703.300000000001</v>
      </c>
      <c r="G34" s="30">
        <f t="shared" si="0"/>
        <v>10406.368999999999</v>
      </c>
      <c r="H34" s="30">
        <f t="shared" si="10"/>
        <v>81.91862744326276</v>
      </c>
      <c r="I34" s="30">
        <f t="shared" si="11"/>
        <v>40.16352373600926</v>
      </c>
      <c r="J34" s="30">
        <f t="shared" si="12"/>
        <v>7542.300000000001</v>
      </c>
      <c r="K34" s="30">
        <f t="shared" si="12"/>
        <v>4119.1</v>
      </c>
      <c r="L34" s="30">
        <f t="shared" si="1"/>
        <v>2753.069</v>
      </c>
      <c r="M34" s="30">
        <f t="shared" si="13"/>
        <v>66.83666334878978</v>
      </c>
      <c r="N34" s="30">
        <f t="shared" si="14"/>
        <v>36.501716982883195</v>
      </c>
      <c r="O34" s="30">
        <f t="shared" si="2"/>
        <v>2230.9</v>
      </c>
      <c r="P34" s="30">
        <f t="shared" si="2"/>
        <v>1538.3</v>
      </c>
      <c r="Q34" s="30">
        <f t="shared" si="3"/>
        <v>738.35</v>
      </c>
      <c r="R34" s="30">
        <f t="shared" si="15"/>
        <v>47.99778976792564</v>
      </c>
      <c r="S34" s="27">
        <f t="shared" si="16"/>
        <v>33.09650813572998</v>
      </c>
      <c r="T34" s="31">
        <v>0</v>
      </c>
      <c r="U34" s="31">
        <v>0</v>
      </c>
      <c r="V34" s="30">
        <v>0</v>
      </c>
      <c r="W34" s="30" t="e">
        <f t="shared" si="17"/>
        <v>#DIV/0!</v>
      </c>
      <c r="X34" s="27" t="e">
        <f t="shared" si="18"/>
        <v>#DIV/0!</v>
      </c>
      <c r="Y34" s="31">
        <v>3981.400000000001</v>
      </c>
      <c r="Z34" s="31">
        <v>1845.8</v>
      </c>
      <c r="AA34" s="30">
        <v>1414.819</v>
      </c>
      <c r="AB34" s="30">
        <f t="shared" si="19"/>
        <v>76.650720554773</v>
      </c>
      <c r="AC34" s="27">
        <f t="shared" si="20"/>
        <v>35.53571607977092</v>
      </c>
      <c r="AD34" s="31">
        <v>2230.9</v>
      </c>
      <c r="AE34" s="31">
        <v>1538.3</v>
      </c>
      <c r="AF34" s="30">
        <v>738.35</v>
      </c>
      <c r="AG34" s="30">
        <f t="shared" si="21"/>
        <v>47.99778976792564</v>
      </c>
      <c r="AH34" s="27">
        <f t="shared" si="22"/>
        <v>33.09650813572998</v>
      </c>
      <c r="AI34" s="31">
        <v>98</v>
      </c>
      <c r="AJ34" s="31">
        <v>35</v>
      </c>
      <c r="AK34" s="30">
        <v>30.6</v>
      </c>
      <c r="AL34" s="30">
        <f t="shared" si="23"/>
        <v>87.42857142857143</v>
      </c>
      <c r="AM34" s="27">
        <f t="shared" si="24"/>
        <v>31.22448979591837</v>
      </c>
      <c r="AN34" s="31">
        <v>0</v>
      </c>
      <c r="AO34" s="31">
        <v>0</v>
      </c>
      <c r="AP34" s="30">
        <v>0</v>
      </c>
      <c r="AQ34" s="30" t="e">
        <f t="shared" si="25"/>
        <v>#DIV/0!</v>
      </c>
      <c r="AR34" s="27" t="e">
        <f t="shared" si="26"/>
        <v>#DIV/0!</v>
      </c>
      <c r="AS34" s="31">
        <v>0</v>
      </c>
      <c r="AT34" s="31">
        <v>0</v>
      </c>
      <c r="AU34" s="30"/>
      <c r="AV34" s="31">
        <v>0</v>
      </c>
      <c r="AW34" s="31">
        <v>0</v>
      </c>
      <c r="AX34" s="30"/>
      <c r="AY34" s="31">
        <v>18367.7</v>
      </c>
      <c r="AZ34" s="31">
        <v>8584.2</v>
      </c>
      <c r="BA34" s="30">
        <v>7653.3</v>
      </c>
      <c r="BB34" s="31">
        <v>0</v>
      </c>
      <c r="BC34" s="31"/>
      <c r="BD34" s="30"/>
      <c r="BE34" s="31">
        <v>0</v>
      </c>
      <c r="BF34" s="31">
        <v>0</v>
      </c>
      <c r="BG34" s="30">
        <v>0</v>
      </c>
      <c r="BH34" s="31">
        <v>0</v>
      </c>
      <c r="BI34" s="31">
        <v>0</v>
      </c>
      <c r="BJ34" s="30"/>
      <c r="BK34" s="31">
        <v>0</v>
      </c>
      <c r="BL34" s="31">
        <v>0</v>
      </c>
      <c r="BM34" s="30"/>
      <c r="BN34" s="30">
        <f t="shared" si="27"/>
        <v>432</v>
      </c>
      <c r="BO34" s="30">
        <f t="shared" si="27"/>
        <v>200</v>
      </c>
      <c r="BP34" s="30">
        <f t="shared" si="4"/>
        <v>168.8</v>
      </c>
      <c r="BQ34" s="30">
        <f t="shared" si="28"/>
        <v>84.4</v>
      </c>
      <c r="BR34" s="27">
        <f t="shared" si="29"/>
        <v>39.074074074074076</v>
      </c>
      <c r="BS34" s="31">
        <v>432</v>
      </c>
      <c r="BT34" s="31">
        <v>200</v>
      </c>
      <c r="BU34" s="30">
        <v>168.8</v>
      </c>
      <c r="BV34" s="31">
        <v>0</v>
      </c>
      <c r="BW34" s="31">
        <v>0</v>
      </c>
      <c r="BX34" s="30">
        <v>0</v>
      </c>
      <c r="BY34" s="31">
        <v>0</v>
      </c>
      <c r="BZ34" s="31">
        <v>0</v>
      </c>
      <c r="CA34" s="30">
        <v>0</v>
      </c>
      <c r="CB34" s="31">
        <v>0</v>
      </c>
      <c r="CC34" s="31">
        <v>0</v>
      </c>
      <c r="CD34" s="30">
        <v>0</v>
      </c>
      <c r="CE34" s="31">
        <v>0</v>
      </c>
      <c r="CF34" s="31">
        <v>0</v>
      </c>
      <c r="CG34" s="30"/>
      <c r="CH34" s="31">
        <v>0</v>
      </c>
      <c r="CI34" s="31">
        <v>0</v>
      </c>
      <c r="CJ34" s="30">
        <v>0</v>
      </c>
      <c r="CK34" s="31">
        <v>0</v>
      </c>
      <c r="CL34" s="31">
        <v>0</v>
      </c>
      <c r="CM34" s="30">
        <v>0</v>
      </c>
      <c r="CN34" s="31">
        <v>800</v>
      </c>
      <c r="CO34" s="31">
        <v>500</v>
      </c>
      <c r="CP34" s="30">
        <v>400.5</v>
      </c>
      <c r="CQ34" s="31">
        <v>800</v>
      </c>
      <c r="CR34" s="31">
        <v>500</v>
      </c>
      <c r="CS34" s="30">
        <v>400.5</v>
      </c>
      <c r="CT34" s="31">
        <v>0</v>
      </c>
      <c r="CU34" s="31">
        <v>0</v>
      </c>
      <c r="CV34" s="30">
        <v>0</v>
      </c>
      <c r="CW34" s="31">
        <v>0</v>
      </c>
      <c r="CX34" s="31">
        <v>0</v>
      </c>
      <c r="CY34" s="30">
        <v>0</v>
      </c>
      <c r="CZ34" s="31">
        <v>0</v>
      </c>
      <c r="DA34" s="31">
        <v>0</v>
      </c>
      <c r="DB34" s="30"/>
      <c r="DC34" s="31">
        <v>0</v>
      </c>
      <c r="DD34" s="31">
        <v>0</v>
      </c>
      <c r="DE34" s="30">
        <v>0</v>
      </c>
      <c r="DF34" s="27"/>
      <c r="DG34" s="30">
        <f t="shared" si="5"/>
        <v>25910</v>
      </c>
      <c r="DH34" s="30">
        <f t="shared" si="5"/>
        <v>12703.300000000001</v>
      </c>
      <c r="DI34" s="30">
        <f t="shared" si="6"/>
        <v>10406.368999999999</v>
      </c>
      <c r="DJ34" s="31">
        <v>0</v>
      </c>
      <c r="DK34" s="31">
        <v>0</v>
      </c>
      <c r="DL34" s="30">
        <v>0</v>
      </c>
      <c r="DM34" s="31">
        <v>0</v>
      </c>
      <c r="DN34" s="31">
        <v>0</v>
      </c>
      <c r="DO34" s="30">
        <v>0</v>
      </c>
      <c r="DP34" s="31">
        <v>0</v>
      </c>
      <c r="DQ34" s="31">
        <v>0</v>
      </c>
      <c r="DR34" s="30"/>
      <c r="DS34" s="31">
        <v>0</v>
      </c>
      <c r="DT34" s="31">
        <v>0</v>
      </c>
      <c r="DU34" s="30"/>
      <c r="DV34" s="31">
        <v>0</v>
      </c>
      <c r="DW34" s="31">
        <v>0</v>
      </c>
      <c r="DX34" s="30"/>
      <c r="DY34" s="31">
        <v>618.3</v>
      </c>
      <c r="DZ34" s="31">
        <v>618.3</v>
      </c>
      <c r="EA34" s="30">
        <v>0</v>
      </c>
      <c r="EB34" s="27"/>
      <c r="EC34" s="30">
        <f t="shared" si="7"/>
        <v>618.3</v>
      </c>
      <c r="ED34" s="30">
        <f t="shared" si="7"/>
        <v>618.3</v>
      </c>
      <c r="EE34" s="30">
        <f t="shared" si="8"/>
        <v>0</v>
      </c>
      <c r="EH34" s="32"/>
      <c r="EJ34" s="32"/>
      <c r="EK34" s="32"/>
      <c r="EM34" s="32"/>
    </row>
    <row r="35" spans="1:143" s="36" customFormat="1" ht="20.25" customHeight="1">
      <c r="A35" s="33">
        <v>26</v>
      </c>
      <c r="B35" s="34" t="s">
        <v>83</v>
      </c>
      <c r="C35" s="27">
        <v>7491.5</v>
      </c>
      <c r="D35" s="35">
        <v>0</v>
      </c>
      <c r="E35" s="29">
        <f t="shared" si="9"/>
        <v>35395.4</v>
      </c>
      <c r="F35" s="30">
        <f t="shared" si="9"/>
        <v>16872</v>
      </c>
      <c r="G35" s="30">
        <f t="shared" si="0"/>
        <v>14392.842999999999</v>
      </c>
      <c r="H35" s="30">
        <f t="shared" si="10"/>
        <v>85.30608700806069</v>
      </c>
      <c r="I35" s="30">
        <f t="shared" si="11"/>
        <v>40.66303248444713</v>
      </c>
      <c r="J35" s="30">
        <f t="shared" si="12"/>
        <v>5276.1</v>
      </c>
      <c r="K35" s="30">
        <f t="shared" si="12"/>
        <v>1812.3</v>
      </c>
      <c r="L35" s="30">
        <f t="shared" si="1"/>
        <v>1843.043</v>
      </c>
      <c r="M35" s="30">
        <f t="shared" si="13"/>
        <v>101.69635270098769</v>
      </c>
      <c r="N35" s="30">
        <f t="shared" si="14"/>
        <v>34.93191941017039</v>
      </c>
      <c r="O35" s="30">
        <f t="shared" si="2"/>
        <v>2338</v>
      </c>
      <c r="P35" s="30">
        <f t="shared" si="2"/>
        <v>596.9</v>
      </c>
      <c r="Q35" s="30">
        <f t="shared" si="3"/>
        <v>531.78</v>
      </c>
      <c r="R35" s="30">
        <f t="shared" si="15"/>
        <v>89.09029988272742</v>
      </c>
      <c r="S35" s="27">
        <f t="shared" si="16"/>
        <v>22.74508126603935</v>
      </c>
      <c r="T35" s="31">
        <v>0</v>
      </c>
      <c r="U35" s="31">
        <v>0</v>
      </c>
      <c r="V35" s="30">
        <v>0</v>
      </c>
      <c r="W35" s="30" t="e">
        <f t="shared" si="17"/>
        <v>#DIV/0!</v>
      </c>
      <c r="X35" s="27" t="e">
        <f t="shared" si="18"/>
        <v>#DIV/0!</v>
      </c>
      <c r="Y35" s="31">
        <v>1554.1</v>
      </c>
      <c r="Z35" s="31">
        <v>603.4</v>
      </c>
      <c r="AA35" s="30">
        <v>506.523</v>
      </c>
      <c r="AB35" s="30">
        <f t="shared" si="19"/>
        <v>83.94481272787539</v>
      </c>
      <c r="AC35" s="27">
        <f t="shared" si="20"/>
        <v>32.592690303069304</v>
      </c>
      <c r="AD35" s="31">
        <v>2338</v>
      </c>
      <c r="AE35" s="31">
        <v>596.9</v>
      </c>
      <c r="AF35" s="30">
        <v>531.78</v>
      </c>
      <c r="AG35" s="30">
        <f t="shared" si="21"/>
        <v>89.09029988272742</v>
      </c>
      <c r="AH35" s="27">
        <f t="shared" si="22"/>
        <v>22.74508126603935</v>
      </c>
      <c r="AI35" s="31">
        <v>34</v>
      </c>
      <c r="AJ35" s="31">
        <v>17</v>
      </c>
      <c r="AK35" s="30">
        <v>3.3</v>
      </c>
      <c r="AL35" s="30">
        <f t="shared" si="23"/>
        <v>19.41176470588235</v>
      </c>
      <c r="AM35" s="27">
        <f t="shared" si="24"/>
        <v>9.705882352941176</v>
      </c>
      <c r="AN35" s="31">
        <v>0</v>
      </c>
      <c r="AO35" s="31">
        <v>0</v>
      </c>
      <c r="AP35" s="30">
        <v>0</v>
      </c>
      <c r="AQ35" s="30" t="e">
        <f t="shared" si="25"/>
        <v>#DIV/0!</v>
      </c>
      <c r="AR35" s="27" t="e">
        <f t="shared" si="26"/>
        <v>#DIV/0!</v>
      </c>
      <c r="AS35" s="31">
        <v>0</v>
      </c>
      <c r="AT35" s="31">
        <v>0</v>
      </c>
      <c r="AU35" s="30"/>
      <c r="AV35" s="31">
        <v>0</v>
      </c>
      <c r="AW35" s="31">
        <v>0</v>
      </c>
      <c r="AX35" s="30"/>
      <c r="AY35" s="31">
        <v>30119.3</v>
      </c>
      <c r="AZ35" s="31">
        <v>15059.7</v>
      </c>
      <c r="BA35" s="30">
        <v>12549.8</v>
      </c>
      <c r="BB35" s="31">
        <v>0</v>
      </c>
      <c r="BC35" s="31"/>
      <c r="BD35" s="30"/>
      <c r="BE35" s="31">
        <v>0</v>
      </c>
      <c r="BF35" s="31">
        <v>0</v>
      </c>
      <c r="BG35" s="30">
        <v>0</v>
      </c>
      <c r="BH35" s="31">
        <v>0</v>
      </c>
      <c r="BI35" s="31">
        <v>0</v>
      </c>
      <c r="BJ35" s="30"/>
      <c r="BK35" s="31">
        <v>0</v>
      </c>
      <c r="BL35" s="31">
        <v>0</v>
      </c>
      <c r="BM35" s="30"/>
      <c r="BN35" s="30">
        <f t="shared" si="27"/>
        <v>400</v>
      </c>
      <c r="BO35" s="30">
        <f t="shared" si="27"/>
        <v>120</v>
      </c>
      <c r="BP35" s="30">
        <f t="shared" si="4"/>
        <v>72.5</v>
      </c>
      <c r="BQ35" s="30">
        <f t="shared" si="28"/>
        <v>60.416666666666664</v>
      </c>
      <c r="BR35" s="27">
        <f t="shared" si="29"/>
        <v>18.125</v>
      </c>
      <c r="BS35" s="31">
        <v>400</v>
      </c>
      <c r="BT35" s="31">
        <v>120</v>
      </c>
      <c r="BU35" s="30">
        <v>72.5</v>
      </c>
      <c r="BV35" s="31">
        <v>0</v>
      </c>
      <c r="BW35" s="31">
        <v>0</v>
      </c>
      <c r="BX35" s="30">
        <v>0</v>
      </c>
      <c r="BY35" s="31">
        <v>0</v>
      </c>
      <c r="BZ35" s="31">
        <v>0</v>
      </c>
      <c r="CA35" s="30">
        <v>0</v>
      </c>
      <c r="CB35" s="31">
        <v>0</v>
      </c>
      <c r="CC35" s="31">
        <v>0</v>
      </c>
      <c r="CD35" s="30">
        <v>0</v>
      </c>
      <c r="CE35" s="31">
        <v>0</v>
      </c>
      <c r="CF35" s="31">
        <v>0</v>
      </c>
      <c r="CG35" s="30"/>
      <c r="CH35" s="31">
        <v>0</v>
      </c>
      <c r="CI35" s="31">
        <v>0</v>
      </c>
      <c r="CJ35" s="30">
        <v>0</v>
      </c>
      <c r="CK35" s="31">
        <v>0</v>
      </c>
      <c r="CL35" s="31">
        <v>0</v>
      </c>
      <c r="CM35" s="30">
        <v>0</v>
      </c>
      <c r="CN35" s="31">
        <v>950</v>
      </c>
      <c r="CO35" s="31">
        <v>475</v>
      </c>
      <c r="CP35" s="30">
        <v>728.94</v>
      </c>
      <c r="CQ35" s="31">
        <v>500</v>
      </c>
      <c r="CR35" s="31">
        <v>250</v>
      </c>
      <c r="CS35" s="30">
        <v>188.44</v>
      </c>
      <c r="CT35" s="31">
        <v>0</v>
      </c>
      <c r="CU35" s="31">
        <v>0</v>
      </c>
      <c r="CV35" s="30">
        <v>0</v>
      </c>
      <c r="CW35" s="31">
        <v>0</v>
      </c>
      <c r="CX35" s="31">
        <v>0</v>
      </c>
      <c r="CY35" s="30">
        <v>0</v>
      </c>
      <c r="CZ35" s="31">
        <v>0</v>
      </c>
      <c r="DA35" s="31">
        <v>0</v>
      </c>
      <c r="DB35" s="30"/>
      <c r="DC35" s="31">
        <v>0</v>
      </c>
      <c r="DD35" s="31">
        <v>0</v>
      </c>
      <c r="DE35" s="30">
        <v>0</v>
      </c>
      <c r="DF35" s="27"/>
      <c r="DG35" s="30">
        <f t="shared" si="5"/>
        <v>35395.4</v>
      </c>
      <c r="DH35" s="30">
        <f t="shared" si="5"/>
        <v>16872</v>
      </c>
      <c r="DI35" s="30">
        <f t="shared" si="6"/>
        <v>14392.842999999999</v>
      </c>
      <c r="DJ35" s="31">
        <v>0</v>
      </c>
      <c r="DK35" s="31">
        <v>0</v>
      </c>
      <c r="DL35" s="30">
        <v>0</v>
      </c>
      <c r="DM35" s="31">
        <v>0</v>
      </c>
      <c r="DN35" s="31">
        <v>0</v>
      </c>
      <c r="DO35" s="30">
        <v>0</v>
      </c>
      <c r="DP35" s="31">
        <v>0</v>
      </c>
      <c r="DQ35" s="31">
        <v>0</v>
      </c>
      <c r="DR35" s="30"/>
      <c r="DS35" s="31">
        <v>0</v>
      </c>
      <c r="DT35" s="31">
        <v>0</v>
      </c>
      <c r="DU35" s="30"/>
      <c r="DV35" s="31">
        <v>0</v>
      </c>
      <c r="DW35" s="31">
        <v>0</v>
      </c>
      <c r="DX35" s="30"/>
      <c r="DY35" s="31">
        <v>4052</v>
      </c>
      <c r="DZ35" s="31">
        <v>1352</v>
      </c>
      <c r="EA35" s="30">
        <v>0</v>
      </c>
      <c r="EB35" s="27"/>
      <c r="EC35" s="30">
        <f t="shared" si="7"/>
        <v>4052</v>
      </c>
      <c r="ED35" s="30">
        <f t="shared" si="7"/>
        <v>1352</v>
      </c>
      <c r="EE35" s="30">
        <f t="shared" si="8"/>
        <v>0</v>
      </c>
      <c r="EH35" s="32"/>
      <c r="EJ35" s="32"/>
      <c r="EK35" s="32"/>
      <c r="EM35" s="32"/>
    </row>
    <row r="36" spans="1:143" s="36" customFormat="1" ht="20.25" customHeight="1">
      <c r="A36" s="25">
        <v>27</v>
      </c>
      <c r="B36" s="34" t="s">
        <v>84</v>
      </c>
      <c r="C36" s="27">
        <v>7883.200000000001</v>
      </c>
      <c r="D36" s="35">
        <v>0</v>
      </c>
      <c r="E36" s="29">
        <f t="shared" si="9"/>
        <v>43696.899999999994</v>
      </c>
      <c r="F36" s="30">
        <f t="shared" si="9"/>
        <v>19601.800000000003</v>
      </c>
      <c r="G36" s="30">
        <f t="shared" si="0"/>
        <v>16929.6714</v>
      </c>
      <c r="H36" s="30">
        <f t="shared" si="10"/>
        <v>86.36794273995244</v>
      </c>
      <c r="I36" s="30">
        <f t="shared" si="11"/>
        <v>38.74341520794381</v>
      </c>
      <c r="J36" s="30">
        <f t="shared" si="12"/>
        <v>10194.2</v>
      </c>
      <c r="K36" s="30">
        <f t="shared" si="12"/>
        <v>2850.4</v>
      </c>
      <c r="L36" s="30">
        <f t="shared" si="1"/>
        <v>2970.1714</v>
      </c>
      <c r="M36" s="30">
        <f t="shared" si="13"/>
        <v>104.2019155206287</v>
      </c>
      <c r="N36" s="30">
        <f t="shared" si="14"/>
        <v>29.13589492064115</v>
      </c>
      <c r="O36" s="30">
        <f t="shared" si="2"/>
        <v>3632.9</v>
      </c>
      <c r="P36" s="30">
        <f t="shared" si="2"/>
        <v>883.6</v>
      </c>
      <c r="Q36" s="30">
        <f t="shared" si="3"/>
        <v>1041.827</v>
      </c>
      <c r="R36" s="30">
        <f t="shared" si="15"/>
        <v>117.90708465368944</v>
      </c>
      <c r="S36" s="27">
        <f t="shared" si="16"/>
        <v>28.677557873874864</v>
      </c>
      <c r="T36" s="31">
        <v>32.5</v>
      </c>
      <c r="U36" s="31">
        <v>10</v>
      </c>
      <c r="V36" s="30">
        <v>18.155</v>
      </c>
      <c r="W36" s="30">
        <f t="shared" si="17"/>
        <v>181.55</v>
      </c>
      <c r="X36" s="27">
        <f t="shared" si="18"/>
        <v>55.861538461538466</v>
      </c>
      <c r="Y36" s="31">
        <v>5411.3</v>
      </c>
      <c r="Z36" s="31">
        <v>1516.8</v>
      </c>
      <c r="AA36" s="30">
        <v>1431.432</v>
      </c>
      <c r="AB36" s="30">
        <f t="shared" si="19"/>
        <v>94.37183544303798</v>
      </c>
      <c r="AC36" s="27">
        <f t="shared" si="20"/>
        <v>26.452645390201983</v>
      </c>
      <c r="AD36" s="31">
        <v>3600.4</v>
      </c>
      <c r="AE36" s="31">
        <v>873.6</v>
      </c>
      <c r="AF36" s="30">
        <v>1023.672</v>
      </c>
      <c r="AG36" s="30">
        <f t="shared" si="21"/>
        <v>117.17857142857142</v>
      </c>
      <c r="AH36" s="27">
        <f t="shared" si="22"/>
        <v>28.43217420286635</v>
      </c>
      <c r="AI36" s="31">
        <v>120</v>
      </c>
      <c r="AJ36" s="31">
        <v>50</v>
      </c>
      <c r="AK36" s="30">
        <v>75</v>
      </c>
      <c r="AL36" s="30">
        <f t="shared" si="23"/>
        <v>150</v>
      </c>
      <c r="AM36" s="27">
        <f t="shared" si="24"/>
        <v>62.5</v>
      </c>
      <c r="AN36" s="31">
        <v>0</v>
      </c>
      <c r="AO36" s="31">
        <v>0</v>
      </c>
      <c r="AP36" s="30">
        <v>0</v>
      </c>
      <c r="AQ36" s="30" t="e">
        <f t="shared" si="25"/>
        <v>#DIV/0!</v>
      </c>
      <c r="AR36" s="27" t="e">
        <f t="shared" si="26"/>
        <v>#DIV/0!</v>
      </c>
      <c r="AS36" s="31">
        <v>0</v>
      </c>
      <c r="AT36" s="31">
        <v>0</v>
      </c>
      <c r="AU36" s="30"/>
      <c r="AV36" s="31">
        <v>0</v>
      </c>
      <c r="AW36" s="31">
        <v>0</v>
      </c>
      <c r="AX36" s="30"/>
      <c r="AY36" s="31">
        <v>33502.7</v>
      </c>
      <c r="AZ36" s="31">
        <v>16751.4</v>
      </c>
      <c r="BA36" s="30">
        <v>13959.5</v>
      </c>
      <c r="BB36" s="31">
        <v>0</v>
      </c>
      <c r="BC36" s="31"/>
      <c r="BD36" s="30"/>
      <c r="BE36" s="31">
        <v>0</v>
      </c>
      <c r="BF36" s="31">
        <v>0</v>
      </c>
      <c r="BG36" s="30">
        <v>0</v>
      </c>
      <c r="BH36" s="31">
        <v>0</v>
      </c>
      <c r="BI36" s="31">
        <v>0</v>
      </c>
      <c r="BJ36" s="30"/>
      <c r="BK36" s="31">
        <v>0</v>
      </c>
      <c r="BL36" s="31">
        <v>0</v>
      </c>
      <c r="BM36" s="30"/>
      <c r="BN36" s="30">
        <f t="shared" si="27"/>
        <v>430</v>
      </c>
      <c r="BO36" s="30">
        <f t="shared" si="27"/>
        <v>150</v>
      </c>
      <c r="BP36" s="30">
        <f t="shared" si="4"/>
        <v>167</v>
      </c>
      <c r="BQ36" s="30">
        <f t="shared" si="28"/>
        <v>111.33333333333333</v>
      </c>
      <c r="BR36" s="27">
        <f t="shared" si="29"/>
        <v>38.83720930232558</v>
      </c>
      <c r="BS36" s="31">
        <v>430</v>
      </c>
      <c r="BT36" s="31">
        <v>150</v>
      </c>
      <c r="BU36" s="30">
        <v>167</v>
      </c>
      <c r="BV36" s="31">
        <v>0</v>
      </c>
      <c r="BW36" s="31">
        <v>0</v>
      </c>
      <c r="BX36" s="30">
        <v>0</v>
      </c>
      <c r="BY36" s="31">
        <v>0</v>
      </c>
      <c r="BZ36" s="31">
        <v>0</v>
      </c>
      <c r="CA36" s="30">
        <v>0</v>
      </c>
      <c r="CB36" s="31">
        <v>0</v>
      </c>
      <c r="CC36" s="31">
        <v>0</v>
      </c>
      <c r="CD36" s="30">
        <v>0</v>
      </c>
      <c r="CE36" s="31">
        <v>0</v>
      </c>
      <c r="CF36" s="31">
        <v>0</v>
      </c>
      <c r="CG36" s="30"/>
      <c r="CH36" s="31">
        <v>0</v>
      </c>
      <c r="CI36" s="31">
        <v>0</v>
      </c>
      <c r="CJ36" s="30">
        <v>0</v>
      </c>
      <c r="CK36" s="31">
        <v>0</v>
      </c>
      <c r="CL36" s="31">
        <v>0</v>
      </c>
      <c r="CM36" s="30">
        <v>0</v>
      </c>
      <c r="CN36" s="31">
        <v>600</v>
      </c>
      <c r="CO36" s="31">
        <v>250</v>
      </c>
      <c r="CP36" s="30">
        <v>207.735</v>
      </c>
      <c r="CQ36" s="31">
        <v>600</v>
      </c>
      <c r="CR36" s="31">
        <v>250</v>
      </c>
      <c r="CS36" s="30">
        <v>207.735</v>
      </c>
      <c r="CT36" s="31">
        <v>0</v>
      </c>
      <c r="CU36" s="31">
        <v>0</v>
      </c>
      <c r="CV36" s="30">
        <v>0</v>
      </c>
      <c r="CW36" s="31">
        <v>0</v>
      </c>
      <c r="CX36" s="31">
        <v>0</v>
      </c>
      <c r="CY36" s="30">
        <v>0</v>
      </c>
      <c r="CZ36" s="31">
        <v>0</v>
      </c>
      <c r="DA36" s="31">
        <v>0</v>
      </c>
      <c r="DB36" s="30"/>
      <c r="DC36" s="31">
        <v>0</v>
      </c>
      <c r="DD36" s="31">
        <v>0</v>
      </c>
      <c r="DE36" s="30">
        <v>47.1774</v>
      </c>
      <c r="DF36" s="27"/>
      <c r="DG36" s="30">
        <f t="shared" si="5"/>
        <v>43696.899999999994</v>
      </c>
      <c r="DH36" s="30">
        <f t="shared" si="5"/>
        <v>19601.800000000003</v>
      </c>
      <c r="DI36" s="30">
        <f t="shared" si="6"/>
        <v>16929.6714</v>
      </c>
      <c r="DJ36" s="31">
        <v>0</v>
      </c>
      <c r="DK36" s="31">
        <v>0</v>
      </c>
      <c r="DL36" s="30">
        <v>0</v>
      </c>
      <c r="DM36" s="31">
        <v>0</v>
      </c>
      <c r="DN36" s="31">
        <v>0</v>
      </c>
      <c r="DO36" s="30">
        <v>0</v>
      </c>
      <c r="DP36" s="31">
        <v>0</v>
      </c>
      <c r="DQ36" s="31">
        <v>0</v>
      </c>
      <c r="DR36" s="30"/>
      <c r="DS36" s="31">
        <v>0</v>
      </c>
      <c r="DT36" s="31">
        <v>0</v>
      </c>
      <c r="DU36" s="30"/>
      <c r="DV36" s="31">
        <v>0</v>
      </c>
      <c r="DW36" s="31">
        <v>0</v>
      </c>
      <c r="DX36" s="30"/>
      <c r="DY36" s="31">
        <v>8916.8</v>
      </c>
      <c r="DZ36" s="31">
        <v>2516.8</v>
      </c>
      <c r="EA36" s="30">
        <v>0</v>
      </c>
      <c r="EB36" s="27"/>
      <c r="EC36" s="30">
        <f t="shared" si="7"/>
        <v>8916.8</v>
      </c>
      <c r="ED36" s="30">
        <f t="shared" si="7"/>
        <v>2516.8</v>
      </c>
      <c r="EE36" s="30">
        <f t="shared" si="8"/>
        <v>0</v>
      </c>
      <c r="EH36" s="32"/>
      <c r="EJ36" s="32"/>
      <c r="EK36" s="32"/>
      <c r="EM36" s="32"/>
    </row>
    <row r="37" spans="1:143" s="36" customFormat="1" ht="20.25" customHeight="1">
      <c r="A37" s="33">
        <v>28</v>
      </c>
      <c r="B37" s="34" t="s">
        <v>85</v>
      </c>
      <c r="C37" s="27">
        <v>2325.6</v>
      </c>
      <c r="D37" s="35">
        <v>0</v>
      </c>
      <c r="E37" s="29">
        <f t="shared" si="9"/>
        <v>36549.6</v>
      </c>
      <c r="F37" s="30">
        <f t="shared" si="9"/>
        <v>18049.4</v>
      </c>
      <c r="G37" s="30">
        <f t="shared" si="0"/>
        <v>16498.928</v>
      </c>
      <c r="H37" s="30">
        <f t="shared" si="10"/>
        <v>91.40984187840037</v>
      </c>
      <c r="I37" s="30">
        <f t="shared" si="11"/>
        <v>45.14119990369252</v>
      </c>
      <c r="J37" s="30">
        <f t="shared" si="12"/>
        <v>10870.3</v>
      </c>
      <c r="K37" s="30">
        <f t="shared" si="12"/>
        <v>5209.7</v>
      </c>
      <c r="L37" s="30">
        <f t="shared" si="1"/>
        <v>5799.128000000001</v>
      </c>
      <c r="M37" s="30">
        <f t="shared" si="13"/>
        <v>111.31404879359657</v>
      </c>
      <c r="N37" s="30">
        <f t="shared" si="14"/>
        <v>53.3483712501035</v>
      </c>
      <c r="O37" s="30">
        <f t="shared" si="2"/>
        <v>4034</v>
      </c>
      <c r="P37" s="30">
        <f t="shared" si="2"/>
        <v>1726.5</v>
      </c>
      <c r="Q37" s="30">
        <f t="shared" si="3"/>
        <v>1528</v>
      </c>
      <c r="R37" s="30">
        <f t="shared" si="15"/>
        <v>88.50275123081379</v>
      </c>
      <c r="S37" s="27">
        <f t="shared" si="16"/>
        <v>37.878036688150715</v>
      </c>
      <c r="T37" s="31">
        <v>0</v>
      </c>
      <c r="U37" s="31">
        <v>0</v>
      </c>
      <c r="V37" s="30">
        <v>0</v>
      </c>
      <c r="W37" s="30" t="e">
        <f t="shared" si="17"/>
        <v>#DIV/0!</v>
      </c>
      <c r="X37" s="27" t="e">
        <f t="shared" si="18"/>
        <v>#DIV/0!</v>
      </c>
      <c r="Y37" s="31">
        <v>3873.2999999999997</v>
      </c>
      <c r="Z37" s="31">
        <v>2093.2</v>
      </c>
      <c r="AA37" s="30">
        <v>2586.128</v>
      </c>
      <c r="AB37" s="30">
        <f t="shared" si="19"/>
        <v>123.54901586088288</v>
      </c>
      <c r="AC37" s="27">
        <f t="shared" si="20"/>
        <v>66.76807889912995</v>
      </c>
      <c r="AD37" s="31">
        <v>4034</v>
      </c>
      <c r="AE37" s="31">
        <v>1726.5</v>
      </c>
      <c r="AF37" s="30">
        <v>1528</v>
      </c>
      <c r="AG37" s="30">
        <f t="shared" si="21"/>
        <v>88.50275123081379</v>
      </c>
      <c r="AH37" s="27">
        <f t="shared" si="22"/>
        <v>37.878036688150715</v>
      </c>
      <c r="AI37" s="31">
        <v>42</v>
      </c>
      <c r="AJ37" s="31">
        <v>30</v>
      </c>
      <c r="AK37" s="30">
        <v>124</v>
      </c>
      <c r="AL37" s="30">
        <f t="shared" si="23"/>
        <v>413.33333333333337</v>
      </c>
      <c r="AM37" s="27">
        <f t="shared" si="24"/>
        <v>295.23809523809524</v>
      </c>
      <c r="AN37" s="31">
        <v>0</v>
      </c>
      <c r="AO37" s="31">
        <v>0</v>
      </c>
      <c r="AP37" s="30">
        <v>0</v>
      </c>
      <c r="AQ37" s="30" t="e">
        <f t="shared" si="25"/>
        <v>#DIV/0!</v>
      </c>
      <c r="AR37" s="27" t="e">
        <f t="shared" si="26"/>
        <v>#DIV/0!</v>
      </c>
      <c r="AS37" s="31">
        <v>0</v>
      </c>
      <c r="AT37" s="31">
        <v>0</v>
      </c>
      <c r="AU37" s="30"/>
      <c r="AV37" s="31">
        <v>0</v>
      </c>
      <c r="AW37" s="31">
        <v>0</v>
      </c>
      <c r="AX37" s="30"/>
      <c r="AY37" s="31">
        <v>25679.3</v>
      </c>
      <c r="AZ37" s="31">
        <v>12839.7</v>
      </c>
      <c r="BA37" s="30">
        <v>10699.8</v>
      </c>
      <c r="BB37" s="31">
        <v>0</v>
      </c>
      <c r="BC37" s="31"/>
      <c r="BD37" s="30"/>
      <c r="BE37" s="31">
        <v>0</v>
      </c>
      <c r="BF37" s="31">
        <v>0</v>
      </c>
      <c r="BG37" s="30">
        <v>0</v>
      </c>
      <c r="BH37" s="31">
        <v>0</v>
      </c>
      <c r="BI37" s="31">
        <v>0</v>
      </c>
      <c r="BJ37" s="30"/>
      <c r="BK37" s="31">
        <v>0</v>
      </c>
      <c r="BL37" s="31">
        <v>0</v>
      </c>
      <c r="BM37" s="30"/>
      <c r="BN37" s="30">
        <f t="shared" si="27"/>
        <v>921</v>
      </c>
      <c r="BO37" s="30">
        <f t="shared" si="27"/>
        <v>410</v>
      </c>
      <c r="BP37" s="30">
        <f t="shared" si="4"/>
        <v>648</v>
      </c>
      <c r="BQ37" s="30">
        <f t="shared" si="28"/>
        <v>158.0487804878049</v>
      </c>
      <c r="BR37" s="27">
        <f t="shared" si="29"/>
        <v>70.35830618892508</v>
      </c>
      <c r="BS37" s="31">
        <v>921</v>
      </c>
      <c r="BT37" s="31">
        <v>410</v>
      </c>
      <c r="BU37" s="30">
        <v>648</v>
      </c>
      <c r="BV37" s="31">
        <v>0</v>
      </c>
      <c r="BW37" s="31">
        <v>0</v>
      </c>
      <c r="BX37" s="30">
        <v>0</v>
      </c>
      <c r="BY37" s="31">
        <v>0</v>
      </c>
      <c r="BZ37" s="31">
        <v>0</v>
      </c>
      <c r="CA37" s="30">
        <v>0</v>
      </c>
      <c r="CB37" s="31">
        <v>0</v>
      </c>
      <c r="CC37" s="31">
        <v>0</v>
      </c>
      <c r="CD37" s="30">
        <v>0</v>
      </c>
      <c r="CE37" s="31">
        <v>0</v>
      </c>
      <c r="CF37" s="31">
        <v>0</v>
      </c>
      <c r="CG37" s="30"/>
      <c r="CH37" s="31">
        <v>0</v>
      </c>
      <c r="CI37" s="31">
        <v>0</v>
      </c>
      <c r="CJ37" s="30">
        <v>0</v>
      </c>
      <c r="CK37" s="31">
        <v>0</v>
      </c>
      <c r="CL37" s="31">
        <v>0</v>
      </c>
      <c r="CM37" s="30">
        <v>0</v>
      </c>
      <c r="CN37" s="31">
        <v>2000</v>
      </c>
      <c r="CO37" s="31">
        <v>950</v>
      </c>
      <c r="CP37" s="30">
        <v>913</v>
      </c>
      <c r="CQ37" s="31">
        <v>700</v>
      </c>
      <c r="CR37" s="31">
        <v>420</v>
      </c>
      <c r="CS37" s="30">
        <v>520</v>
      </c>
      <c r="CT37" s="31">
        <v>0</v>
      </c>
      <c r="CU37" s="31">
        <v>0</v>
      </c>
      <c r="CV37" s="30">
        <v>0</v>
      </c>
      <c r="CW37" s="31">
        <v>0</v>
      </c>
      <c r="CX37" s="31">
        <v>0</v>
      </c>
      <c r="CY37" s="30">
        <v>0</v>
      </c>
      <c r="CZ37" s="31">
        <v>0</v>
      </c>
      <c r="DA37" s="31">
        <v>0</v>
      </c>
      <c r="DB37" s="30"/>
      <c r="DC37" s="31">
        <v>0</v>
      </c>
      <c r="DD37" s="31">
        <v>0</v>
      </c>
      <c r="DE37" s="30">
        <v>0</v>
      </c>
      <c r="DF37" s="27"/>
      <c r="DG37" s="30">
        <f t="shared" si="5"/>
        <v>36549.6</v>
      </c>
      <c r="DH37" s="30">
        <f t="shared" si="5"/>
        <v>18049.4</v>
      </c>
      <c r="DI37" s="30">
        <f t="shared" si="6"/>
        <v>16498.928</v>
      </c>
      <c r="DJ37" s="31">
        <v>0</v>
      </c>
      <c r="DK37" s="31">
        <v>0</v>
      </c>
      <c r="DL37" s="30">
        <v>0</v>
      </c>
      <c r="DM37" s="31">
        <v>0</v>
      </c>
      <c r="DN37" s="31">
        <v>0</v>
      </c>
      <c r="DO37" s="30">
        <v>0</v>
      </c>
      <c r="DP37" s="31">
        <v>0</v>
      </c>
      <c r="DQ37" s="31">
        <v>0</v>
      </c>
      <c r="DR37" s="30"/>
      <c r="DS37" s="31">
        <v>0</v>
      </c>
      <c r="DT37" s="31">
        <v>0</v>
      </c>
      <c r="DU37" s="30"/>
      <c r="DV37" s="31">
        <v>0</v>
      </c>
      <c r="DW37" s="31">
        <v>0</v>
      </c>
      <c r="DX37" s="30"/>
      <c r="DY37" s="31">
        <v>424.4</v>
      </c>
      <c r="DZ37" s="31">
        <v>224.4</v>
      </c>
      <c r="EA37" s="30">
        <v>0</v>
      </c>
      <c r="EB37" s="27"/>
      <c r="EC37" s="30">
        <f t="shared" si="7"/>
        <v>424.4</v>
      </c>
      <c r="ED37" s="30">
        <f t="shared" si="7"/>
        <v>224.4</v>
      </c>
      <c r="EE37" s="30">
        <f t="shared" si="8"/>
        <v>0</v>
      </c>
      <c r="EH37" s="32"/>
      <c r="EJ37" s="32"/>
      <c r="EK37" s="32"/>
      <c r="EM37" s="32"/>
    </row>
    <row r="38" spans="1:143" s="36" customFormat="1" ht="20.25" customHeight="1">
      <c r="A38" s="25">
        <v>29</v>
      </c>
      <c r="B38" s="34" t="s">
        <v>86</v>
      </c>
      <c r="C38" s="27">
        <v>1828.6</v>
      </c>
      <c r="D38" s="35">
        <v>0</v>
      </c>
      <c r="E38" s="29">
        <f t="shared" si="9"/>
        <v>49853.3</v>
      </c>
      <c r="F38" s="30">
        <f t="shared" si="9"/>
        <v>21463.4</v>
      </c>
      <c r="G38" s="30">
        <f t="shared" si="0"/>
        <v>16904.773</v>
      </c>
      <c r="H38" s="30">
        <f t="shared" si="10"/>
        <v>78.76092790517811</v>
      </c>
      <c r="I38" s="30">
        <f t="shared" si="11"/>
        <v>33.909035109009835</v>
      </c>
      <c r="J38" s="30">
        <f t="shared" si="12"/>
        <v>22987.6</v>
      </c>
      <c r="K38" s="30">
        <f t="shared" si="12"/>
        <v>8030.5</v>
      </c>
      <c r="L38" s="30">
        <f t="shared" si="1"/>
        <v>5710.773</v>
      </c>
      <c r="M38" s="30">
        <f t="shared" si="13"/>
        <v>71.11354212066496</v>
      </c>
      <c r="N38" s="30">
        <f t="shared" si="14"/>
        <v>24.842841357949506</v>
      </c>
      <c r="O38" s="30">
        <f t="shared" si="2"/>
        <v>5263.4</v>
      </c>
      <c r="P38" s="30">
        <f t="shared" si="2"/>
        <v>1691.3</v>
      </c>
      <c r="Q38" s="30">
        <f t="shared" si="3"/>
        <v>1232.26</v>
      </c>
      <c r="R38" s="30">
        <f t="shared" si="15"/>
        <v>72.858747708863</v>
      </c>
      <c r="S38" s="27">
        <f t="shared" si="16"/>
        <v>23.411863054299502</v>
      </c>
      <c r="T38" s="31">
        <v>0</v>
      </c>
      <c r="U38" s="31">
        <v>0</v>
      </c>
      <c r="V38" s="30">
        <v>0</v>
      </c>
      <c r="W38" s="30" t="e">
        <f t="shared" si="17"/>
        <v>#DIV/0!</v>
      </c>
      <c r="X38" s="27" t="e">
        <f t="shared" si="18"/>
        <v>#DIV/0!</v>
      </c>
      <c r="Y38" s="31">
        <v>13104.2</v>
      </c>
      <c r="Z38" s="31">
        <v>3129.2</v>
      </c>
      <c r="AA38" s="30">
        <v>1595.378</v>
      </c>
      <c r="AB38" s="30">
        <f t="shared" si="19"/>
        <v>50.983574076441265</v>
      </c>
      <c r="AC38" s="27">
        <f t="shared" si="20"/>
        <v>12.174554722913264</v>
      </c>
      <c r="AD38" s="31">
        <v>5263.4</v>
      </c>
      <c r="AE38" s="31">
        <v>1691.3</v>
      </c>
      <c r="AF38" s="30">
        <v>1232.26</v>
      </c>
      <c r="AG38" s="30">
        <f t="shared" si="21"/>
        <v>72.858747708863</v>
      </c>
      <c r="AH38" s="27">
        <f t="shared" si="22"/>
        <v>23.411863054299502</v>
      </c>
      <c r="AI38" s="31">
        <v>320</v>
      </c>
      <c r="AJ38" s="31">
        <v>310</v>
      </c>
      <c r="AK38" s="30">
        <v>422.4</v>
      </c>
      <c r="AL38" s="30">
        <f t="shared" si="23"/>
        <v>136.25806451612902</v>
      </c>
      <c r="AM38" s="27">
        <f t="shared" si="24"/>
        <v>131.99999999999997</v>
      </c>
      <c r="AN38" s="31">
        <v>0</v>
      </c>
      <c r="AO38" s="31">
        <v>0</v>
      </c>
      <c r="AP38" s="30">
        <v>0</v>
      </c>
      <c r="AQ38" s="30" t="e">
        <f t="shared" si="25"/>
        <v>#DIV/0!</v>
      </c>
      <c r="AR38" s="27" t="e">
        <f t="shared" si="26"/>
        <v>#DIV/0!</v>
      </c>
      <c r="AS38" s="31">
        <v>0</v>
      </c>
      <c r="AT38" s="31">
        <v>0</v>
      </c>
      <c r="AU38" s="30"/>
      <c r="AV38" s="31">
        <v>0</v>
      </c>
      <c r="AW38" s="31">
        <v>0</v>
      </c>
      <c r="AX38" s="30"/>
      <c r="AY38" s="31">
        <v>26865.7</v>
      </c>
      <c r="AZ38" s="31">
        <v>13432.9</v>
      </c>
      <c r="BA38" s="30">
        <v>11194</v>
      </c>
      <c r="BB38" s="31">
        <v>0</v>
      </c>
      <c r="BC38" s="31"/>
      <c r="BD38" s="30"/>
      <c r="BE38" s="31">
        <v>0</v>
      </c>
      <c r="BF38" s="31">
        <v>0</v>
      </c>
      <c r="BG38" s="30">
        <v>0</v>
      </c>
      <c r="BH38" s="31">
        <v>0</v>
      </c>
      <c r="BI38" s="31">
        <v>0</v>
      </c>
      <c r="BJ38" s="30"/>
      <c r="BK38" s="31">
        <v>0</v>
      </c>
      <c r="BL38" s="31">
        <v>0</v>
      </c>
      <c r="BM38" s="30"/>
      <c r="BN38" s="30">
        <f t="shared" si="27"/>
        <v>1700</v>
      </c>
      <c r="BO38" s="30">
        <f t="shared" si="27"/>
        <v>600</v>
      </c>
      <c r="BP38" s="30">
        <f t="shared" si="4"/>
        <v>487.93</v>
      </c>
      <c r="BQ38" s="30">
        <f t="shared" si="28"/>
        <v>81.32166666666667</v>
      </c>
      <c r="BR38" s="27">
        <f t="shared" si="29"/>
        <v>28.701764705882354</v>
      </c>
      <c r="BS38" s="31">
        <v>1700</v>
      </c>
      <c r="BT38" s="31">
        <v>600</v>
      </c>
      <c r="BU38" s="30">
        <v>487.93</v>
      </c>
      <c r="BV38" s="31">
        <v>0</v>
      </c>
      <c r="BW38" s="31">
        <v>0</v>
      </c>
      <c r="BX38" s="30">
        <v>0</v>
      </c>
      <c r="BY38" s="31">
        <v>0</v>
      </c>
      <c r="BZ38" s="31">
        <v>0</v>
      </c>
      <c r="CA38" s="30">
        <v>0</v>
      </c>
      <c r="CB38" s="31">
        <v>0</v>
      </c>
      <c r="CC38" s="31">
        <v>0</v>
      </c>
      <c r="CD38" s="30">
        <v>0</v>
      </c>
      <c r="CE38" s="31">
        <v>0</v>
      </c>
      <c r="CF38" s="31">
        <v>0</v>
      </c>
      <c r="CG38" s="30"/>
      <c r="CH38" s="31">
        <v>0</v>
      </c>
      <c r="CI38" s="31">
        <v>0</v>
      </c>
      <c r="CJ38" s="30">
        <v>0</v>
      </c>
      <c r="CK38" s="31">
        <v>0</v>
      </c>
      <c r="CL38" s="31">
        <v>0</v>
      </c>
      <c r="CM38" s="30">
        <v>0</v>
      </c>
      <c r="CN38" s="31">
        <v>300</v>
      </c>
      <c r="CO38" s="31">
        <v>0</v>
      </c>
      <c r="CP38" s="30">
        <v>0</v>
      </c>
      <c r="CQ38" s="31">
        <v>300</v>
      </c>
      <c r="CR38" s="31">
        <v>0</v>
      </c>
      <c r="CS38" s="30">
        <v>0</v>
      </c>
      <c r="CT38" s="31">
        <v>0</v>
      </c>
      <c r="CU38" s="31">
        <v>0</v>
      </c>
      <c r="CV38" s="30">
        <v>0</v>
      </c>
      <c r="CW38" s="31">
        <v>0</v>
      </c>
      <c r="CX38" s="31">
        <v>0</v>
      </c>
      <c r="CY38" s="30">
        <v>0</v>
      </c>
      <c r="CZ38" s="31">
        <v>0</v>
      </c>
      <c r="DA38" s="31">
        <v>0</v>
      </c>
      <c r="DB38" s="30"/>
      <c r="DC38" s="31">
        <v>2300</v>
      </c>
      <c r="DD38" s="31">
        <v>2300</v>
      </c>
      <c r="DE38" s="30">
        <v>1972.805</v>
      </c>
      <c r="DF38" s="27"/>
      <c r="DG38" s="30">
        <f t="shared" si="5"/>
        <v>49853.3</v>
      </c>
      <c r="DH38" s="30">
        <f t="shared" si="5"/>
        <v>21463.4</v>
      </c>
      <c r="DI38" s="30">
        <f t="shared" si="6"/>
        <v>16904.773</v>
      </c>
      <c r="DJ38" s="31">
        <v>0</v>
      </c>
      <c r="DK38" s="31">
        <v>0</v>
      </c>
      <c r="DL38" s="30">
        <v>0</v>
      </c>
      <c r="DM38" s="31">
        <v>0</v>
      </c>
      <c r="DN38" s="31">
        <v>0</v>
      </c>
      <c r="DO38" s="30">
        <v>0</v>
      </c>
      <c r="DP38" s="31">
        <v>0</v>
      </c>
      <c r="DQ38" s="31">
        <v>0</v>
      </c>
      <c r="DR38" s="30"/>
      <c r="DS38" s="31">
        <v>0</v>
      </c>
      <c r="DT38" s="31">
        <v>0</v>
      </c>
      <c r="DU38" s="30"/>
      <c r="DV38" s="31">
        <v>0</v>
      </c>
      <c r="DW38" s="31">
        <v>0</v>
      </c>
      <c r="DX38" s="30"/>
      <c r="DY38" s="31">
        <v>771.4</v>
      </c>
      <c r="DZ38" s="31">
        <v>771.4</v>
      </c>
      <c r="EA38" s="30">
        <v>672</v>
      </c>
      <c r="EB38" s="27"/>
      <c r="EC38" s="30">
        <f t="shared" si="7"/>
        <v>771.4</v>
      </c>
      <c r="ED38" s="30">
        <f t="shared" si="7"/>
        <v>771.4</v>
      </c>
      <c r="EE38" s="30">
        <f t="shared" si="8"/>
        <v>672</v>
      </c>
      <c r="EH38" s="32"/>
      <c r="EJ38" s="32"/>
      <c r="EK38" s="32"/>
      <c r="EM38" s="32"/>
    </row>
    <row r="39" spans="1:143" s="36" customFormat="1" ht="20.25" customHeight="1">
      <c r="A39" s="33">
        <v>30</v>
      </c>
      <c r="B39" s="34" t="s">
        <v>87</v>
      </c>
      <c r="C39" s="27">
        <v>439.5</v>
      </c>
      <c r="D39" s="35">
        <v>0</v>
      </c>
      <c r="E39" s="29">
        <f t="shared" si="9"/>
        <v>59652</v>
      </c>
      <c r="F39" s="30">
        <f t="shared" si="9"/>
        <v>29249</v>
      </c>
      <c r="G39" s="30">
        <f t="shared" si="0"/>
        <v>24107.664</v>
      </c>
      <c r="H39" s="30">
        <f t="shared" si="10"/>
        <v>82.42218195493864</v>
      </c>
      <c r="I39" s="30">
        <f t="shared" si="11"/>
        <v>40.41384027358681</v>
      </c>
      <c r="J39" s="30">
        <f t="shared" si="12"/>
        <v>12524</v>
      </c>
      <c r="K39" s="30">
        <f t="shared" si="12"/>
        <v>5743.1</v>
      </c>
      <c r="L39" s="30">
        <f t="shared" si="1"/>
        <v>4645.8640000000005</v>
      </c>
      <c r="M39" s="30">
        <f t="shared" si="13"/>
        <v>80.89470843272797</v>
      </c>
      <c r="N39" s="30">
        <f t="shared" si="14"/>
        <v>37.09568827850527</v>
      </c>
      <c r="O39" s="30">
        <f t="shared" si="2"/>
        <v>4130</v>
      </c>
      <c r="P39" s="30">
        <f t="shared" si="2"/>
        <v>1404</v>
      </c>
      <c r="Q39" s="30">
        <f t="shared" si="3"/>
        <v>1372.642</v>
      </c>
      <c r="R39" s="30">
        <f t="shared" si="15"/>
        <v>97.76652421652422</v>
      </c>
      <c r="S39" s="27">
        <f t="shared" si="16"/>
        <v>33.235883777239714</v>
      </c>
      <c r="T39" s="31">
        <v>0</v>
      </c>
      <c r="U39" s="31">
        <v>0</v>
      </c>
      <c r="V39" s="30">
        <v>12.327</v>
      </c>
      <c r="W39" s="30" t="e">
        <f t="shared" si="17"/>
        <v>#DIV/0!</v>
      </c>
      <c r="X39" s="27" t="e">
        <f t="shared" si="18"/>
        <v>#DIV/0!</v>
      </c>
      <c r="Y39" s="31">
        <v>4334.6</v>
      </c>
      <c r="Z39" s="31">
        <v>2284.1</v>
      </c>
      <c r="AA39" s="30">
        <v>1560.56</v>
      </c>
      <c r="AB39" s="30">
        <f t="shared" si="19"/>
        <v>68.32275294426688</v>
      </c>
      <c r="AC39" s="27">
        <f t="shared" si="20"/>
        <v>36.00239929866654</v>
      </c>
      <c r="AD39" s="31">
        <v>4130</v>
      </c>
      <c r="AE39" s="31">
        <v>1404</v>
      </c>
      <c r="AF39" s="30">
        <v>1360.315</v>
      </c>
      <c r="AG39" s="30">
        <f t="shared" si="21"/>
        <v>96.88853276353277</v>
      </c>
      <c r="AH39" s="27">
        <f t="shared" si="22"/>
        <v>32.937409200968524</v>
      </c>
      <c r="AI39" s="31">
        <v>380</v>
      </c>
      <c r="AJ39" s="31">
        <v>205</v>
      </c>
      <c r="AK39" s="30">
        <v>213.4</v>
      </c>
      <c r="AL39" s="30">
        <f t="shared" si="23"/>
        <v>104.09756097560975</v>
      </c>
      <c r="AM39" s="27">
        <f t="shared" si="24"/>
        <v>56.15789473684211</v>
      </c>
      <c r="AN39" s="31">
        <v>0</v>
      </c>
      <c r="AO39" s="31">
        <v>0</v>
      </c>
      <c r="AP39" s="30">
        <v>0</v>
      </c>
      <c r="AQ39" s="30" t="e">
        <f t="shared" si="25"/>
        <v>#DIV/0!</v>
      </c>
      <c r="AR39" s="27" t="e">
        <f t="shared" si="26"/>
        <v>#DIV/0!</v>
      </c>
      <c r="AS39" s="31">
        <v>0</v>
      </c>
      <c r="AT39" s="31">
        <v>0</v>
      </c>
      <c r="AU39" s="30"/>
      <c r="AV39" s="31">
        <v>0</v>
      </c>
      <c r="AW39" s="31">
        <v>0</v>
      </c>
      <c r="AX39" s="30"/>
      <c r="AY39" s="31">
        <v>46427.9</v>
      </c>
      <c r="AZ39" s="31">
        <v>23214</v>
      </c>
      <c r="BA39" s="30">
        <v>19345</v>
      </c>
      <c r="BB39" s="31">
        <v>0</v>
      </c>
      <c r="BC39" s="31"/>
      <c r="BD39" s="30"/>
      <c r="BE39" s="31">
        <v>700.1</v>
      </c>
      <c r="BF39" s="31">
        <v>291.9</v>
      </c>
      <c r="BG39" s="30">
        <v>116.8</v>
      </c>
      <c r="BH39" s="31">
        <v>0</v>
      </c>
      <c r="BI39" s="31">
        <v>0</v>
      </c>
      <c r="BJ39" s="30"/>
      <c r="BK39" s="31">
        <v>0</v>
      </c>
      <c r="BL39" s="31">
        <v>0</v>
      </c>
      <c r="BM39" s="30"/>
      <c r="BN39" s="30">
        <f t="shared" si="27"/>
        <v>1139.4</v>
      </c>
      <c r="BO39" s="30">
        <f t="shared" si="27"/>
        <v>670</v>
      </c>
      <c r="BP39" s="30">
        <f t="shared" si="4"/>
        <v>736.482</v>
      </c>
      <c r="BQ39" s="30">
        <f t="shared" si="28"/>
        <v>109.92268656716418</v>
      </c>
      <c r="BR39" s="27">
        <f t="shared" si="29"/>
        <v>64.63770405476565</v>
      </c>
      <c r="BS39" s="31">
        <v>1139.4</v>
      </c>
      <c r="BT39" s="31">
        <v>670</v>
      </c>
      <c r="BU39" s="30">
        <v>736.482</v>
      </c>
      <c r="BV39" s="31">
        <v>0</v>
      </c>
      <c r="BW39" s="31">
        <v>0</v>
      </c>
      <c r="BX39" s="30">
        <v>0</v>
      </c>
      <c r="BY39" s="31">
        <v>0</v>
      </c>
      <c r="BZ39" s="31">
        <v>0</v>
      </c>
      <c r="CA39" s="30">
        <v>0</v>
      </c>
      <c r="CB39" s="31">
        <v>0</v>
      </c>
      <c r="CC39" s="31">
        <v>0</v>
      </c>
      <c r="CD39" s="30">
        <v>0</v>
      </c>
      <c r="CE39" s="31">
        <v>0</v>
      </c>
      <c r="CF39" s="31">
        <v>0</v>
      </c>
      <c r="CG39" s="30"/>
      <c r="CH39" s="31">
        <v>0</v>
      </c>
      <c r="CI39" s="31">
        <v>0</v>
      </c>
      <c r="CJ39" s="30">
        <v>0</v>
      </c>
      <c r="CK39" s="31">
        <v>0</v>
      </c>
      <c r="CL39" s="31">
        <v>0</v>
      </c>
      <c r="CM39" s="30">
        <v>528.2</v>
      </c>
      <c r="CN39" s="31">
        <v>2540</v>
      </c>
      <c r="CO39" s="31">
        <v>1180</v>
      </c>
      <c r="CP39" s="30">
        <v>234.58</v>
      </c>
      <c r="CQ39" s="31">
        <v>600</v>
      </c>
      <c r="CR39" s="31">
        <v>300</v>
      </c>
      <c r="CS39" s="30">
        <v>234.58</v>
      </c>
      <c r="CT39" s="31">
        <v>0</v>
      </c>
      <c r="CU39" s="31">
        <v>0</v>
      </c>
      <c r="CV39" s="30">
        <v>0</v>
      </c>
      <c r="CW39" s="31">
        <v>0</v>
      </c>
      <c r="CX39" s="31">
        <v>0</v>
      </c>
      <c r="CY39" s="30">
        <v>0</v>
      </c>
      <c r="CZ39" s="31">
        <v>0</v>
      </c>
      <c r="DA39" s="31">
        <v>0</v>
      </c>
      <c r="DB39" s="30"/>
      <c r="DC39" s="31">
        <v>0</v>
      </c>
      <c r="DD39" s="31">
        <v>0</v>
      </c>
      <c r="DE39" s="30">
        <v>0</v>
      </c>
      <c r="DF39" s="27"/>
      <c r="DG39" s="30">
        <f t="shared" si="5"/>
        <v>59652</v>
      </c>
      <c r="DH39" s="30">
        <f t="shared" si="5"/>
        <v>29249</v>
      </c>
      <c r="DI39" s="30">
        <f t="shared" si="6"/>
        <v>24107.664</v>
      </c>
      <c r="DJ39" s="31">
        <v>0</v>
      </c>
      <c r="DK39" s="31">
        <v>0</v>
      </c>
      <c r="DL39" s="30">
        <v>0</v>
      </c>
      <c r="DM39" s="31">
        <v>0</v>
      </c>
      <c r="DN39" s="31">
        <v>0</v>
      </c>
      <c r="DO39" s="30">
        <v>0</v>
      </c>
      <c r="DP39" s="31">
        <v>0</v>
      </c>
      <c r="DQ39" s="31">
        <v>0</v>
      </c>
      <c r="DR39" s="30"/>
      <c r="DS39" s="31">
        <v>0</v>
      </c>
      <c r="DT39" s="31">
        <v>0</v>
      </c>
      <c r="DU39" s="30"/>
      <c r="DV39" s="31">
        <v>0</v>
      </c>
      <c r="DW39" s="31">
        <v>0</v>
      </c>
      <c r="DX39" s="30"/>
      <c r="DY39" s="31">
        <v>460.5</v>
      </c>
      <c r="DZ39" s="31">
        <v>260.5</v>
      </c>
      <c r="EA39" s="30">
        <v>0</v>
      </c>
      <c r="EB39" s="27"/>
      <c r="EC39" s="30">
        <f t="shared" si="7"/>
        <v>460.5</v>
      </c>
      <c r="ED39" s="30">
        <f t="shared" si="7"/>
        <v>260.5</v>
      </c>
      <c r="EE39" s="30">
        <f t="shared" si="8"/>
        <v>0</v>
      </c>
      <c r="EH39" s="32"/>
      <c r="EJ39" s="32"/>
      <c r="EK39" s="32"/>
      <c r="EM39" s="32"/>
    </row>
    <row r="40" spans="1:143" s="36" customFormat="1" ht="20.25" customHeight="1">
      <c r="A40" s="25">
        <v>31</v>
      </c>
      <c r="B40" s="34" t="s">
        <v>88</v>
      </c>
      <c r="C40" s="27">
        <v>5841.8</v>
      </c>
      <c r="D40" s="35">
        <v>0</v>
      </c>
      <c r="E40" s="29">
        <f t="shared" si="9"/>
        <v>68505.7</v>
      </c>
      <c r="F40" s="30">
        <f t="shared" si="9"/>
        <v>33220</v>
      </c>
      <c r="G40" s="30">
        <f t="shared" si="0"/>
        <v>28797.1575</v>
      </c>
      <c r="H40" s="30">
        <f t="shared" si="10"/>
        <v>86.68620559903673</v>
      </c>
      <c r="I40" s="30">
        <f t="shared" si="11"/>
        <v>42.03614808694751</v>
      </c>
      <c r="J40" s="30">
        <f t="shared" si="12"/>
        <v>11029.2</v>
      </c>
      <c r="K40" s="30">
        <f t="shared" si="12"/>
        <v>4481.7</v>
      </c>
      <c r="L40" s="30">
        <f t="shared" si="1"/>
        <v>4831.2575</v>
      </c>
      <c r="M40" s="30">
        <f t="shared" si="13"/>
        <v>107.79966307427983</v>
      </c>
      <c r="N40" s="30">
        <f t="shared" si="14"/>
        <v>43.804242374786924</v>
      </c>
      <c r="O40" s="30">
        <f t="shared" si="2"/>
        <v>4545.6</v>
      </c>
      <c r="P40" s="30">
        <f t="shared" si="2"/>
        <v>1365.5</v>
      </c>
      <c r="Q40" s="30">
        <f t="shared" si="3"/>
        <v>2362.3365</v>
      </c>
      <c r="R40" s="30">
        <f t="shared" si="15"/>
        <v>173.0015745148297</v>
      </c>
      <c r="S40" s="27">
        <f t="shared" si="16"/>
        <v>51.96973996832101</v>
      </c>
      <c r="T40" s="31">
        <v>85.6</v>
      </c>
      <c r="U40" s="31">
        <v>0</v>
      </c>
      <c r="V40" s="30">
        <v>17</v>
      </c>
      <c r="W40" s="30" t="e">
        <f t="shared" si="17"/>
        <v>#DIV/0!</v>
      </c>
      <c r="X40" s="27">
        <f t="shared" si="18"/>
        <v>19.85981308411215</v>
      </c>
      <c r="Y40" s="31">
        <v>2275.6</v>
      </c>
      <c r="Z40" s="31">
        <v>1130.2</v>
      </c>
      <c r="AA40" s="30">
        <v>889.453</v>
      </c>
      <c r="AB40" s="30">
        <f t="shared" si="19"/>
        <v>78.69872588922314</v>
      </c>
      <c r="AC40" s="27">
        <f t="shared" si="20"/>
        <v>39.08652663033925</v>
      </c>
      <c r="AD40" s="31">
        <v>4460</v>
      </c>
      <c r="AE40" s="31">
        <v>1365.5</v>
      </c>
      <c r="AF40" s="30">
        <v>2345.3365</v>
      </c>
      <c r="AG40" s="30">
        <f t="shared" si="21"/>
        <v>171.75660930062247</v>
      </c>
      <c r="AH40" s="27">
        <f t="shared" si="22"/>
        <v>52.5860201793722</v>
      </c>
      <c r="AI40" s="31">
        <v>106</v>
      </c>
      <c r="AJ40" s="31">
        <v>0</v>
      </c>
      <c r="AK40" s="30">
        <v>28.2</v>
      </c>
      <c r="AL40" s="30" t="e">
        <f t="shared" si="23"/>
        <v>#DIV/0!</v>
      </c>
      <c r="AM40" s="27">
        <f t="shared" si="24"/>
        <v>26.60377358490566</v>
      </c>
      <c r="AN40" s="31">
        <v>0</v>
      </c>
      <c r="AO40" s="31">
        <v>0</v>
      </c>
      <c r="AP40" s="30">
        <v>0</v>
      </c>
      <c r="AQ40" s="30" t="e">
        <f t="shared" si="25"/>
        <v>#DIV/0!</v>
      </c>
      <c r="AR40" s="27" t="e">
        <f t="shared" si="26"/>
        <v>#DIV/0!</v>
      </c>
      <c r="AS40" s="31">
        <v>0</v>
      </c>
      <c r="AT40" s="31">
        <v>0</v>
      </c>
      <c r="AU40" s="30"/>
      <c r="AV40" s="31">
        <v>0</v>
      </c>
      <c r="AW40" s="31">
        <v>0</v>
      </c>
      <c r="AX40" s="30"/>
      <c r="AY40" s="31">
        <v>57476.5</v>
      </c>
      <c r="AZ40" s="31">
        <v>28738.3</v>
      </c>
      <c r="BA40" s="30">
        <v>23948.5</v>
      </c>
      <c r="BB40" s="31">
        <v>0</v>
      </c>
      <c r="BC40" s="31"/>
      <c r="BD40" s="30"/>
      <c r="BE40" s="31">
        <v>0</v>
      </c>
      <c r="BF40" s="31">
        <v>0</v>
      </c>
      <c r="BG40" s="30">
        <v>0</v>
      </c>
      <c r="BH40" s="31">
        <v>0</v>
      </c>
      <c r="BI40" s="31">
        <v>0</v>
      </c>
      <c r="BJ40" s="30"/>
      <c r="BK40" s="31">
        <v>0</v>
      </c>
      <c r="BL40" s="31">
        <v>0</v>
      </c>
      <c r="BM40" s="30"/>
      <c r="BN40" s="30">
        <f t="shared" si="27"/>
        <v>542</v>
      </c>
      <c r="BO40" s="30">
        <f t="shared" si="27"/>
        <v>286</v>
      </c>
      <c r="BP40" s="30">
        <f t="shared" si="4"/>
        <v>169.94</v>
      </c>
      <c r="BQ40" s="30">
        <f t="shared" si="28"/>
        <v>59.41958041958042</v>
      </c>
      <c r="BR40" s="27">
        <f t="shared" si="29"/>
        <v>31.354243542435423</v>
      </c>
      <c r="BS40" s="31">
        <v>542</v>
      </c>
      <c r="BT40" s="31">
        <v>286</v>
      </c>
      <c r="BU40" s="30">
        <v>169.94</v>
      </c>
      <c r="BV40" s="31">
        <v>0</v>
      </c>
      <c r="BW40" s="31">
        <v>0</v>
      </c>
      <c r="BX40" s="30">
        <v>0</v>
      </c>
      <c r="BY40" s="31">
        <v>0</v>
      </c>
      <c r="BZ40" s="31">
        <v>0</v>
      </c>
      <c r="CA40" s="30">
        <v>0</v>
      </c>
      <c r="CB40" s="31">
        <v>0</v>
      </c>
      <c r="CC40" s="31">
        <v>0</v>
      </c>
      <c r="CD40" s="30">
        <v>0</v>
      </c>
      <c r="CE40" s="31">
        <v>0</v>
      </c>
      <c r="CF40" s="31">
        <v>0</v>
      </c>
      <c r="CG40" s="30"/>
      <c r="CH40" s="31">
        <v>0</v>
      </c>
      <c r="CI40" s="31">
        <v>0</v>
      </c>
      <c r="CJ40" s="30">
        <v>17.4</v>
      </c>
      <c r="CK40" s="31">
        <v>0</v>
      </c>
      <c r="CL40" s="31">
        <v>0</v>
      </c>
      <c r="CM40" s="30">
        <v>885.9</v>
      </c>
      <c r="CN40" s="31">
        <v>3560</v>
      </c>
      <c r="CO40" s="31">
        <v>1700</v>
      </c>
      <c r="CP40" s="30">
        <v>409.782</v>
      </c>
      <c r="CQ40" s="31">
        <v>860</v>
      </c>
      <c r="CR40" s="31">
        <v>480</v>
      </c>
      <c r="CS40" s="30">
        <v>234.6</v>
      </c>
      <c r="CT40" s="31">
        <v>0</v>
      </c>
      <c r="CU40" s="31">
        <v>0</v>
      </c>
      <c r="CV40" s="30">
        <v>85.646</v>
      </c>
      <c r="CW40" s="31">
        <v>0</v>
      </c>
      <c r="CX40" s="31">
        <v>0</v>
      </c>
      <c r="CY40" s="30">
        <v>0</v>
      </c>
      <c r="CZ40" s="31">
        <v>0</v>
      </c>
      <c r="DA40" s="31">
        <v>0</v>
      </c>
      <c r="DB40" s="30"/>
      <c r="DC40" s="31">
        <v>0</v>
      </c>
      <c r="DD40" s="31">
        <v>0</v>
      </c>
      <c r="DE40" s="30">
        <v>0</v>
      </c>
      <c r="DF40" s="27"/>
      <c r="DG40" s="30">
        <f t="shared" si="5"/>
        <v>68505.7</v>
      </c>
      <c r="DH40" s="30">
        <f t="shared" si="5"/>
        <v>33220</v>
      </c>
      <c r="DI40" s="30">
        <f t="shared" si="6"/>
        <v>28797.1575</v>
      </c>
      <c r="DJ40" s="31">
        <v>0</v>
      </c>
      <c r="DK40" s="31">
        <v>0</v>
      </c>
      <c r="DL40" s="30">
        <v>0</v>
      </c>
      <c r="DM40" s="31">
        <v>0</v>
      </c>
      <c r="DN40" s="31">
        <v>0</v>
      </c>
      <c r="DO40" s="30">
        <v>0</v>
      </c>
      <c r="DP40" s="31">
        <v>0</v>
      </c>
      <c r="DQ40" s="31">
        <v>0</v>
      </c>
      <c r="DR40" s="30"/>
      <c r="DS40" s="31">
        <v>0</v>
      </c>
      <c r="DT40" s="31">
        <v>0</v>
      </c>
      <c r="DU40" s="30"/>
      <c r="DV40" s="31">
        <v>0</v>
      </c>
      <c r="DW40" s="31">
        <v>0</v>
      </c>
      <c r="DX40" s="30"/>
      <c r="DY40" s="31">
        <v>5858.2</v>
      </c>
      <c r="DZ40" s="31">
        <v>3158.2</v>
      </c>
      <c r="EA40" s="30">
        <v>368.3385</v>
      </c>
      <c r="EB40" s="27"/>
      <c r="EC40" s="30">
        <f t="shared" si="7"/>
        <v>5858.2</v>
      </c>
      <c r="ED40" s="30">
        <f t="shared" si="7"/>
        <v>3158.2</v>
      </c>
      <c r="EE40" s="30">
        <f t="shared" si="8"/>
        <v>368.3385</v>
      </c>
      <c r="EH40" s="32"/>
      <c r="EJ40" s="32"/>
      <c r="EK40" s="32"/>
      <c r="EM40" s="32"/>
    </row>
    <row r="41" spans="1:143" s="36" customFormat="1" ht="20.25" customHeight="1">
      <c r="A41" s="33">
        <v>32</v>
      </c>
      <c r="B41" s="34" t="s">
        <v>89</v>
      </c>
      <c r="C41" s="27">
        <v>4491.299999999999</v>
      </c>
      <c r="D41" s="35">
        <v>0</v>
      </c>
      <c r="E41" s="29">
        <f t="shared" si="9"/>
        <v>42901.09999999999</v>
      </c>
      <c r="F41" s="30">
        <f t="shared" si="9"/>
        <v>20318.7</v>
      </c>
      <c r="G41" s="30">
        <f t="shared" si="0"/>
        <v>16732.748</v>
      </c>
      <c r="H41" s="30">
        <f t="shared" si="10"/>
        <v>82.35146933612879</v>
      </c>
      <c r="I41" s="30">
        <f t="shared" si="11"/>
        <v>39.003074513240925</v>
      </c>
      <c r="J41" s="30">
        <f t="shared" si="12"/>
        <v>6491.4</v>
      </c>
      <c r="K41" s="30">
        <f t="shared" si="12"/>
        <v>2113.8</v>
      </c>
      <c r="L41" s="30">
        <f t="shared" si="1"/>
        <v>1561.9479999999999</v>
      </c>
      <c r="M41" s="30">
        <f t="shared" si="13"/>
        <v>73.89289431355851</v>
      </c>
      <c r="N41" s="30">
        <f t="shared" si="14"/>
        <v>24.061804849493175</v>
      </c>
      <c r="O41" s="30">
        <f t="shared" si="2"/>
        <v>3308</v>
      </c>
      <c r="P41" s="30">
        <f t="shared" si="2"/>
        <v>816</v>
      </c>
      <c r="Q41" s="30">
        <f t="shared" si="3"/>
        <v>1004.0329999999999</v>
      </c>
      <c r="R41" s="30">
        <f t="shared" si="15"/>
        <v>123.04325980392157</v>
      </c>
      <c r="S41" s="27">
        <f t="shared" si="16"/>
        <v>30.351662636033854</v>
      </c>
      <c r="T41" s="31">
        <v>0</v>
      </c>
      <c r="U41" s="31">
        <v>0</v>
      </c>
      <c r="V41" s="30">
        <v>0.05</v>
      </c>
      <c r="W41" s="30" t="e">
        <f t="shared" si="17"/>
        <v>#DIV/0!</v>
      </c>
      <c r="X41" s="27" t="e">
        <f t="shared" si="18"/>
        <v>#DIV/0!</v>
      </c>
      <c r="Y41" s="31">
        <v>1890.2</v>
      </c>
      <c r="Z41" s="31">
        <v>621.8</v>
      </c>
      <c r="AA41" s="30">
        <v>456.824</v>
      </c>
      <c r="AB41" s="30">
        <f t="shared" si="19"/>
        <v>73.46799614023803</v>
      </c>
      <c r="AC41" s="27">
        <f t="shared" si="20"/>
        <v>24.168024547666914</v>
      </c>
      <c r="AD41" s="31">
        <v>3308</v>
      </c>
      <c r="AE41" s="31">
        <v>816</v>
      </c>
      <c r="AF41" s="30">
        <v>1003.983</v>
      </c>
      <c r="AG41" s="30">
        <f t="shared" si="21"/>
        <v>123.03713235294119</v>
      </c>
      <c r="AH41" s="27">
        <f t="shared" si="22"/>
        <v>30.350151148730347</v>
      </c>
      <c r="AI41" s="31">
        <v>84</v>
      </c>
      <c r="AJ41" s="31">
        <v>56</v>
      </c>
      <c r="AK41" s="30">
        <v>9.04</v>
      </c>
      <c r="AL41" s="30">
        <f t="shared" si="23"/>
        <v>16.142857142857142</v>
      </c>
      <c r="AM41" s="27">
        <f t="shared" si="24"/>
        <v>10.761904761904761</v>
      </c>
      <c r="AN41" s="31">
        <v>0</v>
      </c>
      <c r="AO41" s="31">
        <v>0</v>
      </c>
      <c r="AP41" s="30">
        <v>0</v>
      </c>
      <c r="AQ41" s="30" t="e">
        <f t="shared" si="25"/>
        <v>#DIV/0!</v>
      </c>
      <c r="AR41" s="27" t="e">
        <f t="shared" si="26"/>
        <v>#DIV/0!</v>
      </c>
      <c r="AS41" s="31">
        <v>0</v>
      </c>
      <c r="AT41" s="31">
        <v>0</v>
      </c>
      <c r="AU41" s="30"/>
      <c r="AV41" s="31">
        <v>0</v>
      </c>
      <c r="AW41" s="31">
        <v>0</v>
      </c>
      <c r="AX41" s="30"/>
      <c r="AY41" s="31">
        <v>36409.7</v>
      </c>
      <c r="AZ41" s="31">
        <v>18204.9</v>
      </c>
      <c r="BA41" s="30">
        <v>15170.8</v>
      </c>
      <c r="BB41" s="31">
        <v>0</v>
      </c>
      <c r="BC41" s="31"/>
      <c r="BD41" s="30"/>
      <c r="BE41" s="31">
        <v>0</v>
      </c>
      <c r="BF41" s="31">
        <v>0</v>
      </c>
      <c r="BG41" s="30">
        <v>0</v>
      </c>
      <c r="BH41" s="31">
        <v>0</v>
      </c>
      <c r="BI41" s="31">
        <v>0</v>
      </c>
      <c r="BJ41" s="30"/>
      <c r="BK41" s="31">
        <v>0</v>
      </c>
      <c r="BL41" s="31">
        <v>0</v>
      </c>
      <c r="BM41" s="30"/>
      <c r="BN41" s="30">
        <f t="shared" si="27"/>
        <v>609.2</v>
      </c>
      <c r="BO41" s="30">
        <f t="shared" si="27"/>
        <v>320</v>
      </c>
      <c r="BP41" s="30">
        <f t="shared" si="4"/>
        <v>50.751</v>
      </c>
      <c r="BQ41" s="30">
        <f t="shared" si="28"/>
        <v>15.8596875</v>
      </c>
      <c r="BR41" s="27">
        <f t="shared" si="29"/>
        <v>8.33076165462902</v>
      </c>
      <c r="BS41" s="31">
        <v>609.2</v>
      </c>
      <c r="BT41" s="31">
        <v>320</v>
      </c>
      <c r="BU41" s="30">
        <v>50.751</v>
      </c>
      <c r="BV41" s="31">
        <v>0</v>
      </c>
      <c r="BW41" s="31">
        <v>0</v>
      </c>
      <c r="BX41" s="30">
        <v>0</v>
      </c>
      <c r="BY41" s="31">
        <v>0</v>
      </c>
      <c r="BZ41" s="31">
        <v>0</v>
      </c>
      <c r="CA41" s="30">
        <v>0</v>
      </c>
      <c r="CB41" s="31">
        <v>0</v>
      </c>
      <c r="CC41" s="31">
        <v>0</v>
      </c>
      <c r="CD41" s="30">
        <v>0</v>
      </c>
      <c r="CE41" s="31">
        <v>0</v>
      </c>
      <c r="CF41" s="31">
        <v>0</v>
      </c>
      <c r="CG41" s="30"/>
      <c r="CH41" s="31">
        <v>0</v>
      </c>
      <c r="CI41" s="31">
        <v>0</v>
      </c>
      <c r="CJ41" s="30">
        <v>0</v>
      </c>
      <c r="CK41" s="31">
        <v>0</v>
      </c>
      <c r="CL41" s="31">
        <v>0</v>
      </c>
      <c r="CM41" s="30">
        <v>0</v>
      </c>
      <c r="CN41" s="31">
        <v>600</v>
      </c>
      <c r="CO41" s="31">
        <v>300</v>
      </c>
      <c r="CP41" s="30">
        <v>41.3</v>
      </c>
      <c r="CQ41" s="31">
        <v>600</v>
      </c>
      <c r="CR41" s="31">
        <v>300</v>
      </c>
      <c r="CS41" s="30">
        <v>41.3</v>
      </c>
      <c r="CT41" s="31">
        <v>0</v>
      </c>
      <c r="CU41" s="31">
        <v>0</v>
      </c>
      <c r="CV41" s="30">
        <v>0</v>
      </c>
      <c r="CW41" s="31">
        <v>0</v>
      </c>
      <c r="CX41" s="31">
        <v>0</v>
      </c>
      <c r="CY41" s="30">
        <v>0</v>
      </c>
      <c r="CZ41" s="31">
        <v>0</v>
      </c>
      <c r="DA41" s="31">
        <v>0</v>
      </c>
      <c r="DB41" s="30"/>
      <c r="DC41" s="31">
        <v>0</v>
      </c>
      <c r="DD41" s="31">
        <v>0</v>
      </c>
      <c r="DE41" s="30">
        <v>0</v>
      </c>
      <c r="DF41" s="27"/>
      <c r="DG41" s="30">
        <f t="shared" si="5"/>
        <v>42901.09999999999</v>
      </c>
      <c r="DH41" s="30">
        <f t="shared" si="5"/>
        <v>20318.7</v>
      </c>
      <c r="DI41" s="30">
        <f t="shared" si="6"/>
        <v>16732.748</v>
      </c>
      <c r="DJ41" s="31">
        <v>0</v>
      </c>
      <c r="DK41" s="31">
        <v>0</v>
      </c>
      <c r="DL41" s="30">
        <v>0</v>
      </c>
      <c r="DM41" s="31">
        <v>0</v>
      </c>
      <c r="DN41" s="31">
        <v>0</v>
      </c>
      <c r="DO41" s="30">
        <v>0</v>
      </c>
      <c r="DP41" s="31">
        <v>0</v>
      </c>
      <c r="DQ41" s="31">
        <v>0</v>
      </c>
      <c r="DR41" s="30"/>
      <c r="DS41" s="31">
        <v>0</v>
      </c>
      <c r="DT41" s="31">
        <v>0</v>
      </c>
      <c r="DU41" s="30"/>
      <c r="DV41" s="31">
        <v>0</v>
      </c>
      <c r="DW41" s="31">
        <v>0</v>
      </c>
      <c r="DX41" s="30"/>
      <c r="DY41" s="31">
        <v>8908.7</v>
      </c>
      <c r="DZ41" s="31">
        <v>3458.7</v>
      </c>
      <c r="EA41" s="30">
        <v>0</v>
      </c>
      <c r="EB41" s="27"/>
      <c r="EC41" s="30">
        <f t="shared" si="7"/>
        <v>8908.7</v>
      </c>
      <c r="ED41" s="30">
        <f t="shared" si="7"/>
        <v>3458.7</v>
      </c>
      <c r="EE41" s="30">
        <f t="shared" si="8"/>
        <v>0</v>
      </c>
      <c r="EH41" s="32"/>
      <c r="EJ41" s="32"/>
      <c r="EK41" s="32"/>
      <c r="EM41" s="32"/>
    </row>
    <row r="42" spans="1:143" s="36" customFormat="1" ht="20.25" customHeight="1">
      <c r="A42" s="25">
        <v>33</v>
      </c>
      <c r="B42" s="34" t="s">
        <v>90</v>
      </c>
      <c r="C42" s="27">
        <v>12701.9</v>
      </c>
      <c r="D42" s="35">
        <v>0</v>
      </c>
      <c r="E42" s="29">
        <f t="shared" si="9"/>
        <v>35703.1</v>
      </c>
      <c r="F42" s="30">
        <f t="shared" si="9"/>
        <v>16631</v>
      </c>
      <c r="G42" s="30">
        <f aca="true" t="shared" si="30" ref="G42:G65">DI42+EE42-EA42</f>
        <v>13867.518999999998</v>
      </c>
      <c r="H42" s="30">
        <f t="shared" si="10"/>
        <v>83.38355480728758</v>
      </c>
      <c r="I42" s="30">
        <f t="shared" si="11"/>
        <v>38.84121826956202</v>
      </c>
      <c r="J42" s="30">
        <f aca="true" t="shared" si="31" ref="J42:K65">T42+Y42+AD42+AI42+AN42+AS42+BK42+BS42+BV42+BY42+CB42+CE42+CK42+CN42+CT42+CW42+DC42</f>
        <v>8559</v>
      </c>
      <c r="K42" s="30">
        <f t="shared" si="31"/>
        <v>3058.9</v>
      </c>
      <c r="L42" s="30">
        <f aca="true" t="shared" si="32" ref="L42:L65">V42+AA42+AF42+AK42+AP42+AU42+BM42+BU42+BX42+CA42+CD42+CG42+CM42+CP42+CV42+CY42+DE42</f>
        <v>2557.6190000000006</v>
      </c>
      <c r="M42" s="30">
        <f t="shared" si="13"/>
        <v>83.61237699826737</v>
      </c>
      <c r="N42" s="30">
        <f t="shared" si="14"/>
        <v>29.88221754877907</v>
      </c>
      <c r="O42" s="30">
        <f aca="true" t="shared" si="33" ref="O42:P65">T42+AD42</f>
        <v>4400</v>
      </c>
      <c r="P42" s="30">
        <f t="shared" si="33"/>
        <v>1307.9</v>
      </c>
      <c r="Q42" s="30">
        <f aca="true" t="shared" si="34" ref="Q42:Q65">V42+AF42</f>
        <v>1359.2</v>
      </c>
      <c r="R42" s="30">
        <f t="shared" si="15"/>
        <v>103.9223182200474</v>
      </c>
      <c r="S42" s="27">
        <f t="shared" si="16"/>
        <v>30.89090909090909</v>
      </c>
      <c r="T42" s="31">
        <v>0</v>
      </c>
      <c r="U42" s="31">
        <v>0</v>
      </c>
      <c r="V42" s="30">
        <v>0</v>
      </c>
      <c r="W42" s="30" t="e">
        <f t="shared" si="17"/>
        <v>#DIV/0!</v>
      </c>
      <c r="X42" s="27" t="e">
        <f t="shared" si="18"/>
        <v>#DIV/0!</v>
      </c>
      <c r="Y42" s="31">
        <v>2038</v>
      </c>
      <c r="Z42" s="31">
        <v>750</v>
      </c>
      <c r="AA42" s="30">
        <v>650.219</v>
      </c>
      <c r="AB42" s="30">
        <f t="shared" si="19"/>
        <v>86.69586666666667</v>
      </c>
      <c r="AC42" s="27">
        <f t="shared" si="20"/>
        <v>31.90475956820412</v>
      </c>
      <c r="AD42" s="31">
        <v>4400</v>
      </c>
      <c r="AE42" s="31">
        <v>1307.9</v>
      </c>
      <c r="AF42" s="30">
        <v>1359.2</v>
      </c>
      <c r="AG42" s="30">
        <f t="shared" si="21"/>
        <v>103.9223182200474</v>
      </c>
      <c r="AH42" s="27">
        <f t="shared" si="22"/>
        <v>30.89090909090909</v>
      </c>
      <c r="AI42" s="31">
        <v>110</v>
      </c>
      <c r="AJ42" s="31">
        <v>51</v>
      </c>
      <c r="AK42" s="30">
        <v>47.6</v>
      </c>
      <c r="AL42" s="30">
        <f t="shared" si="23"/>
        <v>93.33333333333333</v>
      </c>
      <c r="AM42" s="27">
        <f t="shared" si="24"/>
        <v>43.27272727272727</v>
      </c>
      <c r="AN42" s="31">
        <v>0</v>
      </c>
      <c r="AO42" s="31">
        <v>0</v>
      </c>
      <c r="AP42" s="30">
        <v>0</v>
      </c>
      <c r="AQ42" s="30" t="e">
        <f t="shared" si="25"/>
        <v>#DIV/0!</v>
      </c>
      <c r="AR42" s="27" t="e">
        <f t="shared" si="26"/>
        <v>#DIV/0!</v>
      </c>
      <c r="AS42" s="31">
        <v>0</v>
      </c>
      <c r="AT42" s="31">
        <v>0</v>
      </c>
      <c r="AU42" s="30"/>
      <c r="AV42" s="31">
        <v>0</v>
      </c>
      <c r="AW42" s="31">
        <v>0</v>
      </c>
      <c r="AX42" s="30"/>
      <c r="AY42" s="31">
        <v>27144.1</v>
      </c>
      <c r="AZ42" s="31">
        <v>13572.1</v>
      </c>
      <c r="BA42" s="30">
        <v>11309.9</v>
      </c>
      <c r="BB42" s="31">
        <v>0</v>
      </c>
      <c r="BC42" s="31"/>
      <c r="BD42" s="30"/>
      <c r="BE42" s="31">
        <v>0</v>
      </c>
      <c r="BF42" s="31">
        <v>0</v>
      </c>
      <c r="BG42" s="30">
        <v>0</v>
      </c>
      <c r="BH42" s="31">
        <v>0</v>
      </c>
      <c r="BI42" s="31">
        <v>0</v>
      </c>
      <c r="BJ42" s="30"/>
      <c r="BK42" s="31">
        <v>0</v>
      </c>
      <c r="BL42" s="31">
        <v>0</v>
      </c>
      <c r="BM42" s="30"/>
      <c r="BN42" s="30">
        <f aca="true" t="shared" si="35" ref="BN42:BO65">BS42+BV42+BY42+CB42</f>
        <v>811</v>
      </c>
      <c r="BO42" s="30">
        <f t="shared" si="35"/>
        <v>250</v>
      </c>
      <c r="BP42" s="30">
        <f aca="true" t="shared" si="36" ref="BP42:BP65">BU42+BX42+CA42+CD42</f>
        <v>145.3</v>
      </c>
      <c r="BQ42" s="30">
        <f t="shared" si="28"/>
        <v>58.120000000000005</v>
      </c>
      <c r="BR42" s="27">
        <f t="shared" si="29"/>
        <v>17.916152897657213</v>
      </c>
      <c r="BS42" s="31">
        <v>811</v>
      </c>
      <c r="BT42" s="31">
        <v>250</v>
      </c>
      <c r="BU42" s="30">
        <v>145.3</v>
      </c>
      <c r="BV42" s="31">
        <v>0</v>
      </c>
      <c r="BW42" s="31">
        <v>0</v>
      </c>
      <c r="BX42" s="30">
        <v>0</v>
      </c>
      <c r="BY42" s="31">
        <v>0</v>
      </c>
      <c r="BZ42" s="31">
        <v>0</v>
      </c>
      <c r="CA42" s="30">
        <v>0</v>
      </c>
      <c r="CB42" s="31">
        <v>0</v>
      </c>
      <c r="CC42" s="31">
        <v>0</v>
      </c>
      <c r="CD42" s="30">
        <v>0</v>
      </c>
      <c r="CE42" s="31">
        <v>0</v>
      </c>
      <c r="CF42" s="31">
        <v>0</v>
      </c>
      <c r="CG42" s="30"/>
      <c r="CH42" s="31">
        <v>0</v>
      </c>
      <c r="CI42" s="31">
        <v>0</v>
      </c>
      <c r="CJ42" s="30">
        <v>0</v>
      </c>
      <c r="CK42" s="31">
        <v>0</v>
      </c>
      <c r="CL42" s="31">
        <v>0</v>
      </c>
      <c r="CM42" s="30">
        <v>0</v>
      </c>
      <c r="CN42" s="31">
        <v>1200</v>
      </c>
      <c r="CO42" s="31">
        <v>700</v>
      </c>
      <c r="CP42" s="30">
        <v>355.3</v>
      </c>
      <c r="CQ42" s="31">
        <v>0</v>
      </c>
      <c r="CR42" s="31">
        <v>0</v>
      </c>
      <c r="CS42" s="30">
        <v>355.3</v>
      </c>
      <c r="CT42" s="31">
        <v>0</v>
      </c>
      <c r="CU42" s="31">
        <v>0</v>
      </c>
      <c r="CV42" s="30">
        <v>0</v>
      </c>
      <c r="CW42" s="31">
        <v>0</v>
      </c>
      <c r="CX42" s="31">
        <v>0</v>
      </c>
      <c r="CY42" s="30">
        <v>0</v>
      </c>
      <c r="CZ42" s="31">
        <v>0</v>
      </c>
      <c r="DA42" s="31">
        <v>0</v>
      </c>
      <c r="DB42" s="30"/>
      <c r="DC42" s="31">
        <v>0</v>
      </c>
      <c r="DD42" s="31">
        <v>0</v>
      </c>
      <c r="DE42" s="30">
        <v>0</v>
      </c>
      <c r="DF42" s="27"/>
      <c r="DG42" s="30">
        <f aca="true" t="shared" si="37" ref="DG42:DH65">T42+Y42+AD42+AI42+AN42+AS42+AV42+AY42+BB42+BE42+BH42+BK42+BS42+BV42+BY42+CB42+CE42+CH42+CK42+CN42+CT42+CW42+CZ42+DC42</f>
        <v>35703.1</v>
      </c>
      <c r="DH42" s="30">
        <f t="shared" si="37"/>
        <v>16631</v>
      </c>
      <c r="DI42" s="30">
        <f aca="true" t="shared" si="38" ref="DI42:DI65">V42+AA42+AF42+AK42+AP42+AU42+AX42+BA42+BD42+BG42+BJ42+BM42+BU42+BX42+CA42+CD42+CG42+CJ42+CM42+CP42+CV42+CY42+DB42+DE42+DF42</f>
        <v>13867.518999999998</v>
      </c>
      <c r="DJ42" s="31">
        <v>0</v>
      </c>
      <c r="DK42" s="31">
        <v>0</v>
      </c>
      <c r="DL42" s="30">
        <v>0</v>
      </c>
      <c r="DM42" s="31">
        <v>0</v>
      </c>
      <c r="DN42" s="31">
        <v>0</v>
      </c>
      <c r="DO42" s="30">
        <v>0</v>
      </c>
      <c r="DP42" s="31">
        <v>0</v>
      </c>
      <c r="DQ42" s="31">
        <v>0</v>
      </c>
      <c r="DR42" s="30"/>
      <c r="DS42" s="31">
        <v>0</v>
      </c>
      <c r="DT42" s="31">
        <v>0</v>
      </c>
      <c r="DU42" s="30"/>
      <c r="DV42" s="31">
        <v>0</v>
      </c>
      <c r="DW42" s="31">
        <v>0</v>
      </c>
      <c r="DX42" s="30"/>
      <c r="DY42" s="31">
        <v>5048.1</v>
      </c>
      <c r="DZ42" s="31">
        <v>2798.1</v>
      </c>
      <c r="EA42" s="30">
        <v>0</v>
      </c>
      <c r="EB42" s="27"/>
      <c r="EC42" s="30">
        <f aca="true" t="shared" si="39" ref="EC42:ED65">DJ42+DM42+DP42+DS42+DV42+DY42</f>
        <v>5048.1</v>
      </c>
      <c r="ED42" s="30">
        <f t="shared" si="39"/>
        <v>2798.1</v>
      </c>
      <c r="EE42" s="30">
        <f t="shared" si="8"/>
        <v>0</v>
      </c>
      <c r="EH42" s="32"/>
      <c r="EJ42" s="32"/>
      <c r="EK42" s="32"/>
      <c r="EM42" s="32"/>
    </row>
    <row r="43" spans="1:143" s="36" customFormat="1" ht="20.25" customHeight="1">
      <c r="A43" s="33">
        <v>34</v>
      </c>
      <c r="B43" s="34" t="s">
        <v>91</v>
      </c>
      <c r="C43" s="27">
        <v>2613.1</v>
      </c>
      <c r="D43" s="35">
        <v>0</v>
      </c>
      <c r="E43" s="29">
        <f t="shared" si="9"/>
        <v>21977.2</v>
      </c>
      <c r="F43" s="30">
        <f t="shared" si="9"/>
        <v>10948.8</v>
      </c>
      <c r="G43" s="30">
        <f t="shared" si="30"/>
        <v>8889.718</v>
      </c>
      <c r="H43" s="30">
        <f t="shared" si="10"/>
        <v>81.19353719129037</v>
      </c>
      <c r="I43" s="30">
        <f t="shared" si="11"/>
        <v>40.44972971989152</v>
      </c>
      <c r="J43" s="30">
        <f t="shared" si="31"/>
        <v>5466.5</v>
      </c>
      <c r="K43" s="30">
        <f t="shared" si="31"/>
        <v>2693.4</v>
      </c>
      <c r="L43" s="30">
        <f t="shared" si="32"/>
        <v>2010.218</v>
      </c>
      <c r="M43" s="30">
        <f t="shared" si="13"/>
        <v>74.63495953070468</v>
      </c>
      <c r="N43" s="30">
        <f t="shared" si="14"/>
        <v>36.77340162809842</v>
      </c>
      <c r="O43" s="30">
        <f t="shared" si="33"/>
        <v>2250</v>
      </c>
      <c r="P43" s="30">
        <f t="shared" si="33"/>
        <v>1079.7</v>
      </c>
      <c r="Q43" s="30">
        <f t="shared" si="34"/>
        <v>948.57</v>
      </c>
      <c r="R43" s="30">
        <f t="shared" si="15"/>
        <v>87.85495971103084</v>
      </c>
      <c r="S43" s="27">
        <f t="shared" si="16"/>
        <v>42.15866666666667</v>
      </c>
      <c r="T43" s="31">
        <v>0</v>
      </c>
      <c r="U43" s="31">
        <v>0</v>
      </c>
      <c r="V43" s="30">
        <v>0</v>
      </c>
      <c r="W43" s="30" t="e">
        <f t="shared" si="17"/>
        <v>#DIV/0!</v>
      </c>
      <c r="X43" s="27" t="e">
        <f t="shared" si="18"/>
        <v>#DIV/0!</v>
      </c>
      <c r="Y43" s="31">
        <v>2244.5</v>
      </c>
      <c r="Z43" s="31">
        <v>1127.7</v>
      </c>
      <c r="AA43" s="30">
        <v>707.743</v>
      </c>
      <c r="AB43" s="30">
        <f t="shared" si="19"/>
        <v>62.75986521237918</v>
      </c>
      <c r="AC43" s="27">
        <f t="shared" si="20"/>
        <v>31.532323457340166</v>
      </c>
      <c r="AD43" s="31">
        <v>2250</v>
      </c>
      <c r="AE43" s="31">
        <v>1079.7</v>
      </c>
      <c r="AF43" s="30">
        <v>948.57</v>
      </c>
      <c r="AG43" s="30">
        <f t="shared" si="21"/>
        <v>87.85495971103084</v>
      </c>
      <c r="AH43" s="27">
        <f t="shared" si="22"/>
        <v>42.15866666666667</v>
      </c>
      <c r="AI43" s="31">
        <v>72</v>
      </c>
      <c r="AJ43" s="31">
        <v>36</v>
      </c>
      <c r="AK43" s="30">
        <v>18</v>
      </c>
      <c r="AL43" s="30">
        <f t="shared" si="23"/>
        <v>50</v>
      </c>
      <c r="AM43" s="27">
        <f t="shared" si="24"/>
        <v>25</v>
      </c>
      <c r="AN43" s="31">
        <v>0</v>
      </c>
      <c r="AO43" s="31">
        <v>0</v>
      </c>
      <c r="AP43" s="30">
        <v>0</v>
      </c>
      <c r="AQ43" s="30" t="e">
        <f t="shared" si="25"/>
        <v>#DIV/0!</v>
      </c>
      <c r="AR43" s="27" t="e">
        <f t="shared" si="26"/>
        <v>#DIV/0!</v>
      </c>
      <c r="AS43" s="31">
        <v>0</v>
      </c>
      <c r="AT43" s="31">
        <v>0</v>
      </c>
      <c r="AU43" s="30"/>
      <c r="AV43" s="31">
        <v>0</v>
      </c>
      <c r="AW43" s="31">
        <v>0</v>
      </c>
      <c r="AX43" s="30"/>
      <c r="AY43" s="31">
        <v>16510.7</v>
      </c>
      <c r="AZ43" s="31">
        <v>8255.4</v>
      </c>
      <c r="BA43" s="30">
        <v>6879.5</v>
      </c>
      <c r="BB43" s="31">
        <v>0</v>
      </c>
      <c r="BC43" s="31"/>
      <c r="BD43" s="30"/>
      <c r="BE43" s="31">
        <v>0</v>
      </c>
      <c r="BF43" s="31">
        <v>0</v>
      </c>
      <c r="BG43" s="30">
        <v>0</v>
      </c>
      <c r="BH43" s="31">
        <v>0</v>
      </c>
      <c r="BI43" s="31">
        <v>0</v>
      </c>
      <c r="BJ43" s="30"/>
      <c r="BK43" s="31">
        <v>0</v>
      </c>
      <c r="BL43" s="31">
        <v>0</v>
      </c>
      <c r="BM43" s="30"/>
      <c r="BN43" s="30">
        <f t="shared" si="35"/>
        <v>500</v>
      </c>
      <c r="BO43" s="30">
        <f t="shared" si="35"/>
        <v>250</v>
      </c>
      <c r="BP43" s="30">
        <f t="shared" si="36"/>
        <v>209.905</v>
      </c>
      <c r="BQ43" s="30">
        <f t="shared" si="28"/>
        <v>83.962</v>
      </c>
      <c r="BR43" s="27">
        <f t="shared" si="29"/>
        <v>41.981</v>
      </c>
      <c r="BS43" s="31">
        <v>500</v>
      </c>
      <c r="BT43" s="31">
        <v>250</v>
      </c>
      <c r="BU43" s="30">
        <v>209.905</v>
      </c>
      <c r="BV43" s="31">
        <v>0</v>
      </c>
      <c r="BW43" s="31">
        <v>0</v>
      </c>
      <c r="BX43" s="30">
        <v>0</v>
      </c>
      <c r="BY43" s="31">
        <v>0</v>
      </c>
      <c r="BZ43" s="31">
        <v>0</v>
      </c>
      <c r="CA43" s="30">
        <v>0</v>
      </c>
      <c r="CB43" s="31">
        <v>0</v>
      </c>
      <c r="CC43" s="31">
        <v>0</v>
      </c>
      <c r="CD43" s="30">
        <v>0</v>
      </c>
      <c r="CE43" s="31">
        <v>0</v>
      </c>
      <c r="CF43" s="31">
        <v>0</v>
      </c>
      <c r="CG43" s="30"/>
      <c r="CH43" s="31">
        <v>0</v>
      </c>
      <c r="CI43" s="31">
        <v>0</v>
      </c>
      <c r="CJ43" s="30">
        <v>0</v>
      </c>
      <c r="CK43" s="31">
        <v>0</v>
      </c>
      <c r="CL43" s="31">
        <v>0</v>
      </c>
      <c r="CM43" s="30">
        <v>0</v>
      </c>
      <c r="CN43" s="31">
        <v>400</v>
      </c>
      <c r="CO43" s="31">
        <v>200</v>
      </c>
      <c r="CP43" s="30">
        <v>126</v>
      </c>
      <c r="CQ43" s="31">
        <v>400</v>
      </c>
      <c r="CR43" s="31">
        <v>200</v>
      </c>
      <c r="CS43" s="30">
        <v>126</v>
      </c>
      <c r="CT43" s="31">
        <v>0</v>
      </c>
      <c r="CU43" s="31">
        <v>0</v>
      </c>
      <c r="CV43" s="30">
        <v>0</v>
      </c>
      <c r="CW43" s="31">
        <v>0</v>
      </c>
      <c r="CX43" s="31">
        <v>0</v>
      </c>
      <c r="CY43" s="30">
        <v>0</v>
      </c>
      <c r="CZ43" s="31">
        <v>0</v>
      </c>
      <c r="DA43" s="31">
        <v>0</v>
      </c>
      <c r="DB43" s="30"/>
      <c r="DC43" s="31">
        <v>0</v>
      </c>
      <c r="DD43" s="31">
        <v>0</v>
      </c>
      <c r="DE43" s="30">
        <v>0</v>
      </c>
      <c r="DF43" s="27"/>
      <c r="DG43" s="30">
        <f t="shared" si="37"/>
        <v>21977.2</v>
      </c>
      <c r="DH43" s="30">
        <f t="shared" si="37"/>
        <v>10948.8</v>
      </c>
      <c r="DI43" s="30">
        <f t="shared" si="38"/>
        <v>8889.718</v>
      </c>
      <c r="DJ43" s="31">
        <v>0</v>
      </c>
      <c r="DK43" s="31">
        <v>0</v>
      </c>
      <c r="DL43" s="30">
        <v>0</v>
      </c>
      <c r="DM43" s="31">
        <v>0</v>
      </c>
      <c r="DN43" s="31">
        <v>0</v>
      </c>
      <c r="DO43" s="30">
        <v>0</v>
      </c>
      <c r="DP43" s="31">
        <v>0</v>
      </c>
      <c r="DQ43" s="31">
        <v>0</v>
      </c>
      <c r="DR43" s="30"/>
      <c r="DS43" s="31">
        <v>0</v>
      </c>
      <c r="DT43" s="31">
        <v>0</v>
      </c>
      <c r="DU43" s="30"/>
      <c r="DV43" s="31">
        <v>0</v>
      </c>
      <c r="DW43" s="31">
        <v>0</v>
      </c>
      <c r="DX43" s="30"/>
      <c r="DY43" s="31">
        <v>746.9</v>
      </c>
      <c r="DZ43" s="31">
        <v>416.9</v>
      </c>
      <c r="EA43" s="30">
        <v>0</v>
      </c>
      <c r="EB43" s="27"/>
      <c r="EC43" s="30">
        <f t="shared" si="39"/>
        <v>746.9</v>
      </c>
      <c r="ED43" s="30">
        <f t="shared" si="39"/>
        <v>416.9</v>
      </c>
      <c r="EE43" s="30">
        <f t="shared" si="8"/>
        <v>0</v>
      </c>
      <c r="EH43" s="32"/>
      <c r="EJ43" s="32"/>
      <c r="EK43" s="32"/>
      <c r="EM43" s="32"/>
    </row>
    <row r="44" spans="1:143" s="36" customFormat="1" ht="20.25" customHeight="1">
      <c r="A44" s="25">
        <v>35</v>
      </c>
      <c r="B44" s="34" t="s">
        <v>92</v>
      </c>
      <c r="C44" s="27">
        <v>486.195</v>
      </c>
      <c r="D44" s="35">
        <v>0</v>
      </c>
      <c r="E44" s="29">
        <f t="shared" si="9"/>
        <v>15981.500000000002</v>
      </c>
      <c r="F44" s="30">
        <f t="shared" si="9"/>
        <v>6935.805</v>
      </c>
      <c r="G44" s="30">
        <f t="shared" si="30"/>
        <v>6009.55</v>
      </c>
      <c r="H44" s="30">
        <f t="shared" si="10"/>
        <v>86.64531370187022</v>
      </c>
      <c r="I44" s="30">
        <f t="shared" si="11"/>
        <v>37.603166160873506</v>
      </c>
      <c r="J44" s="30">
        <f t="shared" si="31"/>
        <v>4672.6</v>
      </c>
      <c r="K44" s="30">
        <f t="shared" si="31"/>
        <v>1281.354999999999</v>
      </c>
      <c r="L44" s="30">
        <f t="shared" si="32"/>
        <v>1297.5500000000002</v>
      </c>
      <c r="M44" s="30">
        <f t="shared" si="13"/>
        <v>101.26389642214694</v>
      </c>
      <c r="N44" s="30">
        <f t="shared" si="14"/>
        <v>27.769336129777855</v>
      </c>
      <c r="O44" s="30">
        <f t="shared" si="33"/>
        <v>1582.7</v>
      </c>
      <c r="P44" s="30">
        <f t="shared" si="33"/>
        <v>400</v>
      </c>
      <c r="Q44" s="30">
        <f t="shared" si="34"/>
        <v>640.374</v>
      </c>
      <c r="R44" s="30">
        <f t="shared" si="15"/>
        <v>160.0935</v>
      </c>
      <c r="S44" s="27">
        <f t="shared" si="16"/>
        <v>40.460858027421494</v>
      </c>
      <c r="T44" s="31">
        <v>0</v>
      </c>
      <c r="U44" s="31">
        <v>0</v>
      </c>
      <c r="V44" s="30">
        <v>0</v>
      </c>
      <c r="W44" s="30" t="e">
        <f t="shared" si="17"/>
        <v>#DIV/0!</v>
      </c>
      <c r="X44" s="27" t="e">
        <f t="shared" si="18"/>
        <v>#DIV/0!</v>
      </c>
      <c r="Y44" s="31">
        <v>1378</v>
      </c>
      <c r="Z44" s="31">
        <v>383.805</v>
      </c>
      <c r="AA44" s="30">
        <v>441.536</v>
      </c>
      <c r="AB44" s="30">
        <f t="shared" si="19"/>
        <v>115.0417529735152</v>
      </c>
      <c r="AC44" s="27">
        <f t="shared" si="20"/>
        <v>32.04179970972424</v>
      </c>
      <c r="AD44" s="31">
        <v>1582.7</v>
      </c>
      <c r="AE44" s="31">
        <v>400</v>
      </c>
      <c r="AF44" s="30">
        <v>640.374</v>
      </c>
      <c r="AG44" s="30">
        <f t="shared" si="21"/>
        <v>160.0935</v>
      </c>
      <c r="AH44" s="27">
        <f t="shared" si="22"/>
        <v>40.460858027421494</v>
      </c>
      <c r="AI44" s="31">
        <v>24</v>
      </c>
      <c r="AJ44" s="31">
        <v>12</v>
      </c>
      <c r="AK44" s="30">
        <v>5.9</v>
      </c>
      <c r="AL44" s="30">
        <f t="shared" si="23"/>
        <v>49.16666666666667</v>
      </c>
      <c r="AM44" s="27">
        <f t="shared" si="24"/>
        <v>24.583333333333336</v>
      </c>
      <c r="AN44" s="31">
        <v>0</v>
      </c>
      <c r="AO44" s="31">
        <v>0</v>
      </c>
      <c r="AP44" s="30">
        <v>0</v>
      </c>
      <c r="AQ44" s="30" t="e">
        <f t="shared" si="25"/>
        <v>#DIV/0!</v>
      </c>
      <c r="AR44" s="27" t="e">
        <f t="shared" si="26"/>
        <v>#DIV/0!</v>
      </c>
      <c r="AS44" s="31">
        <v>0</v>
      </c>
      <c r="AT44" s="31">
        <v>0</v>
      </c>
      <c r="AU44" s="30"/>
      <c r="AV44" s="31">
        <v>0</v>
      </c>
      <c r="AW44" s="31">
        <v>0</v>
      </c>
      <c r="AX44" s="30"/>
      <c r="AY44" s="31">
        <v>11308.900000000001</v>
      </c>
      <c r="AZ44" s="31">
        <v>5654.450000000001</v>
      </c>
      <c r="BA44" s="30">
        <v>4712</v>
      </c>
      <c r="BB44" s="31">
        <v>0</v>
      </c>
      <c r="BC44" s="31"/>
      <c r="BD44" s="30"/>
      <c r="BE44" s="31">
        <v>0</v>
      </c>
      <c r="BF44" s="31">
        <v>0</v>
      </c>
      <c r="BG44" s="30">
        <v>0</v>
      </c>
      <c r="BH44" s="31">
        <v>0</v>
      </c>
      <c r="BI44" s="31">
        <v>0</v>
      </c>
      <c r="BJ44" s="30"/>
      <c r="BK44" s="31">
        <v>0</v>
      </c>
      <c r="BL44" s="31">
        <v>0</v>
      </c>
      <c r="BM44" s="30"/>
      <c r="BN44" s="30">
        <f t="shared" si="35"/>
        <v>1487.9</v>
      </c>
      <c r="BO44" s="30">
        <f t="shared" si="35"/>
        <v>385.549999999999</v>
      </c>
      <c r="BP44" s="30">
        <f t="shared" si="36"/>
        <v>139.5</v>
      </c>
      <c r="BQ44" s="30">
        <f t="shared" si="28"/>
        <v>36.18207755154983</v>
      </c>
      <c r="BR44" s="27">
        <f t="shared" si="29"/>
        <v>9.375630082666845</v>
      </c>
      <c r="BS44" s="31">
        <v>1487.9</v>
      </c>
      <c r="BT44" s="31">
        <v>385.549999999999</v>
      </c>
      <c r="BU44" s="30">
        <v>139.5</v>
      </c>
      <c r="BV44" s="31">
        <v>0</v>
      </c>
      <c r="BW44" s="31">
        <v>0</v>
      </c>
      <c r="BX44" s="30">
        <v>0</v>
      </c>
      <c r="BY44" s="31">
        <v>0</v>
      </c>
      <c r="BZ44" s="31">
        <v>0</v>
      </c>
      <c r="CA44" s="30">
        <v>0</v>
      </c>
      <c r="CB44" s="31">
        <v>0</v>
      </c>
      <c r="CC44" s="31">
        <v>0</v>
      </c>
      <c r="CD44" s="30">
        <v>0</v>
      </c>
      <c r="CE44" s="31">
        <v>0</v>
      </c>
      <c r="CF44" s="31">
        <v>0</v>
      </c>
      <c r="CG44" s="30"/>
      <c r="CH44" s="31">
        <v>0</v>
      </c>
      <c r="CI44" s="31">
        <v>0</v>
      </c>
      <c r="CJ44" s="30">
        <v>0</v>
      </c>
      <c r="CK44" s="31">
        <v>0</v>
      </c>
      <c r="CL44" s="31">
        <v>0</v>
      </c>
      <c r="CM44" s="30">
        <v>0</v>
      </c>
      <c r="CN44" s="31">
        <v>200</v>
      </c>
      <c r="CO44" s="31">
        <v>100</v>
      </c>
      <c r="CP44" s="30">
        <v>70.24</v>
      </c>
      <c r="CQ44" s="31">
        <v>150</v>
      </c>
      <c r="CR44" s="31">
        <v>75</v>
      </c>
      <c r="CS44" s="30">
        <v>70.24</v>
      </c>
      <c r="CT44" s="31">
        <v>0</v>
      </c>
      <c r="CU44" s="31">
        <v>0</v>
      </c>
      <c r="CV44" s="30">
        <v>0</v>
      </c>
      <c r="CW44" s="31">
        <v>0</v>
      </c>
      <c r="CX44" s="31">
        <v>0</v>
      </c>
      <c r="CY44" s="30">
        <v>0</v>
      </c>
      <c r="CZ44" s="31">
        <v>0</v>
      </c>
      <c r="DA44" s="31">
        <v>0</v>
      </c>
      <c r="DB44" s="30"/>
      <c r="DC44" s="31">
        <v>0</v>
      </c>
      <c r="DD44" s="31">
        <v>0</v>
      </c>
      <c r="DE44" s="30">
        <v>0</v>
      </c>
      <c r="DF44" s="27"/>
      <c r="DG44" s="30">
        <f t="shared" si="37"/>
        <v>15981.500000000002</v>
      </c>
      <c r="DH44" s="30">
        <f t="shared" si="37"/>
        <v>6935.805</v>
      </c>
      <c r="DI44" s="30">
        <f t="shared" si="38"/>
        <v>6009.55</v>
      </c>
      <c r="DJ44" s="31">
        <v>0</v>
      </c>
      <c r="DK44" s="31">
        <v>0</v>
      </c>
      <c r="DL44" s="30">
        <v>0</v>
      </c>
      <c r="DM44" s="31">
        <v>0</v>
      </c>
      <c r="DN44" s="31">
        <v>0</v>
      </c>
      <c r="DO44" s="30">
        <v>0</v>
      </c>
      <c r="DP44" s="31">
        <v>0</v>
      </c>
      <c r="DQ44" s="31">
        <v>0</v>
      </c>
      <c r="DR44" s="30"/>
      <c r="DS44" s="31">
        <v>0</v>
      </c>
      <c r="DT44" s="31">
        <v>0</v>
      </c>
      <c r="DU44" s="30"/>
      <c r="DV44" s="31">
        <v>0</v>
      </c>
      <c r="DW44" s="31">
        <v>0</v>
      </c>
      <c r="DX44" s="30"/>
      <c r="DY44" s="31">
        <v>313.805</v>
      </c>
      <c r="DZ44" s="31">
        <v>13.805</v>
      </c>
      <c r="EA44" s="30">
        <v>0</v>
      </c>
      <c r="EB44" s="27"/>
      <c r="EC44" s="30">
        <f t="shared" si="39"/>
        <v>313.805</v>
      </c>
      <c r="ED44" s="30">
        <f t="shared" si="39"/>
        <v>13.805</v>
      </c>
      <c r="EE44" s="30">
        <f t="shared" si="8"/>
        <v>0</v>
      </c>
      <c r="EH44" s="32"/>
      <c r="EJ44" s="32"/>
      <c r="EK44" s="32"/>
      <c r="EM44" s="32"/>
    </row>
    <row r="45" spans="1:143" s="36" customFormat="1" ht="20.25" customHeight="1">
      <c r="A45" s="33">
        <v>36</v>
      </c>
      <c r="B45" s="34" t="s">
        <v>93</v>
      </c>
      <c r="C45" s="27">
        <v>2.8000000000000114</v>
      </c>
      <c r="D45" s="35">
        <v>0</v>
      </c>
      <c r="E45" s="29">
        <f t="shared" si="9"/>
        <v>10736.2</v>
      </c>
      <c r="F45" s="30">
        <f t="shared" si="9"/>
        <v>5074</v>
      </c>
      <c r="G45" s="30">
        <f t="shared" si="30"/>
        <v>4147.825</v>
      </c>
      <c r="H45" s="30">
        <f t="shared" si="10"/>
        <v>81.74664958612534</v>
      </c>
      <c r="I45" s="30">
        <f t="shared" si="11"/>
        <v>38.63401389690952</v>
      </c>
      <c r="J45" s="30">
        <f t="shared" si="31"/>
        <v>2093</v>
      </c>
      <c r="K45" s="30">
        <f t="shared" si="31"/>
        <v>752.4</v>
      </c>
      <c r="L45" s="30">
        <f t="shared" si="32"/>
        <v>546.625</v>
      </c>
      <c r="M45" s="30">
        <f t="shared" si="13"/>
        <v>72.65085061137692</v>
      </c>
      <c r="N45" s="30">
        <f t="shared" si="14"/>
        <v>26.116817964644053</v>
      </c>
      <c r="O45" s="30">
        <f t="shared" si="33"/>
        <v>595</v>
      </c>
      <c r="P45" s="30">
        <f t="shared" si="33"/>
        <v>200</v>
      </c>
      <c r="Q45" s="30">
        <f t="shared" si="34"/>
        <v>301.508</v>
      </c>
      <c r="R45" s="30">
        <f t="shared" si="15"/>
        <v>150.754</v>
      </c>
      <c r="S45" s="27">
        <f t="shared" si="16"/>
        <v>50.67361344537815</v>
      </c>
      <c r="T45" s="31">
        <v>0</v>
      </c>
      <c r="U45" s="31">
        <v>0</v>
      </c>
      <c r="V45" s="30">
        <v>0</v>
      </c>
      <c r="W45" s="30" t="e">
        <f t="shared" si="17"/>
        <v>#DIV/0!</v>
      </c>
      <c r="X45" s="27" t="e">
        <f t="shared" si="18"/>
        <v>#DIV/0!</v>
      </c>
      <c r="Y45" s="31">
        <v>1022</v>
      </c>
      <c r="Z45" s="31">
        <v>280.4</v>
      </c>
      <c r="AA45" s="30">
        <v>165.841</v>
      </c>
      <c r="AB45" s="30">
        <f t="shared" si="19"/>
        <v>59.144436519258214</v>
      </c>
      <c r="AC45" s="27">
        <f t="shared" si="20"/>
        <v>16.227103718199608</v>
      </c>
      <c r="AD45" s="31">
        <v>595</v>
      </c>
      <c r="AE45" s="31">
        <v>200</v>
      </c>
      <c r="AF45" s="30">
        <v>301.508</v>
      </c>
      <c r="AG45" s="30">
        <f t="shared" si="21"/>
        <v>150.754</v>
      </c>
      <c r="AH45" s="27">
        <f t="shared" si="22"/>
        <v>50.67361344537815</v>
      </c>
      <c r="AI45" s="31">
        <v>166</v>
      </c>
      <c r="AJ45" s="31">
        <v>92</v>
      </c>
      <c r="AK45" s="30">
        <v>37.5</v>
      </c>
      <c r="AL45" s="30">
        <f t="shared" si="23"/>
        <v>40.76086956521739</v>
      </c>
      <c r="AM45" s="27">
        <f t="shared" si="24"/>
        <v>22.590361445783135</v>
      </c>
      <c r="AN45" s="31">
        <v>0</v>
      </c>
      <c r="AO45" s="31">
        <v>0</v>
      </c>
      <c r="AP45" s="30">
        <v>0</v>
      </c>
      <c r="AQ45" s="30" t="e">
        <f t="shared" si="25"/>
        <v>#DIV/0!</v>
      </c>
      <c r="AR45" s="27" t="e">
        <f t="shared" si="26"/>
        <v>#DIV/0!</v>
      </c>
      <c r="AS45" s="31">
        <v>0</v>
      </c>
      <c r="AT45" s="31">
        <v>0</v>
      </c>
      <c r="AU45" s="30"/>
      <c r="AV45" s="31">
        <v>0</v>
      </c>
      <c r="AW45" s="31">
        <v>0</v>
      </c>
      <c r="AX45" s="30"/>
      <c r="AY45" s="31">
        <v>8643.2</v>
      </c>
      <c r="AZ45" s="31">
        <v>4321.6</v>
      </c>
      <c r="BA45" s="30">
        <v>3601.2</v>
      </c>
      <c r="BB45" s="31">
        <v>0</v>
      </c>
      <c r="BC45" s="31"/>
      <c r="BD45" s="30"/>
      <c r="BE45" s="31">
        <v>0</v>
      </c>
      <c r="BF45" s="31">
        <v>0</v>
      </c>
      <c r="BG45" s="30">
        <v>0</v>
      </c>
      <c r="BH45" s="31">
        <v>0</v>
      </c>
      <c r="BI45" s="31">
        <v>0</v>
      </c>
      <c r="BJ45" s="30"/>
      <c r="BK45" s="31">
        <v>0</v>
      </c>
      <c r="BL45" s="31">
        <v>0</v>
      </c>
      <c r="BM45" s="30"/>
      <c r="BN45" s="30">
        <f t="shared" si="35"/>
        <v>140</v>
      </c>
      <c r="BO45" s="30">
        <f t="shared" si="35"/>
        <v>100</v>
      </c>
      <c r="BP45" s="30">
        <f t="shared" si="36"/>
        <v>0</v>
      </c>
      <c r="BQ45" s="30">
        <f t="shared" si="28"/>
        <v>0</v>
      </c>
      <c r="BR45" s="27">
        <f t="shared" si="29"/>
        <v>0</v>
      </c>
      <c r="BS45" s="31">
        <v>140</v>
      </c>
      <c r="BT45" s="31">
        <v>100</v>
      </c>
      <c r="BU45" s="30">
        <v>0</v>
      </c>
      <c r="BV45" s="31">
        <v>0</v>
      </c>
      <c r="BW45" s="31">
        <v>0</v>
      </c>
      <c r="BX45" s="30">
        <v>0</v>
      </c>
      <c r="BY45" s="31">
        <v>0</v>
      </c>
      <c r="BZ45" s="31">
        <v>0</v>
      </c>
      <c r="CA45" s="30">
        <v>0</v>
      </c>
      <c r="CB45" s="31">
        <v>0</v>
      </c>
      <c r="CC45" s="31">
        <v>0</v>
      </c>
      <c r="CD45" s="30">
        <v>0</v>
      </c>
      <c r="CE45" s="31">
        <v>0</v>
      </c>
      <c r="CF45" s="31">
        <v>0</v>
      </c>
      <c r="CG45" s="30"/>
      <c r="CH45" s="31">
        <v>0</v>
      </c>
      <c r="CI45" s="31">
        <v>0</v>
      </c>
      <c r="CJ45" s="30">
        <v>0</v>
      </c>
      <c r="CK45" s="31">
        <v>0</v>
      </c>
      <c r="CL45" s="31">
        <v>0</v>
      </c>
      <c r="CM45" s="30">
        <v>0</v>
      </c>
      <c r="CN45" s="31">
        <v>170</v>
      </c>
      <c r="CO45" s="31">
        <v>80</v>
      </c>
      <c r="CP45" s="30">
        <v>41.776</v>
      </c>
      <c r="CQ45" s="31">
        <v>170</v>
      </c>
      <c r="CR45" s="31">
        <v>80</v>
      </c>
      <c r="CS45" s="30">
        <v>41.776</v>
      </c>
      <c r="CT45" s="31">
        <v>0</v>
      </c>
      <c r="CU45" s="31">
        <v>0</v>
      </c>
      <c r="CV45" s="30">
        <v>0</v>
      </c>
      <c r="CW45" s="31">
        <v>0</v>
      </c>
      <c r="CX45" s="31">
        <v>0</v>
      </c>
      <c r="CY45" s="30">
        <v>0</v>
      </c>
      <c r="CZ45" s="31">
        <v>0</v>
      </c>
      <c r="DA45" s="31">
        <v>0</v>
      </c>
      <c r="DB45" s="30"/>
      <c r="DC45" s="31">
        <v>0</v>
      </c>
      <c r="DD45" s="31">
        <v>0</v>
      </c>
      <c r="DE45" s="30">
        <v>0</v>
      </c>
      <c r="DF45" s="27"/>
      <c r="DG45" s="30">
        <f t="shared" si="37"/>
        <v>10736.2</v>
      </c>
      <c r="DH45" s="30">
        <f t="shared" si="37"/>
        <v>5074</v>
      </c>
      <c r="DI45" s="30">
        <f t="shared" si="38"/>
        <v>4147.825</v>
      </c>
      <c r="DJ45" s="31">
        <v>0</v>
      </c>
      <c r="DK45" s="31">
        <v>0</v>
      </c>
      <c r="DL45" s="30">
        <v>0</v>
      </c>
      <c r="DM45" s="31">
        <v>0</v>
      </c>
      <c r="DN45" s="31">
        <v>0</v>
      </c>
      <c r="DO45" s="30">
        <v>0</v>
      </c>
      <c r="DP45" s="31">
        <v>0</v>
      </c>
      <c r="DQ45" s="31">
        <v>0</v>
      </c>
      <c r="DR45" s="30"/>
      <c r="DS45" s="31">
        <v>0</v>
      </c>
      <c r="DT45" s="31">
        <v>0</v>
      </c>
      <c r="DU45" s="30"/>
      <c r="DV45" s="31">
        <v>0</v>
      </c>
      <c r="DW45" s="31">
        <v>0</v>
      </c>
      <c r="DX45" s="30"/>
      <c r="DY45" s="31">
        <v>0</v>
      </c>
      <c r="DZ45" s="31">
        <v>0</v>
      </c>
      <c r="EA45" s="30">
        <v>0</v>
      </c>
      <c r="EB45" s="27"/>
      <c r="EC45" s="30">
        <f t="shared" si="39"/>
        <v>0</v>
      </c>
      <c r="ED45" s="30">
        <f t="shared" si="39"/>
        <v>0</v>
      </c>
      <c r="EE45" s="30">
        <f t="shared" si="8"/>
        <v>0</v>
      </c>
      <c r="EH45" s="32"/>
      <c r="EJ45" s="32"/>
      <c r="EK45" s="32"/>
      <c r="EM45" s="32"/>
    </row>
    <row r="46" spans="1:143" s="36" customFormat="1" ht="20.25" customHeight="1">
      <c r="A46" s="25">
        <v>37</v>
      </c>
      <c r="B46" s="34" t="s">
        <v>94</v>
      </c>
      <c r="C46" s="27">
        <v>1123.8</v>
      </c>
      <c r="D46" s="35">
        <v>0</v>
      </c>
      <c r="E46" s="29">
        <f t="shared" si="9"/>
        <v>5550.2</v>
      </c>
      <c r="F46" s="30">
        <f t="shared" si="9"/>
        <v>2775</v>
      </c>
      <c r="G46" s="30">
        <f t="shared" si="30"/>
        <v>2166.913</v>
      </c>
      <c r="H46" s="30">
        <f t="shared" si="10"/>
        <v>78.08695495495496</v>
      </c>
      <c r="I46" s="30">
        <f t="shared" si="11"/>
        <v>39.042070556016</v>
      </c>
      <c r="J46" s="30">
        <f t="shared" si="31"/>
        <v>2050.2</v>
      </c>
      <c r="K46" s="30">
        <f t="shared" si="31"/>
        <v>1025</v>
      </c>
      <c r="L46" s="30">
        <f t="shared" si="32"/>
        <v>708.713</v>
      </c>
      <c r="M46" s="30">
        <f t="shared" si="13"/>
        <v>69.14273170731707</v>
      </c>
      <c r="N46" s="30">
        <f t="shared" si="14"/>
        <v>34.56799336650083</v>
      </c>
      <c r="O46" s="30">
        <f t="shared" si="33"/>
        <v>334.2</v>
      </c>
      <c r="P46" s="30">
        <f t="shared" si="33"/>
        <v>187.39999999999998</v>
      </c>
      <c r="Q46" s="30">
        <f t="shared" si="34"/>
        <v>314.2</v>
      </c>
      <c r="R46" s="30">
        <f t="shared" si="15"/>
        <v>167.66275346851657</v>
      </c>
      <c r="S46" s="27">
        <f t="shared" si="16"/>
        <v>94.01555954518253</v>
      </c>
      <c r="T46" s="31">
        <v>44.7</v>
      </c>
      <c r="U46" s="31">
        <v>44.7</v>
      </c>
      <c r="V46" s="30">
        <v>0</v>
      </c>
      <c r="W46" s="30">
        <f t="shared" si="17"/>
        <v>0</v>
      </c>
      <c r="X46" s="27">
        <f t="shared" si="18"/>
        <v>0</v>
      </c>
      <c r="Y46" s="31">
        <v>1050</v>
      </c>
      <c r="Z46" s="31">
        <v>527.6</v>
      </c>
      <c r="AA46" s="30">
        <v>186.013</v>
      </c>
      <c r="AB46" s="30">
        <f t="shared" si="19"/>
        <v>35.25644427596664</v>
      </c>
      <c r="AC46" s="27">
        <f t="shared" si="20"/>
        <v>17.71552380952381</v>
      </c>
      <c r="AD46" s="31">
        <v>289.5</v>
      </c>
      <c r="AE46" s="31">
        <v>142.7</v>
      </c>
      <c r="AF46" s="30">
        <v>314.2</v>
      </c>
      <c r="AG46" s="30">
        <f t="shared" si="21"/>
        <v>220.1822004204625</v>
      </c>
      <c r="AH46" s="27">
        <f t="shared" si="22"/>
        <v>108.53195164075993</v>
      </c>
      <c r="AI46" s="31">
        <v>0</v>
      </c>
      <c r="AJ46" s="31">
        <v>0</v>
      </c>
      <c r="AK46" s="30">
        <v>0</v>
      </c>
      <c r="AL46" s="30" t="e">
        <f t="shared" si="23"/>
        <v>#DIV/0!</v>
      </c>
      <c r="AM46" s="27" t="e">
        <f t="shared" si="24"/>
        <v>#DIV/0!</v>
      </c>
      <c r="AN46" s="31">
        <v>0</v>
      </c>
      <c r="AO46" s="31">
        <v>0</v>
      </c>
      <c r="AP46" s="30">
        <v>0</v>
      </c>
      <c r="AQ46" s="30" t="e">
        <f t="shared" si="25"/>
        <v>#DIV/0!</v>
      </c>
      <c r="AR46" s="27" t="e">
        <f t="shared" si="26"/>
        <v>#DIV/0!</v>
      </c>
      <c r="AS46" s="31">
        <v>0</v>
      </c>
      <c r="AT46" s="31">
        <v>0</v>
      </c>
      <c r="AU46" s="30"/>
      <c r="AV46" s="31">
        <v>0</v>
      </c>
      <c r="AW46" s="31">
        <v>0</v>
      </c>
      <c r="AX46" s="30"/>
      <c r="AY46" s="31">
        <v>3500</v>
      </c>
      <c r="AZ46" s="31">
        <v>1750</v>
      </c>
      <c r="BA46" s="30">
        <v>1458.2</v>
      </c>
      <c r="BB46" s="31">
        <v>0</v>
      </c>
      <c r="BC46" s="31"/>
      <c r="BD46" s="30"/>
      <c r="BE46" s="31">
        <v>0</v>
      </c>
      <c r="BF46" s="31">
        <v>0</v>
      </c>
      <c r="BG46" s="30">
        <v>0</v>
      </c>
      <c r="BH46" s="31">
        <v>0</v>
      </c>
      <c r="BI46" s="31">
        <v>0</v>
      </c>
      <c r="BJ46" s="30"/>
      <c r="BK46" s="31">
        <v>0</v>
      </c>
      <c r="BL46" s="31">
        <v>0</v>
      </c>
      <c r="BM46" s="30"/>
      <c r="BN46" s="30">
        <f t="shared" si="35"/>
        <v>666</v>
      </c>
      <c r="BO46" s="30">
        <f t="shared" si="35"/>
        <v>310</v>
      </c>
      <c r="BP46" s="30">
        <f t="shared" si="36"/>
        <v>208.5</v>
      </c>
      <c r="BQ46" s="30">
        <f t="shared" si="28"/>
        <v>67.25806451612904</v>
      </c>
      <c r="BR46" s="27">
        <f t="shared" si="29"/>
        <v>31.306306306306308</v>
      </c>
      <c r="BS46" s="31">
        <v>563</v>
      </c>
      <c r="BT46" s="31">
        <v>270</v>
      </c>
      <c r="BU46" s="30">
        <v>208.5</v>
      </c>
      <c r="BV46" s="31">
        <v>0</v>
      </c>
      <c r="BW46" s="31">
        <v>0</v>
      </c>
      <c r="BX46" s="30">
        <v>0</v>
      </c>
      <c r="BY46" s="31">
        <v>0</v>
      </c>
      <c r="BZ46" s="31">
        <v>0</v>
      </c>
      <c r="CA46" s="30">
        <v>0</v>
      </c>
      <c r="CB46" s="31">
        <v>103</v>
      </c>
      <c r="CC46" s="31">
        <v>40</v>
      </c>
      <c r="CD46" s="30">
        <v>0</v>
      </c>
      <c r="CE46" s="31">
        <v>0</v>
      </c>
      <c r="CF46" s="31">
        <v>0</v>
      </c>
      <c r="CG46" s="30"/>
      <c r="CH46" s="31">
        <v>0</v>
      </c>
      <c r="CI46" s="31">
        <v>0</v>
      </c>
      <c r="CJ46" s="30">
        <v>0</v>
      </c>
      <c r="CK46" s="31">
        <v>0</v>
      </c>
      <c r="CL46" s="31">
        <v>0</v>
      </c>
      <c r="CM46" s="30">
        <v>0</v>
      </c>
      <c r="CN46" s="31">
        <v>0</v>
      </c>
      <c r="CO46" s="31">
        <v>0</v>
      </c>
      <c r="CP46" s="30">
        <v>0</v>
      </c>
      <c r="CQ46" s="31">
        <v>0</v>
      </c>
      <c r="CR46" s="31">
        <v>0</v>
      </c>
      <c r="CS46" s="30">
        <v>0</v>
      </c>
      <c r="CT46" s="31">
        <v>0</v>
      </c>
      <c r="CU46" s="31">
        <v>0</v>
      </c>
      <c r="CV46" s="30">
        <v>0</v>
      </c>
      <c r="CW46" s="31">
        <v>0</v>
      </c>
      <c r="CX46" s="31">
        <v>0</v>
      </c>
      <c r="CY46" s="30">
        <v>0</v>
      </c>
      <c r="CZ46" s="31">
        <v>0</v>
      </c>
      <c r="DA46" s="31">
        <v>0</v>
      </c>
      <c r="DB46" s="30"/>
      <c r="DC46" s="31">
        <v>0</v>
      </c>
      <c r="DD46" s="31">
        <v>0</v>
      </c>
      <c r="DE46" s="30">
        <v>0</v>
      </c>
      <c r="DF46" s="27"/>
      <c r="DG46" s="30">
        <f t="shared" si="37"/>
        <v>5550.2</v>
      </c>
      <c r="DH46" s="30">
        <f t="shared" si="37"/>
        <v>2775</v>
      </c>
      <c r="DI46" s="30">
        <f t="shared" si="38"/>
        <v>2166.913</v>
      </c>
      <c r="DJ46" s="31">
        <v>0</v>
      </c>
      <c r="DK46" s="31">
        <v>0</v>
      </c>
      <c r="DL46" s="30">
        <v>0</v>
      </c>
      <c r="DM46" s="31">
        <v>0</v>
      </c>
      <c r="DN46" s="31">
        <v>0</v>
      </c>
      <c r="DO46" s="30">
        <v>0</v>
      </c>
      <c r="DP46" s="31">
        <v>0</v>
      </c>
      <c r="DQ46" s="31">
        <v>0</v>
      </c>
      <c r="DR46" s="30"/>
      <c r="DS46" s="31">
        <v>0</v>
      </c>
      <c r="DT46" s="31">
        <v>0</v>
      </c>
      <c r="DU46" s="30"/>
      <c r="DV46" s="31">
        <v>0</v>
      </c>
      <c r="DW46" s="31">
        <v>0</v>
      </c>
      <c r="DX46" s="30"/>
      <c r="DY46" s="31">
        <v>0</v>
      </c>
      <c r="DZ46" s="31">
        <v>0</v>
      </c>
      <c r="EA46" s="30">
        <v>0</v>
      </c>
      <c r="EB46" s="27"/>
      <c r="EC46" s="30">
        <f t="shared" si="39"/>
        <v>0</v>
      </c>
      <c r="ED46" s="30">
        <f t="shared" si="39"/>
        <v>0</v>
      </c>
      <c r="EE46" s="30">
        <f t="shared" si="8"/>
        <v>0</v>
      </c>
      <c r="EH46" s="32"/>
      <c r="EJ46" s="32"/>
      <c r="EK46" s="32"/>
      <c r="EM46" s="32"/>
    </row>
    <row r="47" spans="1:143" s="36" customFormat="1" ht="20.25" customHeight="1">
      <c r="A47" s="33">
        <v>38</v>
      </c>
      <c r="B47" s="34" t="s">
        <v>95</v>
      </c>
      <c r="C47" s="27">
        <v>1558.953</v>
      </c>
      <c r="D47" s="35">
        <v>0</v>
      </c>
      <c r="E47" s="29">
        <f t="shared" si="9"/>
        <v>11235.199999999999</v>
      </c>
      <c r="F47" s="30">
        <f t="shared" si="9"/>
        <v>5115</v>
      </c>
      <c r="G47" s="30">
        <f t="shared" si="30"/>
        <v>3960.464</v>
      </c>
      <c r="H47" s="30">
        <f t="shared" si="10"/>
        <v>77.42842619745845</v>
      </c>
      <c r="I47" s="30">
        <f t="shared" si="11"/>
        <v>35.250498433494734</v>
      </c>
      <c r="J47" s="30">
        <f t="shared" si="31"/>
        <v>2755.8</v>
      </c>
      <c r="K47" s="30">
        <f t="shared" si="31"/>
        <v>1072.8</v>
      </c>
      <c r="L47" s="30">
        <f t="shared" si="32"/>
        <v>798.1640000000001</v>
      </c>
      <c r="M47" s="30">
        <f t="shared" si="13"/>
        <v>74.40007457121553</v>
      </c>
      <c r="N47" s="30">
        <f t="shared" si="14"/>
        <v>28.963059728572464</v>
      </c>
      <c r="O47" s="30">
        <f t="shared" si="33"/>
        <v>1200</v>
      </c>
      <c r="P47" s="30">
        <f t="shared" si="33"/>
        <v>394</v>
      </c>
      <c r="Q47" s="30">
        <f t="shared" si="34"/>
        <v>408.1</v>
      </c>
      <c r="R47" s="30">
        <f t="shared" si="15"/>
        <v>103.57868020304568</v>
      </c>
      <c r="S47" s="27">
        <f t="shared" si="16"/>
        <v>34.00833333333333</v>
      </c>
      <c r="T47" s="31">
        <v>0</v>
      </c>
      <c r="U47" s="31">
        <v>0</v>
      </c>
      <c r="V47" s="30">
        <v>0</v>
      </c>
      <c r="W47" s="30" t="e">
        <f t="shared" si="17"/>
        <v>#DIV/0!</v>
      </c>
      <c r="X47" s="27" t="e">
        <f t="shared" si="18"/>
        <v>#DIV/0!</v>
      </c>
      <c r="Y47" s="31">
        <v>1200</v>
      </c>
      <c r="Z47" s="31">
        <v>546.3</v>
      </c>
      <c r="AA47" s="30">
        <v>310.764</v>
      </c>
      <c r="AB47" s="30">
        <f t="shared" si="19"/>
        <v>56.88522789676003</v>
      </c>
      <c r="AC47" s="27">
        <f t="shared" si="20"/>
        <v>25.897000000000002</v>
      </c>
      <c r="AD47" s="31">
        <v>1200</v>
      </c>
      <c r="AE47" s="31">
        <v>394</v>
      </c>
      <c r="AF47" s="30">
        <v>408.1</v>
      </c>
      <c r="AG47" s="30">
        <f t="shared" si="21"/>
        <v>103.57868020304568</v>
      </c>
      <c r="AH47" s="27">
        <f t="shared" si="22"/>
        <v>34.00833333333333</v>
      </c>
      <c r="AI47" s="31">
        <v>20</v>
      </c>
      <c r="AJ47" s="31">
        <v>7.5</v>
      </c>
      <c r="AK47" s="30">
        <v>28.6</v>
      </c>
      <c r="AL47" s="30">
        <f t="shared" si="23"/>
        <v>381.33333333333337</v>
      </c>
      <c r="AM47" s="27">
        <f t="shared" si="24"/>
        <v>143.00000000000003</v>
      </c>
      <c r="AN47" s="31">
        <v>0</v>
      </c>
      <c r="AO47" s="31">
        <v>0</v>
      </c>
      <c r="AP47" s="30">
        <v>0</v>
      </c>
      <c r="AQ47" s="30" t="e">
        <f t="shared" si="25"/>
        <v>#DIV/0!</v>
      </c>
      <c r="AR47" s="27" t="e">
        <f t="shared" si="26"/>
        <v>#DIV/0!</v>
      </c>
      <c r="AS47" s="31">
        <v>0</v>
      </c>
      <c r="AT47" s="31">
        <v>0</v>
      </c>
      <c r="AU47" s="30"/>
      <c r="AV47" s="31">
        <v>0</v>
      </c>
      <c r="AW47" s="31">
        <v>0</v>
      </c>
      <c r="AX47" s="30"/>
      <c r="AY47" s="31">
        <v>8479.4</v>
      </c>
      <c r="AZ47" s="31">
        <v>4042.2</v>
      </c>
      <c r="BA47" s="30">
        <v>3533.3</v>
      </c>
      <c r="BB47" s="31">
        <v>0</v>
      </c>
      <c r="BC47" s="31"/>
      <c r="BD47" s="30"/>
      <c r="BE47" s="31">
        <v>0</v>
      </c>
      <c r="BF47" s="31">
        <v>0</v>
      </c>
      <c r="BG47" s="30">
        <v>0</v>
      </c>
      <c r="BH47" s="31">
        <v>0</v>
      </c>
      <c r="BI47" s="31">
        <v>0</v>
      </c>
      <c r="BJ47" s="30"/>
      <c r="BK47" s="31">
        <v>0</v>
      </c>
      <c r="BL47" s="31">
        <v>0</v>
      </c>
      <c r="BM47" s="30"/>
      <c r="BN47" s="30">
        <f t="shared" si="35"/>
        <v>185.8</v>
      </c>
      <c r="BO47" s="30">
        <f t="shared" si="35"/>
        <v>115</v>
      </c>
      <c r="BP47" s="30">
        <f t="shared" si="36"/>
        <v>25.2</v>
      </c>
      <c r="BQ47" s="30">
        <f t="shared" si="28"/>
        <v>21.913043478260867</v>
      </c>
      <c r="BR47" s="27">
        <f t="shared" si="29"/>
        <v>13.562970936490848</v>
      </c>
      <c r="BS47" s="31">
        <v>185.8</v>
      </c>
      <c r="BT47" s="31">
        <v>115</v>
      </c>
      <c r="BU47" s="30">
        <v>25.2</v>
      </c>
      <c r="BV47" s="31">
        <v>0</v>
      </c>
      <c r="BW47" s="31">
        <v>0</v>
      </c>
      <c r="BX47" s="30">
        <v>0</v>
      </c>
      <c r="BY47" s="31">
        <v>0</v>
      </c>
      <c r="BZ47" s="31">
        <v>0</v>
      </c>
      <c r="CA47" s="30">
        <v>0</v>
      </c>
      <c r="CB47" s="31">
        <v>0</v>
      </c>
      <c r="CC47" s="31">
        <v>0</v>
      </c>
      <c r="CD47" s="30">
        <v>0</v>
      </c>
      <c r="CE47" s="31">
        <v>0</v>
      </c>
      <c r="CF47" s="31">
        <v>0</v>
      </c>
      <c r="CG47" s="30"/>
      <c r="CH47" s="31">
        <v>0</v>
      </c>
      <c r="CI47" s="31">
        <v>0</v>
      </c>
      <c r="CJ47" s="30">
        <v>0</v>
      </c>
      <c r="CK47" s="31">
        <v>0</v>
      </c>
      <c r="CL47" s="31">
        <v>0</v>
      </c>
      <c r="CM47" s="30">
        <v>0</v>
      </c>
      <c r="CN47" s="31">
        <v>150</v>
      </c>
      <c r="CO47" s="31">
        <v>10</v>
      </c>
      <c r="CP47" s="30">
        <v>25.5</v>
      </c>
      <c r="CQ47" s="31">
        <v>150</v>
      </c>
      <c r="CR47" s="31">
        <v>10</v>
      </c>
      <c r="CS47" s="30">
        <v>25.5</v>
      </c>
      <c r="CT47" s="31">
        <v>0</v>
      </c>
      <c r="CU47" s="31">
        <v>0</v>
      </c>
      <c r="CV47" s="30">
        <v>0</v>
      </c>
      <c r="CW47" s="31">
        <v>0</v>
      </c>
      <c r="CX47" s="31">
        <v>0</v>
      </c>
      <c r="CY47" s="30">
        <v>0</v>
      </c>
      <c r="CZ47" s="31">
        <v>0</v>
      </c>
      <c r="DA47" s="31">
        <v>0</v>
      </c>
      <c r="DB47" s="30"/>
      <c r="DC47" s="31">
        <v>0</v>
      </c>
      <c r="DD47" s="31">
        <v>0</v>
      </c>
      <c r="DE47" s="30">
        <v>0</v>
      </c>
      <c r="DF47" s="27"/>
      <c r="DG47" s="30">
        <f t="shared" si="37"/>
        <v>11235.199999999999</v>
      </c>
      <c r="DH47" s="30">
        <f t="shared" si="37"/>
        <v>5115</v>
      </c>
      <c r="DI47" s="30">
        <f t="shared" si="38"/>
        <v>4331.464</v>
      </c>
      <c r="DJ47" s="31">
        <v>0</v>
      </c>
      <c r="DK47" s="31">
        <v>0</v>
      </c>
      <c r="DL47" s="30">
        <v>0</v>
      </c>
      <c r="DM47" s="31">
        <v>0</v>
      </c>
      <c r="DN47" s="31">
        <v>0</v>
      </c>
      <c r="DO47" s="30">
        <v>-371</v>
      </c>
      <c r="DP47" s="31">
        <v>0</v>
      </c>
      <c r="DQ47" s="31">
        <v>0</v>
      </c>
      <c r="DR47" s="30"/>
      <c r="DS47" s="31">
        <v>0</v>
      </c>
      <c r="DT47" s="31">
        <v>0</v>
      </c>
      <c r="DU47" s="30"/>
      <c r="DV47" s="31">
        <v>0</v>
      </c>
      <c r="DW47" s="31">
        <v>0</v>
      </c>
      <c r="DX47" s="30"/>
      <c r="DY47" s="31">
        <v>0</v>
      </c>
      <c r="DZ47" s="31">
        <v>0</v>
      </c>
      <c r="EA47" s="30">
        <v>300</v>
      </c>
      <c r="EB47" s="27"/>
      <c r="EC47" s="30">
        <f t="shared" si="39"/>
        <v>0</v>
      </c>
      <c r="ED47" s="30">
        <f t="shared" si="39"/>
        <v>0</v>
      </c>
      <c r="EE47" s="30">
        <f t="shared" si="8"/>
        <v>-71</v>
      </c>
      <c r="EH47" s="32"/>
      <c r="EJ47" s="32"/>
      <c r="EK47" s="32"/>
      <c r="EM47" s="32"/>
    </row>
    <row r="48" spans="1:143" s="36" customFormat="1" ht="20.25" customHeight="1">
      <c r="A48" s="25">
        <v>39</v>
      </c>
      <c r="B48" s="34" t="s">
        <v>96</v>
      </c>
      <c r="C48" s="27">
        <v>7392.6</v>
      </c>
      <c r="D48" s="35">
        <v>0</v>
      </c>
      <c r="E48" s="29">
        <f t="shared" si="9"/>
        <v>30393</v>
      </c>
      <c r="F48" s="30">
        <f t="shared" si="9"/>
        <v>13993.4</v>
      </c>
      <c r="G48" s="30">
        <f t="shared" si="30"/>
        <v>11695.869999999999</v>
      </c>
      <c r="H48" s="30">
        <f t="shared" si="10"/>
        <v>83.58133119899381</v>
      </c>
      <c r="I48" s="30">
        <f t="shared" si="11"/>
        <v>38.48211759286678</v>
      </c>
      <c r="J48" s="30">
        <f t="shared" si="31"/>
        <v>5960.5</v>
      </c>
      <c r="K48" s="30">
        <f t="shared" si="31"/>
        <v>1777.1</v>
      </c>
      <c r="L48" s="30">
        <f t="shared" si="32"/>
        <v>1515.57</v>
      </c>
      <c r="M48" s="30">
        <f t="shared" si="13"/>
        <v>85.28332676833043</v>
      </c>
      <c r="N48" s="30">
        <f t="shared" si="14"/>
        <v>25.42689371697005</v>
      </c>
      <c r="O48" s="30">
        <f t="shared" si="33"/>
        <v>2107.3</v>
      </c>
      <c r="P48" s="30">
        <f t="shared" si="33"/>
        <v>660.1</v>
      </c>
      <c r="Q48" s="30">
        <f t="shared" si="34"/>
        <v>900.128</v>
      </c>
      <c r="R48" s="30">
        <f t="shared" si="15"/>
        <v>136.3623693379791</v>
      </c>
      <c r="S48" s="27">
        <f t="shared" si="16"/>
        <v>42.71475347601196</v>
      </c>
      <c r="T48" s="31">
        <v>0</v>
      </c>
      <c r="U48" s="31">
        <v>0</v>
      </c>
      <c r="V48" s="30">
        <v>0</v>
      </c>
      <c r="W48" s="30" t="e">
        <f t="shared" si="17"/>
        <v>#DIV/0!</v>
      </c>
      <c r="X48" s="27" t="e">
        <f t="shared" si="18"/>
        <v>#DIV/0!</v>
      </c>
      <c r="Y48" s="31">
        <v>2679.2</v>
      </c>
      <c r="Z48" s="31">
        <v>699</v>
      </c>
      <c r="AA48" s="30">
        <v>487.714</v>
      </c>
      <c r="AB48" s="30">
        <f t="shared" si="19"/>
        <v>69.77310443490701</v>
      </c>
      <c r="AC48" s="27">
        <f t="shared" si="20"/>
        <v>18.203717527620185</v>
      </c>
      <c r="AD48" s="31">
        <v>2107.3</v>
      </c>
      <c r="AE48" s="31">
        <v>660.1</v>
      </c>
      <c r="AF48" s="30">
        <v>900.128</v>
      </c>
      <c r="AG48" s="30">
        <f t="shared" si="21"/>
        <v>136.3623693379791</v>
      </c>
      <c r="AH48" s="27">
        <f t="shared" si="22"/>
        <v>42.71475347601196</v>
      </c>
      <c r="AI48" s="31">
        <v>24</v>
      </c>
      <c r="AJ48" s="31">
        <v>18</v>
      </c>
      <c r="AK48" s="30">
        <v>23.6</v>
      </c>
      <c r="AL48" s="30">
        <f t="shared" si="23"/>
        <v>131.11111111111111</v>
      </c>
      <c r="AM48" s="27">
        <f t="shared" si="24"/>
        <v>98.33333333333334</v>
      </c>
      <c r="AN48" s="31">
        <v>0</v>
      </c>
      <c r="AO48" s="31">
        <v>0</v>
      </c>
      <c r="AP48" s="30">
        <v>0</v>
      </c>
      <c r="AQ48" s="30" t="e">
        <f t="shared" si="25"/>
        <v>#DIV/0!</v>
      </c>
      <c r="AR48" s="27" t="e">
        <f t="shared" si="26"/>
        <v>#DIV/0!</v>
      </c>
      <c r="AS48" s="31">
        <v>0</v>
      </c>
      <c r="AT48" s="31">
        <v>0</v>
      </c>
      <c r="AU48" s="30"/>
      <c r="AV48" s="31">
        <v>0</v>
      </c>
      <c r="AW48" s="31">
        <v>0</v>
      </c>
      <c r="AX48" s="30"/>
      <c r="AY48" s="31">
        <v>24432.5</v>
      </c>
      <c r="AZ48" s="31">
        <v>12216.3</v>
      </c>
      <c r="BA48" s="30">
        <v>10180.3</v>
      </c>
      <c r="BB48" s="31">
        <v>0</v>
      </c>
      <c r="BC48" s="31"/>
      <c r="BD48" s="30"/>
      <c r="BE48" s="31">
        <v>0</v>
      </c>
      <c r="BF48" s="31">
        <v>0</v>
      </c>
      <c r="BG48" s="30">
        <v>0</v>
      </c>
      <c r="BH48" s="31">
        <v>0</v>
      </c>
      <c r="BI48" s="31">
        <v>0</v>
      </c>
      <c r="BJ48" s="30"/>
      <c r="BK48" s="31">
        <v>0</v>
      </c>
      <c r="BL48" s="31">
        <v>0</v>
      </c>
      <c r="BM48" s="30"/>
      <c r="BN48" s="30">
        <f t="shared" si="35"/>
        <v>750</v>
      </c>
      <c r="BO48" s="30">
        <f t="shared" si="35"/>
        <v>200</v>
      </c>
      <c r="BP48" s="30">
        <f t="shared" si="36"/>
        <v>64.6</v>
      </c>
      <c r="BQ48" s="30">
        <f t="shared" si="28"/>
        <v>32.3</v>
      </c>
      <c r="BR48" s="27">
        <f t="shared" si="29"/>
        <v>8.613333333333333</v>
      </c>
      <c r="BS48" s="31">
        <v>750</v>
      </c>
      <c r="BT48" s="31">
        <v>200</v>
      </c>
      <c r="BU48" s="30">
        <v>64.6</v>
      </c>
      <c r="BV48" s="31">
        <v>0</v>
      </c>
      <c r="BW48" s="31">
        <v>0</v>
      </c>
      <c r="BX48" s="30">
        <v>0</v>
      </c>
      <c r="BY48" s="31">
        <v>0</v>
      </c>
      <c r="BZ48" s="31">
        <v>0</v>
      </c>
      <c r="CA48" s="30">
        <v>0</v>
      </c>
      <c r="CB48" s="31">
        <v>0</v>
      </c>
      <c r="CC48" s="31">
        <v>0</v>
      </c>
      <c r="CD48" s="30">
        <v>0</v>
      </c>
      <c r="CE48" s="31">
        <v>0</v>
      </c>
      <c r="CF48" s="31">
        <v>0</v>
      </c>
      <c r="CG48" s="30"/>
      <c r="CH48" s="31">
        <v>0</v>
      </c>
      <c r="CI48" s="31">
        <v>0</v>
      </c>
      <c r="CJ48" s="30">
        <v>0</v>
      </c>
      <c r="CK48" s="31">
        <v>0</v>
      </c>
      <c r="CL48" s="31">
        <v>0</v>
      </c>
      <c r="CM48" s="30">
        <v>0</v>
      </c>
      <c r="CN48" s="31">
        <v>400</v>
      </c>
      <c r="CO48" s="31">
        <v>200</v>
      </c>
      <c r="CP48" s="30">
        <v>39.528</v>
      </c>
      <c r="CQ48" s="31">
        <v>400</v>
      </c>
      <c r="CR48" s="31">
        <v>200</v>
      </c>
      <c r="CS48" s="30">
        <v>39.528</v>
      </c>
      <c r="CT48" s="31">
        <v>0</v>
      </c>
      <c r="CU48" s="31">
        <v>0</v>
      </c>
      <c r="CV48" s="30">
        <v>0</v>
      </c>
      <c r="CW48" s="31">
        <v>0</v>
      </c>
      <c r="CX48" s="31">
        <v>0</v>
      </c>
      <c r="CY48" s="30">
        <v>0</v>
      </c>
      <c r="CZ48" s="31">
        <v>0</v>
      </c>
      <c r="DA48" s="31">
        <v>0</v>
      </c>
      <c r="DB48" s="30"/>
      <c r="DC48" s="31">
        <v>0</v>
      </c>
      <c r="DD48" s="31">
        <v>0</v>
      </c>
      <c r="DE48" s="30">
        <v>0</v>
      </c>
      <c r="DF48" s="27"/>
      <c r="DG48" s="30">
        <f t="shared" si="37"/>
        <v>30393</v>
      </c>
      <c r="DH48" s="30">
        <f t="shared" si="37"/>
        <v>13993.4</v>
      </c>
      <c r="DI48" s="30">
        <f t="shared" si="38"/>
        <v>11695.869999999999</v>
      </c>
      <c r="DJ48" s="31">
        <v>0</v>
      </c>
      <c r="DK48" s="31">
        <v>0</v>
      </c>
      <c r="DL48" s="30">
        <v>0</v>
      </c>
      <c r="DM48" s="31">
        <v>0</v>
      </c>
      <c r="DN48" s="31">
        <v>0</v>
      </c>
      <c r="DO48" s="30">
        <v>0</v>
      </c>
      <c r="DP48" s="31">
        <v>0</v>
      </c>
      <c r="DQ48" s="31">
        <v>0</v>
      </c>
      <c r="DR48" s="30"/>
      <c r="DS48" s="31">
        <v>0</v>
      </c>
      <c r="DT48" s="31">
        <v>0</v>
      </c>
      <c r="DU48" s="30"/>
      <c r="DV48" s="31">
        <v>0</v>
      </c>
      <c r="DW48" s="31">
        <v>0</v>
      </c>
      <c r="DX48" s="30"/>
      <c r="DY48" s="31">
        <v>3007.4</v>
      </c>
      <c r="DZ48" s="31">
        <v>1207.4</v>
      </c>
      <c r="EA48" s="30">
        <v>0</v>
      </c>
      <c r="EB48" s="27"/>
      <c r="EC48" s="30">
        <f t="shared" si="39"/>
        <v>3007.4</v>
      </c>
      <c r="ED48" s="30">
        <f t="shared" si="39"/>
        <v>1207.4</v>
      </c>
      <c r="EE48" s="30">
        <f t="shared" si="8"/>
        <v>0</v>
      </c>
      <c r="EH48" s="32"/>
      <c r="EJ48" s="32"/>
      <c r="EK48" s="32"/>
      <c r="EM48" s="32"/>
    </row>
    <row r="49" spans="1:143" s="36" customFormat="1" ht="20.25" customHeight="1">
      <c r="A49" s="33">
        <v>40</v>
      </c>
      <c r="B49" s="34" t="s">
        <v>97</v>
      </c>
      <c r="C49" s="27">
        <v>8440.3</v>
      </c>
      <c r="D49" s="35">
        <v>0</v>
      </c>
      <c r="E49" s="29">
        <f t="shared" si="9"/>
        <v>39480.6</v>
      </c>
      <c r="F49" s="30">
        <f t="shared" si="9"/>
        <v>19575</v>
      </c>
      <c r="G49" s="30">
        <f t="shared" si="30"/>
        <v>16666.869</v>
      </c>
      <c r="H49" s="30">
        <f t="shared" si="10"/>
        <v>85.14364750957853</v>
      </c>
      <c r="I49" s="30">
        <f t="shared" si="11"/>
        <v>42.21533867266455</v>
      </c>
      <c r="J49" s="30">
        <f t="shared" si="31"/>
        <v>4530.7</v>
      </c>
      <c r="K49" s="30">
        <f t="shared" si="31"/>
        <v>2100</v>
      </c>
      <c r="L49" s="30">
        <f t="shared" si="32"/>
        <v>2104.3689999999997</v>
      </c>
      <c r="M49" s="30">
        <f t="shared" si="13"/>
        <v>100.2080476190476</v>
      </c>
      <c r="N49" s="30">
        <f t="shared" si="14"/>
        <v>46.446884587370604</v>
      </c>
      <c r="O49" s="30">
        <f t="shared" si="33"/>
        <v>2205</v>
      </c>
      <c r="P49" s="30">
        <f t="shared" si="33"/>
        <v>815.8</v>
      </c>
      <c r="Q49" s="30">
        <f t="shared" si="34"/>
        <v>800.01</v>
      </c>
      <c r="R49" s="30">
        <f t="shared" si="15"/>
        <v>98.06447658739887</v>
      </c>
      <c r="S49" s="27">
        <f t="shared" si="16"/>
        <v>36.28163265306122</v>
      </c>
      <c r="T49" s="31">
        <v>0</v>
      </c>
      <c r="U49" s="31">
        <v>0</v>
      </c>
      <c r="V49" s="30">
        <v>0</v>
      </c>
      <c r="W49" s="30" t="e">
        <f t="shared" si="17"/>
        <v>#DIV/0!</v>
      </c>
      <c r="X49" s="27" t="e">
        <f t="shared" si="18"/>
        <v>#DIV/0!</v>
      </c>
      <c r="Y49" s="31">
        <v>1221.7</v>
      </c>
      <c r="Z49" s="31">
        <v>712.2</v>
      </c>
      <c r="AA49" s="30">
        <v>657.139</v>
      </c>
      <c r="AB49" s="30">
        <f t="shared" si="19"/>
        <v>92.26888514462229</v>
      </c>
      <c r="AC49" s="27">
        <f t="shared" si="20"/>
        <v>53.788900712122455</v>
      </c>
      <c r="AD49" s="31">
        <v>2205</v>
      </c>
      <c r="AE49" s="31">
        <v>815.8</v>
      </c>
      <c r="AF49" s="30">
        <v>800.01</v>
      </c>
      <c r="AG49" s="30">
        <f t="shared" si="21"/>
        <v>98.06447658739887</v>
      </c>
      <c r="AH49" s="27">
        <f t="shared" si="22"/>
        <v>36.28163265306122</v>
      </c>
      <c r="AI49" s="31">
        <v>104</v>
      </c>
      <c r="AJ49" s="31">
        <v>72</v>
      </c>
      <c r="AK49" s="30">
        <v>69.7</v>
      </c>
      <c r="AL49" s="30">
        <f t="shared" si="23"/>
        <v>96.80555555555556</v>
      </c>
      <c r="AM49" s="27">
        <f t="shared" si="24"/>
        <v>67.01923076923077</v>
      </c>
      <c r="AN49" s="31">
        <v>0</v>
      </c>
      <c r="AO49" s="31">
        <v>0</v>
      </c>
      <c r="AP49" s="30">
        <v>0</v>
      </c>
      <c r="AQ49" s="30" t="e">
        <f t="shared" si="25"/>
        <v>#DIV/0!</v>
      </c>
      <c r="AR49" s="27" t="e">
        <f t="shared" si="26"/>
        <v>#DIV/0!</v>
      </c>
      <c r="AS49" s="31">
        <v>0</v>
      </c>
      <c r="AT49" s="31">
        <v>0</v>
      </c>
      <c r="AU49" s="30"/>
      <c r="AV49" s="31">
        <v>0</v>
      </c>
      <c r="AW49" s="31">
        <v>0</v>
      </c>
      <c r="AX49" s="30"/>
      <c r="AY49" s="31">
        <v>34949.9</v>
      </c>
      <c r="AZ49" s="31">
        <v>17475</v>
      </c>
      <c r="BA49" s="30">
        <v>14562.5</v>
      </c>
      <c r="BB49" s="31">
        <v>0</v>
      </c>
      <c r="BC49" s="31"/>
      <c r="BD49" s="30"/>
      <c r="BE49" s="31">
        <v>0</v>
      </c>
      <c r="BF49" s="31">
        <v>0</v>
      </c>
      <c r="BG49" s="30">
        <v>0</v>
      </c>
      <c r="BH49" s="31">
        <v>0</v>
      </c>
      <c r="BI49" s="31">
        <v>0</v>
      </c>
      <c r="BJ49" s="30"/>
      <c r="BK49" s="31">
        <v>0</v>
      </c>
      <c r="BL49" s="31">
        <v>0</v>
      </c>
      <c r="BM49" s="30"/>
      <c r="BN49" s="30">
        <f t="shared" si="35"/>
        <v>540</v>
      </c>
      <c r="BO49" s="30">
        <f t="shared" si="35"/>
        <v>270</v>
      </c>
      <c r="BP49" s="30">
        <f t="shared" si="36"/>
        <v>286.82</v>
      </c>
      <c r="BQ49" s="30">
        <f t="shared" si="28"/>
        <v>106.22962962962963</v>
      </c>
      <c r="BR49" s="27">
        <f t="shared" si="29"/>
        <v>53.114814814814814</v>
      </c>
      <c r="BS49" s="31">
        <v>540</v>
      </c>
      <c r="BT49" s="31">
        <v>270</v>
      </c>
      <c r="BU49" s="30">
        <v>286.82</v>
      </c>
      <c r="BV49" s="31">
        <v>0</v>
      </c>
      <c r="BW49" s="31">
        <v>0</v>
      </c>
      <c r="BX49" s="30">
        <v>0</v>
      </c>
      <c r="BY49" s="31">
        <v>0</v>
      </c>
      <c r="BZ49" s="31">
        <v>0</v>
      </c>
      <c r="CA49" s="30">
        <v>0</v>
      </c>
      <c r="CB49" s="31">
        <v>0</v>
      </c>
      <c r="CC49" s="31">
        <v>0</v>
      </c>
      <c r="CD49" s="30">
        <v>0</v>
      </c>
      <c r="CE49" s="31">
        <v>0</v>
      </c>
      <c r="CF49" s="31">
        <v>0</v>
      </c>
      <c r="CG49" s="30"/>
      <c r="CH49" s="31">
        <v>0</v>
      </c>
      <c r="CI49" s="31">
        <v>0</v>
      </c>
      <c r="CJ49" s="30">
        <v>0</v>
      </c>
      <c r="CK49" s="31">
        <v>0</v>
      </c>
      <c r="CL49" s="31">
        <v>0</v>
      </c>
      <c r="CM49" s="30">
        <v>0</v>
      </c>
      <c r="CN49" s="31">
        <v>460</v>
      </c>
      <c r="CO49" s="31">
        <v>230</v>
      </c>
      <c r="CP49" s="30">
        <v>290.7</v>
      </c>
      <c r="CQ49" s="31">
        <v>460</v>
      </c>
      <c r="CR49" s="31">
        <v>230</v>
      </c>
      <c r="CS49" s="30">
        <v>290.7</v>
      </c>
      <c r="CT49" s="31">
        <v>0</v>
      </c>
      <c r="CU49" s="31">
        <v>0</v>
      </c>
      <c r="CV49" s="30">
        <v>0</v>
      </c>
      <c r="CW49" s="31">
        <v>0</v>
      </c>
      <c r="CX49" s="31">
        <v>0</v>
      </c>
      <c r="CY49" s="30">
        <v>0</v>
      </c>
      <c r="CZ49" s="31">
        <v>0</v>
      </c>
      <c r="DA49" s="31">
        <v>0</v>
      </c>
      <c r="DB49" s="30"/>
      <c r="DC49" s="31">
        <v>0</v>
      </c>
      <c r="DD49" s="31">
        <v>0</v>
      </c>
      <c r="DE49" s="30">
        <v>0</v>
      </c>
      <c r="DF49" s="27"/>
      <c r="DG49" s="30">
        <f t="shared" si="37"/>
        <v>39480.6</v>
      </c>
      <c r="DH49" s="30">
        <f t="shared" si="37"/>
        <v>19575</v>
      </c>
      <c r="DI49" s="30">
        <f t="shared" si="38"/>
        <v>16666.869</v>
      </c>
      <c r="DJ49" s="31">
        <v>0</v>
      </c>
      <c r="DK49" s="31">
        <v>0</v>
      </c>
      <c r="DL49" s="30">
        <v>0</v>
      </c>
      <c r="DM49" s="31">
        <v>0</v>
      </c>
      <c r="DN49" s="31">
        <v>0</v>
      </c>
      <c r="DO49" s="30">
        <v>0</v>
      </c>
      <c r="DP49" s="31">
        <v>0</v>
      </c>
      <c r="DQ49" s="31">
        <v>0</v>
      </c>
      <c r="DR49" s="30"/>
      <c r="DS49" s="31">
        <v>0</v>
      </c>
      <c r="DT49" s="31">
        <v>0</v>
      </c>
      <c r="DU49" s="30"/>
      <c r="DV49" s="31">
        <v>0</v>
      </c>
      <c r="DW49" s="31">
        <v>0</v>
      </c>
      <c r="DX49" s="30"/>
      <c r="DY49" s="31">
        <v>6939.7</v>
      </c>
      <c r="DZ49" s="31">
        <v>3559.7</v>
      </c>
      <c r="EA49" s="30">
        <v>0</v>
      </c>
      <c r="EB49" s="27"/>
      <c r="EC49" s="30">
        <f t="shared" si="39"/>
        <v>6939.7</v>
      </c>
      <c r="ED49" s="30">
        <f t="shared" si="39"/>
        <v>3559.7</v>
      </c>
      <c r="EE49" s="30">
        <f t="shared" si="8"/>
        <v>0</v>
      </c>
      <c r="EH49" s="32"/>
      <c r="EJ49" s="32"/>
      <c r="EK49" s="32"/>
      <c r="EM49" s="32"/>
    </row>
    <row r="50" spans="1:143" s="36" customFormat="1" ht="20.25" customHeight="1">
      <c r="A50" s="25">
        <v>41</v>
      </c>
      <c r="B50" s="34" t="s">
        <v>98</v>
      </c>
      <c r="C50" s="27">
        <v>90</v>
      </c>
      <c r="D50" s="35">
        <v>0</v>
      </c>
      <c r="E50" s="29">
        <f t="shared" si="9"/>
        <v>9370.563</v>
      </c>
      <c r="F50" s="30">
        <f t="shared" si="9"/>
        <v>4315</v>
      </c>
      <c r="G50" s="30">
        <f t="shared" si="30"/>
        <v>3578.804</v>
      </c>
      <c r="H50" s="30">
        <f t="shared" si="10"/>
        <v>82.93867902665122</v>
      </c>
      <c r="I50" s="30">
        <f t="shared" si="11"/>
        <v>38.19198483591648</v>
      </c>
      <c r="J50" s="30">
        <f t="shared" si="31"/>
        <v>2842.663</v>
      </c>
      <c r="K50" s="30">
        <f t="shared" si="31"/>
        <v>1051.05</v>
      </c>
      <c r="L50" s="30">
        <f t="shared" si="32"/>
        <v>858.804</v>
      </c>
      <c r="M50" s="30">
        <f t="shared" si="13"/>
        <v>81.70914799486229</v>
      </c>
      <c r="N50" s="30">
        <f t="shared" si="14"/>
        <v>30.211249099875715</v>
      </c>
      <c r="O50" s="30">
        <f t="shared" si="33"/>
        <v>815.8629999999999</v>
      </c>
      <c r="P50" s="30">
        <f t="shared" si="33"/>
        <v>243</v>
      </c>
      <c r="Q50" s="30">
        <f t="shared" si="34"/>
        <v>161</v>
      </c>
      <c r="R50" s="30">
        <f t="shared" si="15"/>
        <v>66.2551440329218</v>
      </c>
      <c r="S50" s="27">
        <f t="shared" si="16"/>
        <v>19.73370529120698</v>
      </c>
      <c r="T50" s="31">
        <v>0</v>
      </c>
      <c r="U50" s="31">
        <v>0</v>
      </c>
      <c r="V50" s="30">
        <v>0</v>
      </c>
      <c r="W50" s="30" t="e">
        <f t="shared" si="17"/>
        <v>#DIV/0!</v>
      </c>
      <c r="X50" s="27" t="e">
        <f t="shared" si="18"/>
        <v>#DIV/0!</v>
      </c>
      <c r="Y50" s="31">
        <v>1276.8</v>
      </c>
      <c r="Z50" s="31">
        <v>523.05</v>
      </c>
      <c r="AA50" s="30">
        <v>566.104</v>
      </c>
      <c r="AB50" s="30">
        <f t="shared" si="19"/>
        <v>108.23133543638276</v>
      </c>
      <c r="AC50" s="27">
        <f t="shared" si="20"/>
        <v>44.337719298245624</v>
      </c>
      <c r="AD50" s="31">
        <v>815.8629999999999</v>
      </c>
      <c r="AE50" s="31">
        <v>243</v>
      </c>
      <c r="AF50" s="30">
        <v>161</v>
      </c>
      <c r="AG50" s="30">
        <f t="shared" si="21"/>
        <v>66.2551440329218</v>
      </c>
      <c r="AH50" s="27">
        <f t="shared" si="22"/>
        <v>19.73370529120698</v>
      </c>
      <c r="AI50" s="31">
        <v>40</v>
      </c>
      <c r="AJ50" s="31">
        <v>30</v>
      </c>
      <c r="AK50" s="30">
        <v>29.8</v>
      </c>
      <c r="AL50" s="30">
        <f t="shared" si="23"/>
        <v>99.33333333333334</v>
      </c>
      <c r="AM50" s="27">
        <f t="shared" si="24"/>
        <v>74.5</v>
      </c>
      <c r="AN50" s="31">
        <v>0</v>
      </c>
      <c r="AO50" s="31">
        <v>0</v>
      </c>
      <c r="AP50" s="30">
        <v>0</v>
      </c>
      <c r="AQ50" s="30" t="e">
        <f t="shared" si="25"/>
        <v>#DIV/0!</v>
      </c>
      <c r="AR50" s="27" t="e">
        <f t="shared" si="26"/>
        <v>#DIV/0!</v>
      </c>
      <c r="AS50" s="31">
        <v>0</v>
      </c>
      <c r="AT50" s="31">
        <v>0</v>
      </c>
      <c r="AU50" s="30"/>
      <c r="AV50" s="31">
        <v>0</v>
      </c>
      <c r="AW50" s="31">
        <v>0</v>
      </c>
      <c r="AX50" s="30"/>
      <c r="AY50" s="31">
        <v>6527.900000000001</v>
      </c>
      <c r="AZ50" s="31">
        <v>3263.9500000000003</v>
      </c>
      <c r="BA50" s="30">
        <v>2720</v>
      </c>
      <c r="BB50" s="31">
        <v>0</v>
      </c>
      <c r="BC50" s="31"/>
      <c r="BD50" s="30"/>
      <c r="BE50" s="31">
        <v>0</v>
      </c>
      <c r="BF50" s="31">
        <v>0</v>
      </c>
      <c r="BG50" s="30">
        <v>0</v>
      </c>
      <c r="BH50" s="31">
        <v>0</v>
      </c>
      <c r="BI50" s="31">
        <v>0</v>
      </c>
      <c r="BJ50" s="30"/>
      <c r="BK50" s="31">
        <v>0</v>
      </c>
      <c r="BL50" s="31">
        <v>0</v>
      </c>
      <c r="BM50" s="30"/>
      <c r="BN50" s="30">
        <f t="shared" si="35"/>
        <v>650</v>
      </c>
      <c r="BO50" s="30">
        <f t="shared" si="35"/>
        <v>225</v>
      </c>
      <c r="BP50" s="30">
        <f t="shared" si="36"/>
        <v>101.9</v>
      </c>
      <c r="BQ50" s="30">
        <f t="shared" si="28"/>
        <v>45.28888888888889</v>
      </c>
      <c r="BR50" s="27">
        <f t="shared" si="29"/>
        <v>15.676923076923078</v>
      </c>
      <c r="BS50" s="31">
        <v>650</v>
      </c>
      <c r="BT50" s="31">
        <v>225</v>
      </c>
      <c r="BU50" s="30">
        <v>101.9</v>
      </c>
      <c r="BV50" s="31">
        <v>0</v>
      </c>
      <c r="BW50" s="31">
        <v>0</v>
      </c>
      <c r="BX50" s="30">
        <v>0</v>
      </c>
      <c r="BY50" s="31">
        <v>0</v>
      </c>
      <c r="BZ50" s="31">
        <v>0</v>
      </c>
      <c r="CA50" s="30">
        <v>0</v>
      </c>
      <c r="CB50" s="31">
        <v>0</v>
      </c>
      <c r="CC50" s="31">
        <v>0</v>
      </c>
      <c r="CD50" s="30">
        <v>0</v>
      </c>
      <c r="CE50" s="31">
        <v>0</v>
      </c>
      <c r="CF50" s="31">
        <v>0</v>
      </c>
      <c r="CG50" s="30"/>
      <c r="CH50" s="31">
        <v>0</v>
      </c>
      <c r="CI50" s="31">
        <v>0</v>
      </c>
      <c r="CJ50" s="30">
        <v>0</v>
      </c>
      <c r="CK50" s="31">
        <v>0</v>
      </c>
      <c r="CL50" s="31">
        <v>0</v>
      </c>
      <c r="CM50" s="30">
        <v>0</v>
      </c>
      <c r="CN50" s="31">
        <v>60</v>
      </c>
      <c r="CO50" s="31">
        <v>30</v>
      </c>
      <c r="CP50" s="30">
        <v>0</v>
      </c>
      <c r="CQ50" s="31">
        <v>0</v>
      </c>
      <c r="CR50" s="31">
        <v>0</v>
      </c>
      <c r="CS50" s="30">
        <v>0</v>
      </c>
      <c r="CT50" s="31">
        <v>0</v>
      </c>
      <c r="CU50" s="31">
        <v>0</v>
      </c>
      <c r="CV50" s="30">
        <v>0</v>
      </c>
      <c r="CW50" s="31">
        <v>0</v>
      </c>
      <c r="CX50" s="31">
        <v>0</v>
      </c>
      <c r="CY50" s="30">
        <v>0</v>
      </c>
      <c r="CZ50" s="31">
        <v>0</v>
      </c>
      <c r="DA50" s="31">
        <v>0</v>
      </c>
      <c r="DB50" s="30"/>
      <c r="DC50" s="31">
        <v>0</v>
      </c>
      <c r="DD50" s="31">
        <v>0</v>
      </c>
      <c r="DE50" s="30">
        <v>0</v>
      </c>
      <c r="DF50" s="27"/>
      <c r="DG50" s="30">
        <f t="shared" si="37"/>
        <v>9370.563</v>
      </c>
      <c r="DH50" s="30">
        <f t="shared" si="37"/>
        <v>4315</v>
      </c>
      <c r="DI50" s="30">
        <f t="shared" si="38"/>
        <v>3578.804</v>
      </c>
      <c r="DJ50" s="31">
        <v>0</v>
      </c>
      <c r="DK50" s="31">
        <v>0</v>
      </c>
      <c r="DL50" s="30">
        <v>0</v>
      </c>
      <c r="DM50" s="31">
        <v>0</v>
      </c>
      <c r="DN50" s="31">
        <v>0</v>
      </c>
      <c r="DO50" s="30">
        <v>0</v>
      </c>
      <c r="DP50" s="31">
        <v>0</v>
      </c>
      <c r="DQ50" s="31">
        <v>0</v>
      </c>
      <c r="DR50" s="30"/>
      <c r="DS50" s="31">
        <v>0</v>
      </c>
      <c r="DT50" s="31">
        <v>0</v>
      </c>
      <c r="DU50" s="30"/>
      <c r="DV50" s="31">
        <v>0</v>
      </c>
      <c r="DW50" s="31">
        <v>0</v>
      </c>
      <c r="DX50" s="30"/>
      <c r="DY50" s="31">
        <v>0</v>
      </c>
      <c r="DZ50" s="31">
        <v>0</v>
      </c>
      <c r="EA50" s="30">
        <v>0</v>
      </c>
      <c r="EB50" s="27"/>
      <c r="EC50" s="30">
        <f t="shared" si="39"/>
        <v>0</v>
      </c>
      <c r="ED50" s="30">
        <f t="shared" si="39"/>
        <v>0</v>
      </c>
      <c r="EE50" s="30">
        <f t="shared" si="8"/>
        <v>0</v>
      </c>
      <c r="EH50" s="32"/>
      <c r="EJ50" s="32"/>
      <c r="EK50" s="32"/>
      <c r="EM50" s="32"/>
    </row>
    <row r="51" spans="1:143" s="36" customFormat="1" ht="20.25" customHeight="1">
      <c r="A51" s="33">
        <v>42</v>
      </c>
      <c r="B51" s="34" t="s">
        <v>99</v>
      </c>
      <c r="C51" s="27">
        <v>40078.6</v>
      </c>
      <c r="D51" s="35">
        <v>0</v>
      </c>
      <c r="E51" s="29">
        <f t="shared" si="9"/>
        <v>90440.59999999999</v>
      </c>
      <c r="F51" s="30">
        <f t="shared" si="9"/>
        <v>42869.6</v>
      </c>
      <c r="G51" s="30">
        <f t="shared" si="30"/>
        <v>35446.2881</v>
      </c>
      <c r="H51" s="30">
        <f t="shared" si="10"/>
        <v>82.68397209211189</v>
      </c>
      <c r="I51" s="30">
        <f t="shared" si="11"/>
        <v>39.19289356771184</v>
      </c>
      <c r="J51" s="30">
        <f t="shared" si="31"/>
        <v>12983.7</v>
      </c>
      <c r="K51" s="30">
        <f t="shared" si="31"/>
        <v>4141.1</v>
      </c>
      <c r="L51" s="30">
        <f t="shared" si="32"/>
        <v>3172.4880999999996</v>
      </c>
      <c r="M51" s="30">
        <f t="shared" si="13"/>
        <v>76.60979208422881</v>
      </c>
      <c r="N51" s="30">
        <f t="shared" si="14"/>
        <v>24.434391583292893</v>
      </c>
      <c r="O51" s="30">
        <f t="shared" si="33"/>
        <v>6598.099999999999</v>
      </c>
      <c r="P51" s="30">
        <f t="shared" si="33"/>
        <v>2231.8</v>
      </c>
      <c r="Q51" s="30">
        <f t="shared" si="34"/>
        <v>2588.8821</v>
      </c>
      <c r="R51" s="30">
        <f t="shared" si="15"/>
        <v>115.99973563939419</v>
      </c>
      <c r="S51" s="27">
        <f t="shared" si="16"/>
        <v>39.23678180082145</v>
      </c>
      <c r="T51" s="31">
        <v>24.7</v>
      </c>
      <c r="U51" s="31">
        <v>11.8</v>
      </c>
      <c r="V51" s="30">
        <v>2.7</v>
      </c>
      <c r="W51" s="30">
        <f t="shared" si="17"/>
        <v>22.88135593220339</v>
      </c>
      <c r="X51" s="27">
        <f t="shared" si="18"/>
        <v>10.931174089068826</v>
      </c>
      <c r="Y51" s="31">
        <v>5645.6</v>
      </c>
      <c r="Z51" s="31">
        <v>1449.3</v>
      </c>
      <c r="AA51" s="30">
        <v>540.246</v>
      </c>
      <c r="AB51" s="30">
        <f t="shared" si="19"/>
        <v>37.27634030221486</v>
      </c>
      <c r="AC51" s="27">
        <f t="shared" si="20"/>
        <v>9.569328326484342</v>
      </c>
      <c r="AD51" s="31">
        <v>6573.4</v>
      </c>
      <c r="AE51" s="31">
        <v>2220</v>
      </c>
      <c r="AF51" s="30">
        <v>2586.1821</v>
      </c>
      <c r="AG51" s="30">
        <f t="shared" si="21"/>
        <v>116.49468918918919</v>
      </c>
      <c r="AH51" s="27">
        <f t="shared" si="22"/>
        <v>39.343142057382785</v>
      </c>
      <c r="AI51" s="31">
        <v>330</v>
      </c>
      <c r="AJ51" s="31">
        <v>240</v>
      </c>
      <c r="AK51" s="30">
        <v>17</v>
      </c>
      <c r="AL51" s="30">
        <f t="shared" si="23"/>
        <v>7.083333333333333</v>
      </c>
      <c r="AM51" s="27">
        <f t="shared" si="24"/>
        <v>5.151515151515151</v>
      </c>
      <c r="AN51" s="31">
        <v>0</v>
      </c>
      <c r="AO51" s="31">
        <v>0</v>
      </c>
      <c r="AP51" s="30">
        <v>0</v>
      </c>
      <c r="AQ51" s="30" t="e">
        <f t="shared" si="25"/>
        <v>#DIV/0!</v>
      </c>
      <c r="AR51" s="27" t="e">
        <f t="shared" si="26"/>
        <v>#DIV/0!</v>
      </c>
      <c r="AS51" s="31">
        <v>0</v>
      </c>
      <c r="AT51" s="31">
        <v>0</v>
      </c>
      <c r="AU51" s="30"/>
      <c r="AV51" s="31">
        <v>0</v>
      </c>
      <c r="AW51" s="31">
        <v>0</v>
      </c>
      <c r="AX51" s="30"/>
      <c r="AY51" s="31">
        <v>77456.9</v>
      </c>
      <c r="AZ51" s="31">
        <v>38728.5</v>
      </c>
      <c r="BA51" s="30">
        <v>32273.8</v>
      </c>
      <c r="BB51" s="31">
        <v>0</v>
      </c>
      <c r="BC51" s="31"/>
      <c r="BD51" s="30"/>
      <c r="BE51" s="31">
        <v>0</v>
      </c>
      <c r="BF51" s="31">
        <v>0</v>
      </c>
      <c r="BG51" s="30">
        <v>0</v>
      </c>
      <c r="BH51" s="31">
        <v>0</v>
      </c>
      <c r="BI51" s="31">
        <v>0</v>
      </c>
      <c r="BJ51" s="30"/>
      <c r="BK51" s="31">
        <v>0</v>
      </c>
      <c r="BL51" s="31">
        <v>0</v>
      </c>
      <c r="BM51" s="30"/>
      <c r="BN51" s="30">
        <f t="shared" si="35"/>
        <v>230</v>
      </c>
      <c r="BO51" s="30">
        <f t="shared" si="35"/>
        <v>130</v>
      </c>
      <c r="BP51" s="30">
        <f t="shared" si="36"/>
        <v>16.7</v>
      </c>
      <c r="BQ51" s="30">
        <f t="shared" si="28"/>
        <v>12.846153846153847</v>
      </c>
      <c r="BR51" s="27">
        <f t="shared" si="29"/>
        <v>7.260869565217392</v>
      </c>
      <c r="BS51" s="31">
        <v>230</v>
      </c>
      <c r="BT51" s="31">
        <v>130</v>
      </c>
      <c r="BU51" s="30">
        <v>16.7</v>
      </c>
      <c r="BV51" s="31">
        <v>0</v>
      </c>
      <c r="BW51" s="31">
        <v>0</v>
      </c>
      <c r="BX51" s="30">
        <v>0</v>
      </c>
      <c r="BY51" s="31">
        <v>0</v>
      </c>
      <c r="BZ51" s="31">
        <v>0</v>
      </c>
      <c r="CA51" s="30">
        <v>0</v>
      </c>
      <c r="CB51" s="31">
        <v>0</v>
      </c>
      <c r="CC51" s="31">
        <v>0</v>
      </c>
      <c r="CD51" s="30">
        <v>0</v>
      </c>
      <c r="CE51" s="31">
        <v>0</v>
      </c>
      <c r="CF51" s="31">
        <v>0</v>
      </c>
      <c r="CG51" s="30"/>
      <c r="CH51" s="31">
        <v>0</v>
      </c>
      <c r="CI51" s="31">
        <v>0</v>
      </c>
      <c r="CJ51" s="30">
        <v>0</v>
      </c>
      <c r="CK51" s="31">
        <v>0</v>
      </c>
      <c r="CL51" s="31">
        <v>0</v>
      </c>
      <c r="CM51" s="30">
        <v>0</v>
      </c>
      <c r="CN51" s="31">
        <v>180</v>
      </c>
      <c r="CO51" s="31">
        <v>90</v>
      </c>
      <c r="CP51" s="30">
        <v>9.66</v>
      </c>
      <c r="CQ51" s="31">
        <v>180</v>
      </c>
      <c r="CR51" s="31">
        <v>90</v>
      </c>
      <c r="CS51" s="30">
        <v>9.66</v>
      </c>
      <c r="CT51" s="31">
        <v>0</v>
      </c>
      <c r="CU51" s="31">
        <v>0</v>
      </c>
      <c r="CV51" s="30">
        <v>0</v>
      </c>
      <c r="CW51" s="31">
        <v>0</v>
      </c>
      <c r="CX51" s="31">
        <v>0</v>
      </c>
      <c r="CY51" s="30">
        <v>0</v>
      </c>
      <c r="CZ51" s="31">
        <v>0</v>
      </c>
      <c r="DA51" s="31">
        <v>0</v>
      </c>
      <c r="DB51" s="30"/>
      <c r="DC51" s="31">
        <v>0</v>
      </c>
      <c r="DD51" s="31">
        <v>0</v>
      </c>
      <c r="DE51" s="30">
        <v>0</v>
      </c>
      <c r="DF51" s="27"/>
      <c r="DG51" s="30">
        <f t="shared" si="37"/>
        <v>90440.59999999999</v>
      </c>
      <c r="DH51" s="30">
        <f t="shared" si="37"/>
        <v>42869.6</v>
      </c>
      <c r="DI51" s="30">
        <f t="shared" si="38"/>
        <v>35446.2881</v>
      </c>
      <c r="DJ51" s="31">
        <v>0</v>
      </c>
      <c r="DK51" s="31">
        <v>0</v>
      </c>
      <c r="DL51" s="30">
        <v>0</v>
      </c>
      <c r="DM51" s="31">
        <v>0</v>
      </c>
      <c r="DN51" s="31">
        <v>0</v>
      </c>
      <c r="DO51" s="30">
        <v>0</v>
      </c>
      <c r="DP51" s="31">
        <v>0</v>
      </c>
      <c r="DQ51" s="31">
        <v>0</v>
      </c>
      <c r="DR51" s="30"/>
      <c r="DS51" s="31">
        <v>0</v>
      </c>
      <c r="DT51" s="31">
        <v>0</v>
      </c>
      <c r="DU51" s="30"/>
      <c r="DV51" s="31">
        <v>0</v>
      </c>
      <c r="DW51" s="31">
        <v>0</v>
      </c>
      <c r="DX51" s="30"/>
      <c r="DY51" s="31">
        <v>15021.4</v>
      </c>
      <c r="DZ51" s="31">
        <v>4321.4</v>
      </c>
      <c r="EA51" s="30">
        <v>0</v>
      </c>
      <c r="EB51" s="27"/>
      <c r="EC51" s="30">
        <f t="shared" si="39"/>
        <v>15021.4</v>
      </c>
      <c r="ED51" s="30">
        <f t="shared" si="39"/>
        <v>4321.4</v>
      </c>
      <c r="EE51" s="30">
        <f t="shared" si="8"/>
        <v>0</v>
      </c>
      <c r="EH51" s="32"/>
      <c r="EJ51" s="32"/>
      <c r="EK51" s="32"/>
      <c r="EM51" s="32"/>
    </row>
    <row r="52" spans="1:143" s="36" customFormat="1" ht="20.25" customHeight="1">
      <c r="A52" s="25">
        <v>43</v>
      </c>
      <c r="B52" s="34" t="s">
        <v>100</v>
      </c>
      <c r="C52" s="27">
        <v>7.300000000000182</v>
      </c>
      <c r="D52" s="35">
        <v>0</v>
      </c>
      <c r="E52" s="29">
        <f t="shared" si="9"/>
        <v>13153.399999999998</v>
      </c>
      <c r="F52" s="30">
        <f t="shared" si="9"/>
        <v>6414</v>
      </c>
      <c r="G52" s="30">
        <f t="shared" si="30"/>
        <v>5742.929</v>
      </c>
      <c r="H52" s="30">
        <f t="shared" si="10"/>
        <v>89.53740255690677</v>
      </c>
      <c r="I52" s="30">
        <f t="shared" si="11"/>
        <v>43.66117505739962</v>
      </c>
      <c r="J52" s="30">
        <f t="shared" si="31"/>
        <v>3290.699999999998</v>
      </c>
      <c r="K52" s="30">
        <f t="shared" si="31"/>
        <v>1482.65</v>
      </c>
      <c r="L52" s="30">
        <f t="shared" si="32"/>
        <v>1633.4289999999999</v>
      </c>
      <c r="M52" s="30">
        <f t="shared" si="13"/>
        <v>110.16956125855731</v>
      </c>
      <c r="N52" s="30">
        <f t="shared" si="14"/>
        <v>49.637736651776244</v>
      </c>
      <c r="O52" s="30">
        <f t="shared" si="33"/>
        <v>1109</v>
      </c>
      <c r="P52" s="30">
        <f t="shared" si="33"/>
        <v>400</v>
      </c>
      <c r="Q52" s="30">
        <f t="shared" si="34"/>
        <v>853.377</v>
      </c>
      <c r="R52" s="30">
        <f t="shared" si="15"/>
        <v>213.34424999999996</v>
      </c>
      <c r="S52" s="27">
        <f t="shared" si="16"/>
        <v>76.95013525698828</v>
      </c>
      <c r="T52" s="31">
        <v>0</v>
      </c>
      <c r="U52" s="31">
        <v>0</v>
      </c>
      <c r="V52" s="30">
        <v>0</v>
      </c>
      <c r="W52" s="30" t="e">
        <f t="shared" si="17"/>
        <v>#DIV/0!</v>
      </c>
      <c r="X52" s="27" t="e">
        <f t="shared" si="18"/>
        <v>#DIV/0!</v>
      </c>
      <c r="Y52" s="31">
        <v>1037.3</v>
      </c>
      <c r="Z52" s="31">
        <v>562.65</v>
      </c>
      <c r="AA52" s="30">
        <v>484.752</v>
      </c>
      <c r="AB52" s="30">
        <f t="shared" si="19"/>
        <v>86.15515862436685</v>
      </c>
      <c r="AC52" s="27">
        <f t="shared" si="20"/>
        <v>46.73209293357756</v>
      </c>
      <c r="AD52" s="31">
        <v>1109</v>
      </c>
      <c r="AE52" s="31">
        <v>400</v>
      </c>
      <c r="AF52" s="30">
        <v>853.377</v>
      </c>
      <c r="AG52" s="30">
        <f t="shared" si="21"/>
        <v>213.34424999999996</v>
      </c>
      <c r="AH52" s="27">
        <f t="shared" si="22"/>
        <v>76.95013525698828</v>
      </c>
      <c r="AI52" s="31">
        <v>180</v>
      </c>
      <c r="AJ52" s="31">
        <v>20</v>
      </c>
      <c r="AK52" s="30">
        <v>144.5</v>
      </c>
      <c r="AL52" s="30">
        <f t="shared" si="23"/>
        <v>722.5</v>
      </c>
      <c r="AM52" s="27">
        <f t="shared" si="24"/>
        <v>80.27777777777779</v>
      </c>
      <c r="AN52" s="31">
        <v>0</v>
      </c>
      <c r="AO52" s="31">
        <v>0</v>
      </c>
      <c r="AP52" s="30">
        <v>0</v>
      </c>
      <c r="AQ52" s="30" t="e">
        <f t="shared" si="25"/>
        <v>#DIV/0!</v>
      </c>
      <c r="AR52" s="27" t="e">
        <f t="shared" si="26"/>
        <v>#DIV/0!</v>
      </c>
      <c r="AS52" s="31">
        <v>0</v>
      </c>
      <c r="AT52" s="31">
        <v>0</v>
      </c>
      <c r="AU52" s="30"/>
      <c r="AV52" s="31">
        <v>0</v>
      </c>
      <c r="AW52" s="31">
        <v>0</v>
      </c>
      <c r="AX52" s="30"/>
      <c r="AY52" s="31">
        <v>9862.7</v>
      </c>
      <c r="AZ52" s="31">
        <v>4931.35</v>
      </c>
      <c r="BA52" s="30">
        <v>4109.5</v>
      </c>
      <c r="BB52" s="31">
        <v>0</v>
      </c>
      <c r="BC52" s="31"/>
      <c r="BD52" s="30"/>
      <c r="BE52" s="31">
        <v>0</v>
      </c>
      <c r="BF52" s="31">
        <v>0</v>
      </c>
      <c r="BG52" s="30">
        <v>0</v>
      </c>
      <c r="BH52" s="31">
        <v>0</v>
      </c>
      <c r="BI52" s="31">
        <v>0</v>
      </c>
      <c r="BJ52" s="30"/>
      <c r="BK52" s="31">
        <v>0</v>
      </c>
      <c r="BL52" s="31">
        <v>0</v>
      </c>
      <c r="BM52" s="30"/>
      <c r="BN52" s="30">
        <f t="shared" si="35"/>
        <v>709.899999999998</v>
      </c>
      <c r="BO52" s="30">
        <f t="shared" si="35"/>
        <v>400</v>
      </c>
      <c r="BP52" s="30">
        <f t="shared" si="36"/>
        <v>83.5</v>
      </c>
      <c r="BQ52" s="30">
        <f t="shared" si="28"/>
        <v>20.875</v>
      </c>
      <c r="BR52" s="27">
        <f t="shared" si="29"/>
        <v>11.762220030990314</v>
      </c>
      <c r="BS52" s="31">
        <v>709.899999999998</v>
      </c>
      <c r="BT52" s="31">
        <v>400</v>
      </c>
      <c r="BU52" s="30">
        <v>83.5</v>
      </c>
      <c r="BV52" s="31">
        <v>0</v>
      </c>
      <c r="BW52" s="31">
        <v>0</v>
      </c>
      <c r="BX52" s="30">
        <v>0</v>
      </c>
      <c r="BY52" s="31">
        <v>0</v>
      </c>
      <c r="BZ52" s="31">
        <v>0</v>
      </c>
      <c r="CA52" s="30">
        <v>0</v>
      </c>
      <c r="CB52" s="31">
        <v>0</v>
      </c>
      <c r="CC52" s="31">
        <v>0</v>
      </c>
      <c r="CD52" s="30">
        <v>0</v>
      </c>
      <c r="CE52" s="31">
        <v>0</v>
      </c>
      <c r="CF52" s="31">
        <v>0</v>
      </c>
      <c r="CG52" s="30"/>
      <c r="CH52" s="31">
        <v>0</v>
      </c>
      <c r="CI52" s="31">
        <v>0</v>
      </c>
      <c r="CJ52" s="30">
        <v>0</v>
      </c>
      <c r="CK52" s="31">
        <v>0</v>
      </c>
      <c r="CL52" s="31">
        <v>0</v>
      </c>
      <c r="CM52" s="30">
        <v>0</v>
      </c>
      <c r="CN52" s="31">
        <v>254.5</v>
      </c>
      <c r="CO52" s="31">
        <v>100</v>
      </c>
      <c r="CP52" s="30">
        <v>67.3</v>
      </c>
      <c r="CQ52" s="31">
        <v>154.5</v>
      </c>
      <c r="CR52" s="31">
        <v>77.25</v>
      </c>
      <c r="CS52" s="30">
        <v>67.3</v>
      </c>
      <c r="CT52" s="31">
        <v>0</v>
      </c>
      <c r="CU52" s="31">
        <v>0</v>
      </c>
      <c r="CV52" s="30">
        <v>0</v>
      </c>
      <c r="CW52" s="31">
        <v>0</v>
      </c>
      <c r="CX52" s="31">
        <v>0</v>
      </c>
      <c r="CY52" s="30">
        <v>0</v>
      </c>
      <c r="CZ52" s="31">
        <v>0</v>
      </c>
      <c r="DA52" s="31">
        <v>0</v>
      </c>
      <c r="DB52" s="30"/>
      <c r="DC52" s="31">
        <v>0</v>
      </c>
      <c r="DD52" s="31">
        <v>0</v>
      </c>
      <c r="DE52" s="30">
        <v>0</v>
      </c>
      <c r="DF52" s="27"/>
      <c r="DG52" s="30">
        <f t="shared" si="37"/>
        <v>13153.399999999998</v>
      </c>
      <c r="DH52" s="30">
        <f t="shared" si="37"/>
        <v>6414</v>
      </c>
      <c r="DI52" s="30">
        <f t="shared" si="38"/>
        <v>5742.929</v>
      </c>
      <c r="DJ52" s="31">
        <v>0</v>
      </c>
      <c r="DK52" s="31">
        <v>0</v>
      </c>
      <c r="DL52" s="30">
        <v>0</v>
      </c>
      <c r="DM52" s="31">
        <v>0</v>
      </c>
      <c r="DN52" s="31">
        <v>0</v>
      </c>
      <c r="DO52" s="30">
        <v>0</v>
      </c>
      <c r="DP52" s="31">
        <v>0</v>
      </c>
      <c r="DQ52" s="31">
        <v>0</v>
      </c>
      <c r="DR52" s="30"/>
      <c r="DS52" s="31">
        <v>0</v>
      </c>
      <c r="DT52" s="31">
        <v>0</v>
      </c>
      <c r="DU52" s="30"/>
      <c r="DV52" s="31">
        <v>0</v>
      </c>
      <c r="DW52" s="31">
        <v>0</v>
      </c>
      <c r="DX52" s="30"/>
      <c r="DY52" s="31">
        <v>500</v>
      </c>
      <c r="DZ52" s="31">
        <v>0</v>
      </c>
      <c r="EA52" s="30">
        <v>572.28</v>
      </c>
      <c r="EB52" s="27"/>
      <c r="EC52" s="30">
        <f t="shared" si="39"/>
        <v>500</v>
      </c>
      <c r="ED52" s="30">
        <f t="shared" si="39"/>
        <v>0</v>
      </c>
      <c r="EE52" s="30">
        <f t="shared" si="8"/>
        <v>572.28</v>
      </c>
      <c r="EH52" s="32"/>
      <c r="EJ52" s="32"/>
      <c r="EK52" s="32"/>
      <c r="EM52" s="32"/>
    </row>
    <row r="53" spans="1:143" s="36" customFormat="1" ht="20.25" customHeight="1">
      <c r="A53" s="33">
        <v>44</v>
      </c>
      <c r="B53" s="26" t="s">
        <v>101</v>
      </c>
      <c r="C53" s="27">
        <v>43514.121</v>
      </c>
      <c r="D53" s="35">
        <v>0</v>
      </c>
      <c r="E53" s="29">
        <f t="shared" si="9"/>
        <v>394549.60000000003</v>
      </c>
      <c r="F53" s="30">
        <f t="shared" si="9"/>
        <v>188840</v>
      </c>
      <c r="G53" s="30">
        <f t="shared" si="30"/>
        <v>152125.59040000002</v>
      </c>
      <c r="H53" s="30">
        <f t="shared" si="10"/>
        <v>80.55792755772083</v>
      </c>
      <c r="I53" s="30">
        <f t="shared" si="11"/>
        <v>38.55677217769325</v>
      </c>
      <c r="J53" s="30">
        <f t="shared" si="31"/>
        <v>151543.40000000002</v>
      </c>
      <c r="K53" s="30">
        <f t="shared" si="31"/>
        <v>67642</v>
      </c>
      <c r="L53" s="30">
        <f t="shared" si="32"/>
        <v>52088.420399999995</v>
      </c>
      <c r="M53" s="30">
        <f t="shared" si="13"/>
        <v>77.0060323467668</v>
      </c>
      <c r="N53" s="30">
        <f t="shared" si="14"/>
        <v>34.371949157799015</v>
      </c>
      <c r="O53" s="30">
        <f t="shared" si="33"/>
        <v>42438.399999999994</v>
      </c>
      <c r="P53" s="30">
        <f t="shared" si="33"/>
        <v>24618</v>
      </c>
      <c r="Q53" s="30">
        <f t="shared" si="34"/>
        <v>21053.178</v>
      </c>
      <c r="R53" s="30">
        <f t="shared" si="15"/>
        <v>85.51944918352426</v>
      </c>
      <c r="S53" s="27">
        <f t="shared" si="16"/>
        <v>49.6087929799427</v>
      </c>
      <c r="T53" s="31">
        <v>883.2</v>
      </c>
      <c r="U53" s="31">
        <v>341.4</v>
      </c>
      <c r="V53" s="30">
        <v>462.923</v>
      </c>
      <c r="W53" s="30">
        <f t="shared" si="17"/>
        <v>135.595489162273</v>
      </c>
      <c r="X53" s="27">
        <f t="shared" si="18"/>
        <v>52.41428894927536</v>
      </c>
      <c r="Y53" s="31">
        <v>25183.2</v>
      </c>
      <c r="Z53" s="31">
        <v>8930.6</v>
      </c>
      <c r="AA53" s="30">
        <v>3906.6715</v>
      </c>
      <c r="AB53" s="30">
        <f t="shared" si="19"/>
        <v>43.74478198553288</v>
      </c>
      <c r="AC53" s="27">
        <f t="shared" si="20"/>
        <v>15.513006686997679</v>
      </c>
      <c r="AD53" s="31">
        <v>41555.2</v>
      </c>
      <c r="AE53" s="31">
        <v>24276.6</v>
      </c>
      <c r="AF53" s="30">
        <v>20590.255</v>
      </c>
      <c r="AG53" s="30">
        <f t="shared" si="21"/>
        <v>84.8152335994332</v>
      </c>
      <c r="AH53" s="27">
        <f t="shared" si="22"/>
        <v>49.549165928692446</v>
      </c>
      <c r="AI53" s="31">
        <v>4826.8</v>
      </c>
      <c r="AJ53" s="31">
        <v>1915</v>
      </c>
      <c r="AK53" s="30">
        <v>2409.1424</v>
      </c>
      <c r="AL53" s="30">
        <f t="shared" si="23"/>
        <v>125.80378067885118</v>
      </c>
      <c r="AM53" s="27">
        <f t="shared" si="24"/>
        <v>49.91179249192012</v>
      </c>
      <c r="AN53" s="31">
        <v>5000</v>
      </c>
      <c r="AO53" s="31">
        <v>2400</v>
      </c>
      <c r="AP53" s="30">
        <v>1924.8</v>
      </c>
      <c r="AQ53" s="30">
        <f t="shared" si="25"/>
        <v>80.19999999999999</v>
      </c>
      <c r="AR53" s="27">
        <f t="shared" si="26"/>
        <v>38.495999999999995</v>
      </c>
      <c r="AS53" s="31">
        <v>0</v>
      </c>
      <c r="AT53" s="31">
        <v>0</v>
      </c>
      <c r="AU53" s="30"/>
      <c r="AV53" s="31">
        <v>0</v>
      </c>
      <c r="AW53" s="31">
        <v>0</v>
      </c>
      <c r="AX53" s="30"/>
      <c r="AY53" s="31">
        <v>236535.8</v>
      </c>
      <c r="AZ53" s="31">
        <v>118267.9</v>
      </c>
      <c r="BA53" s="30">
        <v>98556.8</v>
      </c>
      <c r="BB53" s="31">
        <v>0</v>
      </c>
      <c r="BC53" s="31"/>
      <c r="BD53" s="30"/>
      <c r="BE53" s="31">
        <v>3033.9</v>
      </c>
      <c r="BF53" s="31">
        <v>1265.1</v>
      </c>
      <c r="BG53" s="30">
        <v>506.7</v>
      </c>
      <c r="BH53" s="31">
        <v>0</v>
      </c>
      <c r="BI53" s="31">
        <v>0</v>
      </c>
      <c r="BJ53" s="30"/>
      <c r="BK53" s="31">
        <v>0</v>
      </c>
      <c r="BL53" s="31">
        <v>0</v>
      </c>
      <c r="BM53" s="30"/>
      <c r="BN53" s="30">
        <f t="shared" si="35"/>
        <v>37887</v>
      </c>
      <c r="BO53" s="30">
        <f t="shared" si="35"/>
        <v>16643.5</v>
      </c>
      <c r="BP53" s="30">
        <f t="shared" si="36"/>
        <v>12013.025</v>
      </c>
      <c r="BQ53" s="30">
        <f t="shared" si="28"/>
        <v>72.1784780845375</v>
      </c>
      <c r="BR53" s="27">
        <f t="shared" si="29"/>
        <v>31.707511811439282</v>
      </c>
      <c r="BS53" s="31">
        <v>37687</v>
      </c>
      <c r="BT53" s="31">
        <v>16643.5</v>
      </c>
      <c r="BU53" s="30">
        <v>11088.025</v>
      </c>
      <c r="BV53" s="31">
        <v>0</v>
      </c>
      <c r="BW53" s="31">
        <v>0</v>
      </c>
      <c r="BX53" s="30">
        <v>0</v>
      </c>
      <c r="BY53" s="31">
        <v>0</v>
      </c>
      <c r="BZ53" s="31">
        <v>0</v>
      </c>
      <c r="CA53" s="30">
        <v>0</v>
      </c>
      <c r="CB53" s="31">
        <v>200</v>
      </c>
      <c r="CC53" s="31">
        <v>0</v>
      </c>
      <c r="CD53" s="30">
        <v>925</v>
      </c>
      <c r="CE53" s="31">
        <v>0</v>
      </c>
      <c r="CF53" s="31">
        <v>0</v>
      </c>
      <c r="CG53" s="30"/>
      <c r="CH53" s="31">
        <v>3436.5</v>
      </c>
      <c r="CI53" s="31">
        <v>1665</v>
      </c>
      <c r="CJ53" s="30">
        <v>973.67</v>
      </c>
      <c r="CK53" s="31">
        <v>0</v>
      </c>
      <c r="CL53" s="31">
        <v>0</v>
      </c>
      <c r="CM53" s="30">
        <v>0</v>
      </c>
      <c r="CN53" s="31">
        <v>35908</v>
      </c>
      <c r="CO53" s="31">
        <v>13050</v>
      </c>
      <c r="CP53" s="30">
        <v>9715.2035</v>
      </c>
      <c r="CQ53" s="31">
        <v>18000</v>
      </c>
      <c r="CR53" s="31">
        <v>7500</v>
      </c>
      <c r="CS53" s="30">
        <v>3236.4535</v>
      </c>
      <c r="CT53" s="31">
        <v>0</v>
      </c>
      <c r="CU53" s="31">
        <v>0</v>
      </c>
      <c r="CV53" s="30">
        <v>0</v>
      </c>
      <c r="CW53" s="31">
        <v>300</v>
      </c>
      <c r="CX53" s="31">
        <v>84.9</v>
      </c>
      <c r="CY53" s="30">
        <v>240</v>
      </c>
      <c r="CZ53" s="31">
        <v>0</v>
      </c>
      <c r="DA53" s="31">
        <v>0</v>
      </c>
      <c r="DB53" s="30"/>
      <c r="DC53" s="31">
        <v>0</v>
      </c>
      <c r="DD53" s="31">
        <v>0</v>
      </c>
      <c r="DE53" s="30">
        <v>826.4</v>
      </c>
      <c r="DF53" s="27"/>
      <c r="DG53" s="30">
        <f t="shared" si="37"/>
        <v>394549.60000000003</v>
      </c>
      <c r="DH53" s="30">
        <f t="shared" si="37"/>
        <v>188840</v>
      </c>
      <c r="DI53" s="30">
        <f t="shared" si="38"/>
        <v>152125.59040000002</v>
      </c>
      <c r="DJ53" s="31">
        <v>0</v>
      </c>
      <c r="DK53" s="31">
        <v>0</v>
      </c>
      <c r="DL53" s="30">
        <v>0</v>
      </c>
      <c r="DM53" s="31">
        <v>0</v>
      </c>
      <c r="DN53" s="31">
        <v>0</v>
      </c>
      <c r="DO53" s="30">
        <v>0</v>
      </c>
      <c r="DP53" s="31">
        <v>0</v>
      </c>
      <c r="DQ53" s="31">
        <v>0</v>
      </c>
      <c r="DR53" s="30"/>
      <c r="DS53" s="31">
        <v>0</v>
      </c>
      <c r="DT53" s="31">
        <v>0</v>
      </c>
      <c r="DU53" s="30"/>
      <c r="DV53" s="31">
        <v>0</v>
      </c>
      <c r="DW53" s="31">
        <v>0</v>
      </c>
      <c r="DX53" s="30"/>
      <c r="DY53" s="31">
        <v>0</v>
      </c>
      <c r="DZ53" s="31">
        <v>0</v>
      </c>
      <c r="EA53" s="30">
        <v>0</v>
      </c>
      <c r="EB53" s="27"/>
      <c r="EC53" s="30">
        <f t="shared" si="39"/>
        <v>0</v>
      </c>
      <c r="ED53" s="30">
        <f t="shared" si="39"/>
        <v>0</v>
      </c>
      <c r="EE53" s="30">
        <f t="shared" si="8"/>
        <v>0</v>
      </c>
      <c r="EH53" s="32"/>
      <c r="EJ53" s="32"/>
      <c r="EK53" s="32"/>
      <c r="EM53" s="32"/>
    </row>
    <row r="54" spans="1:143" s="36" customFormat="1" ht="20.25" customHeight="1">
      <c r="A54" s="25">
        <v>45</v>
      </c>
      <c r="B54" s="26" t="s">
        <v>102</v>
      </c>
      <c r="C54" s="27">
        <v>36527.129</v>
      </c>
      <c r="D54" s="35">
        <v>0</v>
      </c>
      <c r="E54" s="29">
        <f t="shared" si="9"/>
        <v>162324.1</v>
      </c>
      <c r="F54" s="30">
        <f t="shared" si="9"/>
        <v>77080.55</v>
      </c>
      <c r="G54" s="30">
        <f t="shared" si="30"/>
        <v>62283.82229999999</v>
      </c>
      <c r="H54" s="30">
        <f t="shared" si="10"/>
        <v>80.8035519985262</v>
      </c>
      <c r="I54" s="30">
        <f t="shared" si="11"/>
        <v>38.37004012343206</v>
      </c>
      <c r="J54" s="30">
        <f t="shared" si="31"/>
        <v>41415</v>
      </c>
      <c r="K54" s="30">
        <f t="shared" si="31"/>
        <v>16626.00000000001</v>
      </c>
      <c r="L54" s="30">
        <f t="shared" si="32"/>
        <v>11905.122299999999</v>
      </c>
      <c r="M54" s="30">
        <f t="shared" si="13"/>
        <v>71.60545110068563</v>
      </c>
      <c r="N54" s="30">
        <f t="shared" si="14"/>
        <v>28.745918869974645</v>
      </c>
      <c r="O54" s="30">
        <f t="shared" si="33"/>
        <v>12359.3</v>
      </c>
      <c r="P54" s="30">
        <f t="shared" si="33"/>
        <v>6000</v>
      </c>
      <c r="Q54" s="30">
        <f t="shared" si="34"/>
        <v>5081.406</v>
      </c>
      <c r="R54" s="30">
        <f t="shared" si="15"/>
        <v>84.6901</v>
      </c>
      <c r="S54" s="27">
        <f t="shared" si="16"/>
        <v>41.11402749346646</v>
      </c>
      <c r="T54" s="31">
        <v>0</v>
      </c>
      <c r="U54" s="31">
        <v>0</v>
      </c>
      <c r="V54" s="30">
        <v>0.997</v>
      </c>
      <c r="W54" s="30" t="e">
        <f t="shared" si="17"/>
        <v>#DIV/0!</v>
      </c>
      <c r="X54" s="27" t="e">
        <f t="shared" si="18"/>
        <v>#DIV/0!</v>
      </c>
      <c r="Y54" s="31">
        <v>19855.1</v>
      </c>
      <c r="Z54" s="31">
        <v>8000</v>
      </c>
      <c r="AA54" s="30">
        <v>3518.037</v>
      </c>
      <c r="AB54" s="30">
        <f t="shared" si="19"/>
        <v>43.97546249999999</v>
      </c>
      <c r="AC54" s="27">
        <f t="shared" si="20"/>
        <v>17.718555937769136</v>
      </c>
      <c r="AD54" s="31">
        <v>12359.3</v>
      </c>
      <c r="AE54" s="31">
        <v>6000</v>
      </c>
      <c r="AF54" s="30">
        <v>5080.409</v>
      </c>
      <c r="AG54" s="30">
        <f t="shared" si="21"/>
        <v>84.67348333333334</v>
      </c>
      <c r="AH54" s="27">
        <f t="shared" si="22"/>
        <v>41.10596069356679</v>
      </c>
      <c r="AI54" s="31">
        <v>240</v>
      </c>
      <c r="AJ54" s="31">
        <v>120</v>
      </c>
      <c r="AK54" s="30">
        <v>140.6583</v>
      </c>
      <c r="AL54" s="30">
        <f t="shared" si="23"/>
        <v>117.21525</v>
      </c>
      <c r="AM54" s="27">
        <f t="shared" si="24"/>
        <v>58.607625</v>
      </c>
      <c r="AN54" s="31">
        <v>0</v>
      </c>
      <c r="AO54" s="31">
        <v>0</v>
      </c>
      <c r="AP54" s="30">
        <v>0</v>
      </c>
      <c r="AQ54" s="30" t="e">
        <f t="shared" si="25"/>
        <v>#DIV/0!</v>
      </c>
      <c r="AR54" s="27" t="e">
        <f t="shared" si="26"/>
        <v>#DIV/0!</v>
      </c>
      <c r="AS54" s="31">
        <v>0</v>
      </c>
      <c r="AT54" s="31">
        <v>0</v>
      </c>
      <c r="AU54" s="30"/>
      <c r="AV54" s="31">
        <v>0</v>
      </c>
      <c r="AW54" s="31">
        <v>0</v>
      </c>
      <c r="AX54" s="30"/>
      <c r="AY54" s="31">
        <v>120909.09999999999</v>
      </c>
      <c r="AZ54" s="31">
        <v>60454.549999999996</v>
      </c>
      <c r="BA54" s="30">
        <v>50378.7</v>
      </c>
      <c r="BB54" s="31">
        <v>0</v>
      </c>
      <c r="BC54" s="31"/>
      <c r="BD54" s="30"/>
      <c r="BE54" s="31">
        <v>0</v>
      </c>
      <c r="BF54" s="31">
        <v>0</v>
      </c>
      <c r="BG54" s="30">
        <v>0</v>
      </c>
      <c r="BH54" s="31">
        <v>0</v>
      </c>
      <c r="BI54" s="31">
        <v>0</v>
      </c>
      <c r="BJ54" s="30"/>
      <c r="BK54" s="31">
        <v>0</v>
      </c>
      <c r="BL54" s="31">
        <v>0</v>
      </c>
      <c r="BM54" s="30"/>
      <c r="BN54" s="30">
        <f t="shared" si="35"/>
        <v>4400.6</v>
      </c>
      <c r="BO54" s="30">
        <f t="shared" si="35"/>
        <v>1000</v>
      </c>
      <c r="BP54" s="30">
        <f t="shared" si="36"/>
        <v>2321.591</v>
      </c>
      <c r="BQ54" s="30">
        <f t="shared" si="28"/>
        <v>232.15909999999997</v>
      </c>
      <c r="BR54" s="27">
        <f t="shared" si="29"/>
        <v>52.756237785756475</v>
      </c>
      <c r="BS54" s="31">
        <v>4400.6</v>
      </c>
      <c r="BT54" s="31">
        <v>1000</v>
      </c>
      <c r="BU54" s="30">
        <v>2321.591</v>
      </c>
      <c r="BV54" s="31">
        <v>0</v>
      </c>
      <c r="BW54" s="31">
        <v>0</v>
      </c>
      <c r="BX54" s="30">
        <v>0</v>
      </c>
      <c r="BY54" s="31">
        <v>0</v>
      </c>
      <c r="BZ54" s="31">
        <v>0</v>
      </c>
      <c r="CA54" s="30">
        <v>0</v>
      </c>
      <c r="CB54" s="31">
        <v>0</v>
      </c>
      <c r="CC54" s="31">
        <v>0</v>
      </c>
      <c r="CD54" s="30">
        <v>0</v>
      </c>
      <c r="CE54" s="31">
        <v>0</v>
      </c>
      <c r="CF54" s="31">
        <v>0</v>
      </c>
      <c r="CG54" s="30"/>
      <c r="CH54" s="31">
        <v>0</v>
      </c>
      <c r="CI54" s="31">
        <v>0</v>
      </c>
      <c r="CJ54" s="30">
        <v>0</v>
      </c>
      <c r="CK54" s="31">
        <v>0</v>
      </c>
      <c r="CL54" s="31">
        <v>0</v>
      </c>
      <c r="CM54" s="30">
        <v>575.35</v>
      </c>
      <c r="CN54" s="31">
        <v>4560</v>
      </c>
      <c r="CO54" s="31">
        <v>1506.00000000001</v>
      </c>
      <c r="CP54" s="30">
        <v>268.08</v>
      </c>
      <c r="CQ54" s="31">
        <v>3000</v>
      </c>
      <c r="CR54" s="31">
        <v>1200</v>
      </c>
      <c r="CS54" s="30">
        <v>268.08</v>
      </c>
      <c r="CT54" s="31">
        <v>0</v>
      </c>
      <c r="CU54" s="31">
        <v>0</v>
      </c>
      <c r="CV54" s="30">
        <v>0</v>
      </c>
      <c r="CW54" s="31">
        <v>0</v>
      </c>
      <c r="CX54" s="31">
        <v>0</v>
      </c>
      <c r="CY54" s="30">
        <v>0</v>
      </c>
      <c r="CZ54" s="31">
        <v>0</v>
      </c>
      <c r="DA54" s="31">
        <v>0</v>
      </c>
      <c r="DB54" s="30"/>
      <c r="DC54" s="31">
        <v>0</v>
      </c>
      <c r="DD54" s="31">
        <v>0</v>
      </c>
      <c r="DE54" s="30">
        <v>0</v>
      </c>
      <c r="DF54" s="27"/>
      <c r="DG54" s="30">
        <f t="shared" si="37"/>
        <v>162324.1</v>
      </c>
      <c r="DH54" s="30">
        <f t="shared" si="37"/>
        <v>77080.55</v>
      </c>
      <c r="DI54" s="30">
        <f t="shared" si="38"/>
        <v>62283.82229999999</v>
      </c>
      <c r="DJ54" s="31">
        <v>0</v>
      </c>
      <c r="DK54" s="31">
        <v>0</v>
      </c>
      <c r="DL54" s="30">
        <v>0</v>
      </c>
      <c r="DM54" s="31">
        <v>0</v>
      </c>
      <c r="DN54" s="31">
        <v>0</v>
      </c>
      <c r="DO54" s="30">
        <v>0</v>
      </c>
      <c r="DP54" s="31">
        <v>0</v>
      </c>
      <c r="DQ54" s="31">
        <v>0</v>
      </c>
      <c r="DR54" s="30"/>
      <c r="DS54" s="31">
        <v>0</v>
      </c>
      <c r="DT54" s="31">
        <v>0</v>
      </c>
      <c r="DU54" s="30"/>
      <c r="DV54" s="31">
        <v>0</v>
      </c>
      <c r="DW54" s="31">
        <v>0</v>
      </c>
      <c r="DX54" s="30"/>
      <c r="DY54" s="31">
        <v>25022.1</v>
      </c>
      <c r="DZ54" s="31">
        <v>12222.1</v>
      </c>
      <c r="EA54" s="30">
        <v>0</v>
      </c>
      <c r="EB54" s="27"/>
      <c r="EC54" s="30">
        <f t="shared" si="39"/>
        <v>25022.1</v>
      </c>
      <c r="ED54" s="30">
        <f t="shared" si="39"/>
        <v>12222.1</v>
      </c>
      <c r="EE54" s="30">
        <f t="shared" si="8"/>
        <v>0</v>
      </c>
      <c r="EH54" s="32"/>
      <c r="EJ54" s="32"/>
      <c r="EK54" s="32"/>
      <c r="EM54" s="32"/>
    </row>
    <row r="55" spans="1:143" s="36" customFormat="1" ht="20.25" customHeight="1">
      <c r="A55" s="33">
        <v>46</v>
      </c>
      <c r="B55" s="26" t="s">
        <v>103</v>
      </c>
      <c r="C55" s="27">
        <v>27625.221000000005</v>
      </c>
      <c r="D55" s="35">
        <v>0</v>
      </c>
      <c r="E55" s="29">
        <f t="shared" si="9"/>
        <v>143863.4</v>
      </c>
      <c r="F55" s="30">
        <f t="shared" si="9"/>
        <v>61365.99999999999</v>
      </c>
      <c r="G55" s="30">
        <f t="shared" si="30"/>
        <v>51114.028999999995</v>
      </c>
      <c r="H55" s="30">
        <f t="shared" si="10"/>
        <v>83.29372779715152</v>
      </c>
      <c r="I55" s="30">
        <f t="shared" si="11"/>
        <v>35.52955720495971</v>
      </c>
      <c r="J55" s="30">
        <f t="shared" si="31"/>
        <v>43268.1</v>
      </c>
      <c r="K55" s="30">
        <f t="shared" si="31"/>
        <v>11068.35</v>
      </c>
      <c r="L55" s="30">
        <f t="shared" si="32"/>
        <v>9199.329000000002</v>
      </c>
      <c r="M55" s="30">
        <f t="shared" si="13"/>
        <v>83.1138245537953</v>
      </c>
      <c r="N55" s="30">
        <f t="shared" si="14"/>
        <v>21.261227093401377</v>
      </c>
      <c r="O55" s="30">
        <f t="shared" si="33"/>
        <v>14561.1</v>
      </c>
      <c r="P55" s="30">
        <f t="shared" si="33"/>
        <v>5434.35</v>
      </c>
      <c r="Q55" s="30">
        <f t="shared" si="34"/>
        <v>3880.8410000000003</v>
      </c>
      <c r="R55" s="30">
        <f t="shared" si="15"/>
        <v>71.41315888744745</v>
      </c>
      <c r="S55" s="27">
        <f t="shared" si="16"/>
        <v>26.652114194669362</v>
      </c>
      <c r="T55" s="31">
        <v>3</v>
      </c>
      <c r="U55" s="31">
        <v>3</v>
      </c>
      <c r="V55" s="30">
        <v>0.905</v>
      </c>
      <c r="W55" s="30">
        <f t="shared" si="17"/>
        <v>30.166666666666668</v>
      </c>
      <c r="X55" s="27">
        <f t="shared" si="18"/>
        <v>30.166666666666668</v>
      </c>
      <c r="Y55" s="31">
        <v>19980.8</v>
      </c>
      <c r="Z55" s="31">
        <v>2500</v>
      </c>
      <c r="AA55" s="30">
        <v>2723.338</v>
      </c>
      <c r="AB55" s="30">
        <f t="shared" si="19"/>
        <v>108.93352</v>
      </c>
      <c r="AC55" s="27">
        <f t="shared" si="20"/>
        <v>13.629774583600257</v>
      </c>
      <c r="AD55" s="31">
        <v>14558.1</v>
      </c>
      <c r="AE55" s="31">
        <v>5431.35</v>
      </c>
      <c r="AF55" s="30">
        <v>3879.936</v>
      </c>
      <c r="AG55" s="30">
        <f t="shared" si="21"/>
        <v>71.43594134055068</v>
      </c>
      <c r="AH55" s="27">
        <f t="shared" si="22"/>
        <v>26.651389947864075</v>
      </c>
      <c r="AI55" s="31">
        <v>1288</v>
      </c>
      <c r="AJ55" s="31">
        <v>664</v>
      </c>
      <c r="AK55" s="30">
        <v>491</v>
      </c>
      <c r="AL55" s="30">
        <f t="shared" si="23"/>
        <v>73.94578313253012</v>
      </c>
      <c r="AM55" s="27">
        <f t="shared" si="24"/>
        <v>38.121118012422365</v>
      </c>
      <c r="AN55" s="31">
        <v>0</v>
      </c>
      <c r="AO55" s="31">
        <v>0</v>
      </c>
      <c r="AP55" s="30">
        <v>0</v>
      </c>
      <c r="AQ55" s="30" t="e">
        <f t="shared" si="25"/>
        <v>#DIV/0!</v>
      </c>
      <c r="AR55" s="27" t="e">
        <f t="shared" si="26"/>
        <v>#DIV/0!</v>
      </c>
      <c r="AS55" s="31">
        <v>0</v>
      </c>
      <c r="AT55" s="31">
        <v>0</v>
      </c>
      <c r="AU55" s="30"/>
      <c r="AV55" s="31">
        <v>0</v>
      </c>
      <c r="AW55" s="31">
        <v>0</v>
      </c>
      <c r="AX55" s="30"/>
      <c r="AY55" s="31">
        <v>100595.29999999999</v>
      </c>
      <c r="AZ55" s="31">
        <v>50297.649999999994</v>
      </c>
      <c r="BA55" s="30">
        <v>41914.7</v>
      </c>
      <c r="BB55" s="31">
        <v>0</v>
      </c>
      <c r="BC55" s="31"/>
      <c r="BD55" s="30"/>
      <c r="BE55" s="31">
        <v>0</v>
      </c>
      <c r="BF55" s="31">
        <v>0</v>
      </c>
      <c r="BG55" s="30">
        <v>0</v>
      </c>
      <c r="BH55" s="31">
        <v>0</v>
      </c>
      <c r="BI55" s="31">
        <v>0</v>
      </c>
      <c r="BJ55" s="30"/>
      <c r="BK55" s="31">
        <v>0</v>
      </c>
      <c r="BL55" s="31">
        <v>0</v>
      </c>
      <c r="BM55" s="30"/>
      <c r="BN55" s="30">
        <f t="shared" si="35"/>
        <v>4738.2</v>
      </c>
      <c r="BO55" s="30">
        <f t="shared" si="35"/>
        <v>1180</v>
      </c>
      <c r="BP55" s="30">
        <f t="shared" si="36"/>
        <v>1291.2</v>
      </c>
      <c r="BQ55" s="30">
        <f t="shared" si="28"/>
        <v>109.42372881355934</v>
      </c>
      <c r="BR55" s="27">
        <f t="shared" si="29"/>
        <v>27.250854754970245</v>
      </c>
      <c r="BS55" s="31">
        <v>4378.2</v>
      </c>
      <c r="BT55" s="31">
        <v>1000</v>
      </c>
      <c r="BU55" s="30">
        <v>1171.2</v>
      </c>
      <c r="BV55" s="31">
        <v>0</v>
      </c>
      <c r="BW55" s="31">
        <v>0</v>
      </c>
      <c r="BX55" s="30">
        <v>0</v>
      </c>
      <c r="BY55" s="31">
        <v>0</v>
      </c>
      <c r="BZ55" s="31">
        <v>0</v>
      </c>
      <c r="CA55" s="30">
        <v>0</v>
      </c>
      <c r="CB55" s="31">
        <v>360</v>
      </c>
      <c r="CC55" s="31">
        <v>180</v>
      </c>
      <c r="CD55" s="30">
        <v>120</v>
      </c>
      <c r="CE55" s="31">
        <v>0</v>
      </c>
      <c r="CF55" s="31">
        <v>0</v>
      </c>
      <c r="CG55" s="30"/>
      <c r="CH55" s="31">
        <v>0</v>
      </c>
      <c r="CI55" s="31">
        <v>0</v>
      </c>
      <c r="CJ55" s="30">
        <v>0</v>
      </c>
      <c r="CK55" s="31">
        <v>0</v>
      </c>
      <c r="CL55" s="31">
        <v>0</v>
      </c>
      <c r="CM55" s="30">
        <v>0</v>
      </c>
      <c r="CN55" s="31">
        <v>2700</v>
      </c>
      <c r="CO55" s="31">
        <v>1290</v>
      </c>
      <c r="CP55" s="30">
        <v>812.95</v>
      </c>
      <c r="CQ55" s="31">
        <v>2100</v>
      </c>
      <c r="CR55" s="31">
        <v>1050</v>
      </c>
      <c r="CS55" s="30">
        <v>745.45</v>
      </c>
      <c r="CT55" s="31">
        <v>0</v>
      </c>
      <c r="CU55" s="31">
        <v>0</v>
      </c>
      <c r="CV55" s="30">
        <v>0</v>
      </c>
      <c r="CW55" s="31">
        <v>0</v>
      </c>
      <c r="CX55" s="31">
        <v>0</v>
      </c>
      <c r="CY55" s="30">
        <v>0</v>
      </c>
      <c r="CZ55" s="31">
        <v>0</v>
      </c>
      <c r="DA55" s="31">
        <v>0</v>
      </c>
      <c r="DB55" s="30"/>
      <c r="DC55" s="31">
        <v>0</v>
      </c>
      <c r="DD55" s="31">
        <v>0</v>
      </c>
      <c r="DE55" s="30">
        <v>0</v>
      </c>
      <c r="DF55" s="27"/>
      <c r="DG55" s="30">
        <f t="shared" si="37"/>
        <v>143863.4</v>
      </c>
      <c r="DH55" s="30">
        <f t="shared" si="37"/>
        <v>61365.99999999999</v>
      </c>
      <c r="DI55" s="30">
        <f t="shared" si="38"/>
        <v>51114.028999999995</v>
      </c>
      <c r="DJ55" s="31">
        <v>0</v>
      </c>
      <c r="DK55" s="31">
        <v>0</v>
      </c>
      <c r="DL55" s="30">
        <v>0</v>
      </c>
      <c r="DM55" s="31">
        <v>0</v>
      </c>
      <c r="DN55" s="31">
        <v>0</v>
      </c>
      <c r="DO55" s="30">
        <v>0</v>
      </c>
      <c r="DP55" s="31">
        <v>0</v>
      </c>
      <c r="DQ55" s="31">
        <v>0</v>
      </c>
      <c r="DR55" s="30"/>
      <c r="DS55" s="31">
        <v>0</v>
      </c>
      <c r="DT55" s="31">
        <v>0</v>
      </c>
      <c r="DU55" s="30"/>
      <c r="DV55" s="31">
        <v>0</v>
      </c>
      <c r="DW55" s="31">
        <v>0</v>
      </c>
      <c r="DX55" s="30"/>
      <c r="DY55" s="31">
        <v>6975</v>
      </c>
      <c r="DZ55" s="31">
        <v>999.999999999993</v>
      </c>
      <c r="EA55" s="30">
        <v>0</v>
      </c>
      <c r="EB55" s="27"/>
      <c r="EC55" s="30">
        <f t="shared" si="39"/>
        <v>6975</v>
      </c>
      <c r="ED55" s="30">
        <f t="shared" si="39"/>
        <v>999.999999999993</v>
      </c>
      <c r="EE55" s="30">
        <f t="shared" si="8"/>
        <v>0</v>
      </c>
      <c r="EH55" s="32"/>
      <c r="EJ55" s="32"/>
      <c r="EK55" s="32"/>
      <c r="EM55" s="32"/>
    </row>
    <row r="56" spans="1:143" s="36" customFormat="1" ht="20.25" customHeight="1">
      <c r="A56" s="25">
        <v>47</v>
      </c>
      <c r="B56" s="26" t="s">
        <v>104</v>
      </c>
      <c r="C56" s="27">
        <v>7350</v>
      </c>
      <c r="D56" s="35">
        <v>0</v>
      </c>
      <c r="E56" s="29">
        <f t="shared" si="9"/>
        <v>690403.4</v>
      </c>
      <c r="F56" s="30">
        <f t="shared" si="9"/>
        <v>333043.09</v>
      </c>
      <c r="G56" s="30">
        <f t="shared" si="30"/>
        <v>244427.4899</v>
      </c>
      <c r="H56" s="30">
        <f t="shared" si="10"/>
        <v>73.39215171826564</v>
      </c>
      <c r="I56" s="30">
        <f t="shared" si="11"/>
        <v>35.4035756341872</v>
      </c>
      <c r="J56" s="30">
        <f t="shared" si="31"/>
        <v>170571.2</v>
      </c>
      <c r="K56" s="30">
        <f t="shared" si="31"/>
        <v>83542.19</v>
      </c>
      <c r="L56" s="30">
        <f t="shared" si="32"/>
        <v>64472.77219999999</v>
      </c>
      <c r="M56" s="30">
        <f t="shared" si="13"/>
        <v>77.17390721981312</v>
      </c>
      <c r="N56" s="30">
        <f t="shared" si="14"/>
        <v>37.79815830573977</v>
      </c>
      <c r="O56" s="30">
        <f t="shared" si="33"/>
        <v>57197.3</v>
      </c>
      <c r="P56" s="30">
        <f t="shared" si="33"/>
        <v>25824.79</v>
      </c>
      <c r="Q56" s="30">
        <f t="shared" si="34"/>
        <v>17652.1656</v>
      </c>
      <c r="R56" s="30">
        <f t="shared" si="15"/>
        <v>68.3535687995914</v>
      </c>
      <c r="S56" s="27">
        <f t="shared" si="16"/>
        <v>30.861886137982037</v>
      </c>
      <c r="T56" s="31">
        <v>10147.7</v>
      </c>
      <c r="U56" s="31">
        <v>4824.79</v>
      </c>
      <c r="V56" s="30">
        <v>6516.3446</v>
      </c>
      <c r="W56" s="30">
        <f t="shared" si="17"/>
        <v>135.0596523372002</v>
      </c>
      <c r="X56" s="27">
        <f t="shared" si="18"/>
        <v>64.21499058900046</v>
      </c>
      <c r="Y56" s="31">
        <v>9869.3</v>
      </c>
      <c r="Z56" s="31">
        <v>4246.5</v>
      </c>
      <c r="AA56" s="30">
        <v>3750.7696</v>
      </c>
      <c r="AB56" s="30">
        <f t="shared" si="19"/>
        <v>88.32614152831744</v>
      </c>
      <c r="AC56" s="27">
        <f t="shared" si="20"/>
        <v>38.004413686887624</v>
      </c>
      <c r="AD56" s="31">
        <v>47049.6</v>
      </c>
      <c r="AE56" s="31">
        <v>21000</v>
      </c>
      <c r="AF56" s="30">
        <v>11135.821</v>
      </c>
      <c r="AG56" s="30">
        <f t="shared" si="21"/>
        <v>53.02771904761905</v>
      </c>
      <c r="AH56" s="27">
        <f t="shared" si="22"/>
        <v>23.668258603686322</v>
      </c>
      <c r="AI56" s="31">
        <v>13804.1</v>
      </c>
      <c r="AJ56" s="31">
        <v>8204.4</v>
      </c>
      <c r="AK56" s="30">
        <v>8980.63</v>
      </c>
      <c r="AL56" s="30">
        <f t="shared" si="23"/>
        <v>109.46114280142363</v>
      </c>
      <c r="AM56" s="27">
        <f t="shared" si="24"/>
        <v>65.05770024847689</v>
      </c>
      <c r="AN56" s="31">
        <v>8000</v>
      </c>
      <c r="AO56" s="31">
        <v>3996</v>
      </c>
      <c r="AP56" s="30">
        <v>3488.7</v>
      </c>
      <c r="AQ56" s="30">
        <f t="shared" si="25"/>
        <v>87.3048048048048</v>
      </c>
      <c r="AR56" s="27">
        <f t="shared" si="26"/>
        <v>43.60874999999999</v>
      </c>
      <c r="AS56" s="31">
        <v>0</v>
      </c>
      <c r="AT56" s="31">
        <v>0</v>
      </c>
      <c r="AU56" s="30"/>
      <c r="AV56" s="31">
        <v>0</v>
      </c>
      <c r="AW56" s="31">
        <v>0</v>
      </c>
      <c r="AX56" s="30"/>
      <c r="AY56" s="31">
        <v>407367.6</v>
      </c>
      <c r="AZ56" s="31">
        <v>203683.8</v>
      </c>
      <c r="BA56" s="30">
        <v>169736.5</v>
      </c>
      <c r="BB56" s="31">
        <v>0</v>
      </c>
      <c r="BC56" s="31"/>
      <c r="BD56" s="30"/>
      <c r="BE56" s="31">
        <v>43818.6</v>
      </c>
      <c r="BF56" s="31">
        <v>21066.9</v>
      </c>
      <c r="BG56" s="30">
        <v>3142.6</v>
      </c>
      <c r="BH56" s="31">
        <v>0</v>
      </c>
      <c r="BI56" s="31">
        <v>0</v>
      </c>
      <c r="BJ56" s="30"/>
      <c r="BK56" s="31">
        <v>0</v>
      </c>
      <c r="BL56" s="31">
        <v>0</v>
      </c>
      <c r="BM56" s="30"/>
      <c r="BN56" s="30">
        <f t="shared" si="35"/>
        <v>8100</v>
      </c>
      <c r="BO56" s="30">
        <f t="shared" si="35"/>
        <v>3500</v>
      </c>
      <c r="BP56" s="30">
        <f t="shared" si="36"/>
        <v>3655.98</v>
      </c>
      <c r="BQ56" s="30">
        <f t="shared" si="28"/>
        <v>104.45657142857144</v>
      </c>
      <c r="BR56" s="27">
        <f t="shared" si="29"/>
        <v>45.135555555555555</v>
      </c>
      <c r="BS56" s="31">
        <v>4250</v>
      </c>
      <c r="BT56" s="31">
        <v>1900</v>
      </c>
      <c r="BU56" s="30">
        <v>1728.05</v>
      </c>
      <c r="BV56" s="31">
        <v>0</v>
      </c>
      <c r="BW56" s="31">
        <v>0</v>
      </c>
      <c r="BX56" s="30">
        <v>0</v>
      </c>
      <c r="BY56" s="31">
        <v>0</v>
      </c>
      <c r="BZ56" s="31">
        <v>0</v>
      </c>
      <c r="CA56" s="30">
        <v>0</v>
      </c>
      <c r="CB56" s="31">
        <v>3850</v>
      </c>
      <c r="CC56" s="31">
        <v>1600</v>
      </c>
      <c r="CD56" s="30">
        <v>1927.93</v>
      </c>
      <c r="CE56" s="31">
        <v>0</v>
      </c>
      <c r="CF56" s="31">
        <v>0</v>
      </c>
      <c r="CG56" s="30"/>
      <c r="CH56" s="31">
        <v>6863.2</v>
      </c>
      <c r="CI56" s="31">
        <v>4171.4</v>
      </c>
      <c r="CJ56" s="30">
        <v>1549.3351</v>
      </c>
      <c r="CK56" s="31">
        <v>0</v>
      </c>
      <c r="CL56" s="31">
        <v>0</v>
      </c>
      <c r="CM56" s="30">
        <v>0</v>
      </c>
      <c r="CN56" s="31">
        <v>70900.5</v>
      </c>
      <c r="CO56" s="31">
        <v>36420.5</v>
      </c>
      <c r="CP56" s="30">
        <v>26460.046</v>
      </c>
      <c r="CQ56" s="31">
        <v>21039</v>
      </c>
      <c r="CR56" s="31">
        <v>9500</v>
      </c>
      <c r="CS56" s="30">
        <v>7899.164</v>
      </c>
      <c r="CT56" s="31">
        <v>2000</v>
      </c>
      <c r="CU56" s="31">
        <v>1000</v>
      </c>
      <c r="CV56" s="30">
        <v>163.281</v>
      </c>
      <c r="CW56" s="31">
        <v>200</v>
      </c>
      <c r="CX56" s="31">
        <v>100</v>
      </c>
      <c r="CY56" s="30">
        <v>0</v>
      </c>
      <c r="CZ56" s="31">
        <v>0</v>
      </c>
      <c r="DA56" s="31">
        <v>0</v>
      </c>
      <c r="DB56" s="30"/>
      <c r="DC56" s="31">
        <v>500</v>
      </c>
      <c r="DD56" s="31">
        <v>250</v>
      </c>
      <c r="DE56" s="30">
        <v>321.2</v>
      </c>
      <c r="DF56" s="27"/>
      <c r="DG56" s="30">
        <f t="shared" si="37"/>
        <v>628620.6</v>
      </c>
      <c r="DH56" s="30">
        <f t="shared" si="37"/>
        <v>312464.29000000004</v>
      </c>
      <c r="DI56" s="30">
        <f t="shared" si="38"/>
        <v>238901.20729999998</v>
      </c>
      <c r="DJ56" s="31">
        <v>0</v>
      </c>
      <c r="DK56" s="31">
        <v>0</v>
      </c>
      <c r="DL56" s="30">
        <v>0</v>
      </c>
      <c r="DM56" s="31">
        <v>61782.8</v>
      </c>
      <c r="DN56" s="31">
        <v>20578.8</v>
      </c>
      <c r="DO56" s="30">
        <v>5526.2826</v>
      </c>
      <c r="DP56" s="31">
        <v>0</v>
      </c>
      <c r="DQ56" s="31">
        <v>0</v>
      </c>
      <c r="DR56" s="30"/>
      <c r="DS56" s="31">
        <v>0</v>
      </c>
      <c r="DT56" s="31">
        <v>0</v>
      </c>
      <c r="DU56" s="30"/>
      <c r="DV56" s="31">
        <v>0</v>
      </c>
      <c r="DW56" s="31">
        <v>0</v>
      </c>
      <c r="DX56" s="30"/>
      <c r="DY56" s="31">
        <v>0</v>
      </c>
      <c r="DZ56" s="31">
        <v>0</v>
      </c>
      <c r="EA56" s="30">
        <v>0</v>
      </c>
      <c r="EB56" s="27"/>
      <c r="EC56" s="30">
        <f t="shared" si="39"/>
        <v>61782.8</v>
      </c>
      <c r="ED56" s="30">
        <f t="shared" si="39"/>
        <v>20578.8</v>
      </c>
      <c r="EE56" s="30">
        <f t="shared" si="8"/>
        <v>5526.2826</v>
      </c>
      <c r="EH56" s="32"/>
      <c r="EJ56" s="32"/>
      <c r="EK56" s="32"/>
      <c r="EM56" s="32"/>
    </row>
    <row r="57" spans="1:143" s="36" customFormat="1" ht="20.25" customHeight="1">
      <c r="A57" s="33">
        <v>48</v>
      </c>
      <c r="B57" s="26" t="s">
        <v>105</v>
      </c>
      <c r="C57" s="27">
        <v>82373.48310000001</v>
      </c>
      <c r="D57" s="35">
        <v>0</v>
      </c>
      <c r="E57" s="29">
        <f t="shared" si="9"/>
        <v>266971.19999999995</v>
      </c>
      <c r="F57" s="30">
        <f t="shared" si="9"/>
        <v>104706.9</v>
      </c>
      <c r="G57" s="30">
        <f t="shared" si="30"/>
        <v>107568.333</v>
      </c>
      <c r="H57" s="30">
        <f t="shared" si="10"/>
        <v>102.73280270927705</v>
      </c>
      <c r="I57" s="30">
        <f t="shared" si="11"/>
        <v>40.292111283913776</v>
      </c>
      <c r="J57" s="30">
        <f t="shared" si="31"/>
        <v>128217.20000000001</v>
      </c>
      <c r="K57" s="30">
        <f t="shared" si="31"/>
        <v>35329.9</v>
      </c>
      <c r="L57" s="30">
        <f t="shared" si="32"/>
        <v>49754.033</v>
      </c>
      <c r="M57" s="30">
        <f t="shared" si="13"/>
        <v>140.82698507496482</v>
      </c>
      <c r="N57" s="30">
        <f t="shared" si="14"/>
        <v>38.80449190904184</v>
      </c>
      <c r="O57" s="30">
        <f t="shared" si="33"/>
        <v>20255.2</v>
      </c>
      <c r="P57" s="30">
        <f t="shared" si="33"/>
        <v>4685.9</v>
      </c>
      <c r="Q57" s="30">
        <f t="shared" si="34"/>
        <v>7084.094</v>
      </c>
      <c r="R57" s="30">
        <f t="shared" si="15"/>
        <v>151.17894107855483</v>
      </c>
      <c r="S57" s="27">
        <f t="shared" si="16"/>
        <v>34.974199217978594</v>
      </c>
      <c r="T57" s="31">
        <v>1756.2</v>
      </c>
      <c r="U57" s="31">
        <v>635</v>
      </c>
      <c r="V57" s="30">
        <v>946.8</v>
      </c>
      <c r="W57" s="30">
        <f t="shared" si="17"/>
        <v>149.1023622047244</v>
      </c>
      <c r="X57" s="27">
        <f t="shared" si="18"/>
        <v>53.91185514178339</v>
      </c>
      <c r="Y57" s="31">
        <v>11898.6</v>
      </c>
      <c r="Z57" s="31">
        <v>2980</v>
      </c>
      <c r="AA57" s="30">
        <v>2677.304</v>
      </c>
      <c r="AB57" s="30">
        <f t="shared" si="19"/>
        <v>89.84241610738255</v>
      </c>
      <c r="AC57" s="27">
        <f t="shared" si="20"/>
        <v>22.5010001176609</v>
      </c>
      <c r="AD57" s="31">
        <v>18499</v>
      </c>
      <c r="AE57" s="31">
        <v>4050.9</v>
      </c>
      <c r="AF57" s="30">
        <v>6137.294</v>
      </c>
      <c r="AG57" s="30">
        <f t="shared" si="21"/>
        <v>151.5044557999457</v>
      </c>
      <c r="AH57" s="27">
        <f t="shared" si="22"/>
        <v>33.17635547867452</v>
      </c>
      <c r="AI57" s="31">
        <v>1482</v>
      </c>
      <c r="AJ57" s="31">
        <v>1028</v>
      </c>
      <c r="AK57" s="30">
        <v>551</v>
      </c>
      <c r="AL57" s="30">
        <f t="shared" si="23"/>
        <v>53.599221789883266</v>
      </c>
      <c r="AM57" s="27">
        <f t="shared" si="24"/>
        <v>37.17948717948718</v>
      </c>
      <c r="AN57" s="31">
        <v>0</v>
      </c>
      <c r="AO57" s="31">
        <v>0</v>
      </c>
      <c r="AP57" s="30">
        <v>0</v>
      </c>
      <c r="AQ57" s="30" t="e">
        <f t="shared" si="25"/>
        <v>#DIV/0!</v>
      </c>
      <c r="AR57" s="27" t="e">
        <f t="shared" si="26"/>
        <v>#DIV/0!</v>
      </c>
      <c r="AS57" s="31">
        <v>0</v>
      </c>
      <c r="AT57" s="31">
        <v>0</v>
      </c>
      <c r="AU57" s="30"/>
      <c r="AV57" s="31">
        <v>0</v>
      </c>
      <c r="AW57" s="31">
        <v>0</v>
      </c>
      <c r="AX57" s="30"/>
      <c r="AY57" s="31">
        <v>138754</v>
      </c>
      <c r="AZ57" s="31">
        <v>69377</v>
      </c>
      <c r="BA57" s="30">
        <v>57814.3</v>
      </c>
      <c r="BB57" s="31">
        <v>0</v>
      </c>
      <c r="BC57" s="31"/>
      <c r="BD57" s="30"/>
      <c r="BE57" s="31">
        <v>0</v>
      </c>
      <c r="BF57" s="31">
        <v>0</v>
      </c>
      <c r="BG57" s="30">
        <v>0</v>
      </c>
      <c r="BH57" s="31">
        <v>0</v>
      </c>
      <c r="BI57" s="31">
        <v>0</v>
      </c>
      <c r="BJ57" s="30"/>
      <c r="BK57" s="31">
        <v>0</v>
      </c>
      <c r="BL57" s="31">
        <v>0</v>
      </c>
      <c r="BM57" s="30"/>
      <c r="BN57" s="30">
        <f t="shared" si="35"/>
        <v>17561.4</v>
      </c>
      <c r="BO57" s="30">
        <f t="shared" si="35"/>
        <v>2656</v>
      </c>
      <c r="BP57" s="30">
        <f t="shared" si="36"/>
        <v>6277.268</v>
      </c>
      <c r="BQ57" s="30">
        <f t="shared" si="28"/>
        <v>236.342921686747</v>
      </c>
      <c r="BR57" s="27">
        <f t="shared" si="29"/>
        <v>35.74469005887913</v>
      </c>
      <c r="BS57" s="31">
        <v>10312.4</v>
      </c>
      <c r="BT57" s="31">
        <v>1000</v>
      </c>
      <c r="BU57" s="30">
        <v>3901.268</v>
      </c>
      <c r="BV57" s="31">
        <v>650</v>
      </c>
      <c r="BW57" s="31">
        <v>456</v>
      </c>
      <c r="BX57" s="30">
        <v>100</v>
      </c>
      <c r="BY57" s="31">
        <v>0</v>
      </c>
      <c r="BZ57" s="31">
        <v>0</v>
      </c>
      <c r="CA57" s="30">
        <v>0</v>
      </c>
      <c r="CB57" s="31">
        <v>6599</v>
      </c>
      <c r="CC57" s="31">
        <v>1200</v>
      </c>
      <c r="CD57" s="30">
        <v>2276</v>
      </c>
      <c r="CE57" s="31">
        <v>0</v>
      </c>
      <c r="CF57" s="31">
        <v>0</v>
      </c>
      <c r="CG57" s="30"/>
      <c r="CH57" s="31">
        <v>0</v>
      </c>
      <c r="CI57" s="31">
        <v>0</v>
      </c>
      <c r="CJ57" s="30">
        <v>0</v>
      </c>
      <c r="CK57" s="31">
        <v>0</v>
      </c>
      <c r="CL57" s="31">
        <v>0</v>
      </c>
      <c r="CM57" s="30">
        <v>0</v>
      </c>
      <c r="CN57" s="31">
        <v>15920</v>
      </c>
      <c r="CO57" s="31">
        <v>7960</v>
      </c>
      <c r="CP57" s="30">
        <v>7206.287</v>
      </c>
      <c r="CQ57" s="31">
        <v>4036.5</v>
      </c>
      <c r="CR57" s="31">
        <v>2018</v>
      </c>
      <c r="CS57" s="30">
        <v>1230.415</v>
      </c>
      <c r="CT57" s="31">
        <v>1050</v>
      </c>
      <c r="CU57" s="31">
        <v>1000</v>
      </c>
      <c r="CV57" s="30">
        <v>958.08</v>
      </c>
      <c r="CW57" s="31">
        <v>50</v>
      </c>
      <c r="CX57" s="31">
        <v>20</v>
      </c>
      <c r="CY57" s="30">
        <v>0</v>
      </c>
      <c r="CZ57" s="31">
        <v>0</v>
      </c>
      <c r="DA57" s="31">
        <v>0</v>
      </c>
      <c r="DB57" s="30"/>
      <c r="DC57" s="31">
        <v>60000</v>
      </c>
      <c r="DD57" s="31">
        <v>15000</v>
      </c>
      <c r="DE57" s="30">
        <v>25000</v>
      </c>
      <c r="DF57" s="27"/>
      <c r="DG57" s="30">
        <f t="shared" si="37"/>
        <v>266971.19999999995</v>
      </c>
      <c r="DH57" s="30">
        <f t="shared" si="37"/>
        <v>104706.9</v>
      </c>
      <c r="DI57" s="30">
        <f t="shared" si="38"/>
        <v>107568.333</v>
      </c>
      <c r="DJ57" s="31">
        <v>0</v>
      </c>
      <c r="DK57" s="31">
        <v>0</v>
      </c>
      <c r="DL57" s="30">
        <v>0</v>
      </c>
      <c r="DM57" s="31">
        <v>0</v>
      </c>
      <c r="DN57" s="31">
        <v>0</v>
      </c>
      <c r="DO57" s="30">
        <v>0</v>
      </c>
      <c r="DP57" s="31">
        <v>0</v>
      </c>
      <c r="DQ57" s="31">
        <v>0</v>
      </c>
      <c r="DR57" s="30"/>
      <c r="DS57" s="31">
        <v>0</v>
      </c>
      <c r="DT57" s="31">
        <v>0</v>
      </c>
      <c r="DU57" s="30"/>
      <c r="DV57" s="31">
        <v>0</v>
      </c>
      <c r="DW57" s="31">
        <v>0</v>
      </c>
      <c r="DX57" s="30"/>
      <c r="DY57" s="31">
        <v>50500</v>
      </c>
      <c r="DZ57" s="31">
        <v>0</v>
      </c>
      <c r="EA57" s="30">
        <v>0</v>
      </c>
      <c r="EB57" s="27"/>
      <c r="EC57" s="30">
        <f t="shared" si="39"/>
        <v>50500</v>
      </c>
      <c r="ED57" s="30">
        <f t="shared" si="39"/>
        <v>0</v>
      </c>
      <c r="EE57" s="30">
        <f t="shared" si="8"/>
        <v>0</v>
      </c>
      <c r="EH57" s="32"/>
      <c r="EJ57" s="32"/>
      <c r="EK57" s="32"/>
      <c r="EM57" s="32"/>
    </row>
    <row r="58" spans="1:143" s="36" customFormat="1" ht="20.25" customHeight="1">
      <c r="A58" s="25">
        <v>49</v>
      </c>
      <c r="B58" s="26" t="s">
        <v>106</v>
      </c>
      <c r="C58" s="27">
        <v>20063.028</v>
      </c>
      <c r="D58" s="35">
        <v>0</v>
      </c>
      <c r="E58" s="29">
        <f t="shared" si="9"/>
        <v>128888</v>
      </c>
      <c r="F58" s="30">
        <f t="shared" si="9"/>
        <v>62197</v>
      </c>
      <c r="G58" s="30">
        <f t="shared" si="30"/>
        <v>50071.36890000001</v>
      </c>
      <c r="H58" s="30">
        <f t="shared" si="10"/>
        <v>80.50447593935401</v>
      </c>
      <c r="I58" s="30">
        <f t="shared" si="11"/>
        <v>38.84874379306065</v>
      </c>
      <c r="J58" s="30">
        <f t="shared" si="31"/>
        <v>30584.699999999997</v>
      </c>
      <c r="K58" s="30">
        <f t="shared" si="31"/>
        <v>13045.3</v>
      </c>
      <c r="L58" s="30">
        <f t="shared" si="32"/>
        <v>9111.568899999998</v>
      </c>
      <c r="M58" s="30">
        <f t="shared" si="13"/>
        <v>69.84560646363057</v>
      </c>
      <c r="N58" s="30">
        <f t="shared" si="14"/>
        <v>29.791264586541633</v>
      </c>
      <c r="O58" s="30">
        <f t="shared" si="33"/>
        <v>10364.4</v>
      </c>
      <c r="P58" s="30">
        <f t="shared" si="33"/>
        <v>5477.5</v>
      </c>
      <c r="Q58" s="30">
        <f t="shared" si="34"/>
        <v>2942.201</v>
      </c>
      <c r="R58" s="30">
        <f t="shared" si="15"/>
        <v>53.71430397078959</v>
      </c>
      <c r="S58" s="27">
        <f t="shared" si="16"/>
        <v>28.387567056462508</v>
      </c>
      <c r="T58" s="31">
        <v>207</v>
      </c>
      <c r="U58" s="31">
        <v>185</v>
      </c>
      <c r="V58" s="30">
        <v>164.311</v>
      </c>
      <c r="W58" s="30">
        <f t="shared" si="17"/>
        <v>88.81675675675676</v>
      </c>
      <c r="X58" s="27">
        <f t="shared" si="18"/>
        <v>79.37729468599034</v>
      </c>
      <c r="Y58" s="31">
        <v>10113.3</v>
      </c>
      <c r="Z58" s="31">
        <v>2400</v>
      </c>
      <c r="AA58" s="30">
        <v>2360.256</v>
      </c>
      <c r="AB58" s="30">
        <f t="shared" si="19"/>
        <v>98.344</v>
      </c>
      <c r="AC58" s="27">
        <f t="shared" si="20"/>
        <v>23.3381388864169</v>
      </c>
      <c r="AD58" s="31">
        <v>10157.4</v>
      </c>
      <c r="AE58" s="31">
        <v>5292.5</v>
      </c>
      <c r="AF58" s="30">
        <v>2777.89</v>
      </c>
      <c r="AG58" s="30">
        <f t="shared" si="21"/>
        <v>52.48729333963155</v>
      </c>
      <c r="AH58" s="27">
        <f t="shared" si="22"/>
        <v>27.348435623289426</v>
      </c>
      <c r="AI58" s="31">
        <v>985.6</v>
      </c>
      <c r="AJ58" s="31">
        <v>552.8</v>
      </c>
      <c r="AK58" s="30">
        <v>498.7</v>
      </c>
      <c r="AL58" s="30">
        <f t="shared" si="23"/>
        <v>90.21345875542693</v>
      </c>
      <c r="AM58" s="27">
        <f t="shared" si="24"/>
        <v>50.59862012987013</v>
      </c>
      <c r="AN58" s="31">
        <v>0</v>
      </c>
      <c r="AO58" s="31">
        <v>0</v>
      </c>
      <c r="AP58" s="30">
        <v>0</v>
      </c>
      <c r="AQ58" s="30" t="e">
        <f t="shared" si="25"/>
        <v>#DIV/0!</v>
      </c>
      <c r="AR58" s="27" t="e">
        <f t="shared" si="26"/>
        <v>#DIV/0!</v>
      </c>
      <c r="AS58" s="31">
        <v>0</v>
      </c>
      <c r="AT58" s="31">
        <v>0</v>
      </c>
      <c r="AU58" s="30"/>
      <c r="AV58" s="31">
        <v>0</v>
      </c>
      <c r="AW58" s="31">
        <v>0</v>
      </c>
      <c r="AX58" s="30"/>
      <c r="AY58" s="31">
        <v>98303.3</v>
      </c>
      <c r="AZ58" s="31">
        <v>49151.7</v>
      </c>
      <c r="BA58" s="30">
        <v>40959.8</v>
      </c>
      <c r="BB58" s="31">
        <v>0</v>
      </c>
      <c r="BC58" s="31"/>
      <c r="BD58" s="30"/>
      <c r="BE58" s="31">
        <v>0</v>
      </c>
      <c r="BF58" s="31">
        <v>0</v>
      </c>
      <c r="BG58" s="30">
        <v>0</v>
      </c>
      <c r="BH58" s="31">
        <v>0</v>
      </c>
      <c r="BI58" s="31">
        <v>0</v>
      </c>
      <c r="BJ58" s="30"/>
      <c r="BK58" s="31">
        <v>0</v>
      </c>
      <c r="BL58" s="31">
        <v>0</v>
      </c>
      <c r="BM58" s="30"/>
      <c r="BN58" s="30">
        <f t="shared" si="35"/>
        <v>2269.4</v>
      </c>
      <c r="BO58" s="30">
        <f t="shared" si="35"/>
        <v>1625</v>
      </c>
      <c r="BP58" s="30">
        <f t="shared" si="36"/>
        <v>970.16</v>
      </c>
      <c r="BQ58" s="30">
        <f t="shared" si="28"/>
        <v>59.70215384615385</v>
      </c>
      <c r="BR58" s="27">
        <f t="shared" si="29"/>
        <v>42.749625451661224</v>
      </c>
      <c r="BS58" s="31">
        <v>2233.4</v>
      </c>
      <c r="BT58" s="31">
        <v>1610</v>
      </c>
      <c r="BU58" s="30">
        <v>970.16</v>
      </c>
      <c r="BV58" s="31">
        <v>0</v>
      </c>
      <c r="BW58" s="31">
        <v>0</v>
      </c>
      <c r="BX58" s="30">
        <v>0</v>
      </c>
      <c r="BY58" s="31">
        <v>0</v>
      </c>
      <c r="BZ58" s="31">
        <v>0</v>
      </c>
      <c r="CA58" s="30">
        <v>0</v>
      </c>
      <c r="CB58" s="31">
        <v>36</v>
      </c>
      <c r="CC58" s="31">
        <v>15</v>
      </c>
      <c r="CD58" s="30">
        <v>0</v>
      </c>
      <c r="CE58" s="31">
        <v>0</v>
      </c>
      <c r="CF58" s="31">
        <v>0</v>
      </c>
      <c r="CG58" s="30"/>
      <c r="CH58" s="31">
        <v>0</v>
      </c>
      <c r="CI58" s="31">
        <v>0</v>
      </c>
      <c r="CJ58" s="30">
        <v>0</v>
      </c>
      <c r="CK58" s="31">
        <v>0</v>
      </c>
      <c r="CL58" s="31">
        <v>0</v>
      </c>
      <c r="CM58" s="30">
        <v>0</v>
      </c>
      <c r="CN58" s="31">
        <v>5952</v>
      </c>
      <c r="CO58" s="31">
        <v>2590</v>
      </c>
      <c r="CP58" s="30">
        <v>1818.889</v>
      </c>
      <c r="CQ58" s="31">
        <v>1900</v>
      </c>
      <c r="CR58" s="31">
        <v>950</v>
      </c>
      <c r="CS58" s="30">
        <v>982.6</v>
      </c>
      <c r="CT58" s="31">
        <v>200</v>
      </c>
      <c r="CU58" s="31">
        <v>100</v>
      </c>
      <c r="CV58" s="30">
        <v>25.13</v>
      </c>
      <c r="CW58" s="31">
        <v>0</v>
      </c>
      <c r="CX58" s="31">
        <v>0</v>
      </c>
      <c r="CY58" s="30">
        <v>0</v>
      </c>
      <c r="CZ58" s="31">
        <v>0</v>
      </c>
      <c r="DA58" s="31">
        <v>0</v>
      </c>
      <c r="DB58" s="30"/>
      <c r="DC58" s="31">
        <v>700</v>
      </c>
      <c r="DD58" s="31">
        <v>300</v>
      </c>
      <c r="DE58" s="30">
        <v>496.2329</v>
      </c>
      <c r="DF58" s="27"/>
      <c r="DG58" s="30">
        <f t="shared" si="37"/>
        <v>128888</v>
      </c>
      <c r="DH58" s="30">
        <f t="shared" si="37"/>
        <v>62197</v>
      </c>
      <c r="DI58" s="30">
        <f t="shared" si="38"/>
        <v>50071.36890000001</v>
      </c>
      <c r="DJ58" s="31">
        <v>0</v>
      </c>
      <c r="DK58" s="31">
        <v>0</v>
      </c>
      <c r="DL58" s="30">
        <v>0</v>
      </c>
      <c r="DM58" s="31">
        <v>0</v>
      </c>
      <c r="DN58" s="31">
        <v>0</v>
      </c>
      <c r="DO58" s="30">
        <v>0</v>
      </c>
      <c r="DP58" s="31">
        <v>0</v>
      </c>
      <c r="DQ58" s="31">
        <v>0</v>
      </c>
      <c r="DR58" s="30"/>
      <c r="DS58" s="31">
        <v>0</v>
      </c>
      <c r="DT58" s="31">
        <v>0</v>
      </c>
      <c r="DU58" s="30"/>
      <c r="DV58" s="31">
        <v>0</v>
      </c>
      <c r="DW58" s="31">
        <v>0</v>
      </c>
      <c r="DX58" s="30"/>
      <c r="DY58" s="31">
        <v>0</v>
      </c>
      <c r="DZ58" s="31">
        <v>0</v>
      </c>
      <c r="EA58" s="30">
        <v>0</v>
      </c>
      <c r="EB58" s="27"/>
      <c r="EC58" s="30">
        <f t="shared" si="39"/>
        <v>0</v>
      </c>
      <c r="ED58" s="30">
        <f t="shared" si="39"/>
        <v>0</v>
      </c>
      <c r="EE58" s="30">
        <f t="shared" si="8"/>
        <v>0</v>
      </c>
      <c r="EH58" s="32"/>
      <c r="EJ58" s="32"/>
      <c r="EK58" s="32"/>
      <c r="EM58" s="32"/>
    </row>
    <row r="59" spans="1:143" s="36" customFormat="1" ht="20.25" customHeight="1">
      <c r="A59" s="33">
        <v>50</v>
      </c>
      <c r="B59" s="34" t="s">
        <v>107</v>
      </c>
      <c r="C59" s="27">
        <v>11250.43</v>
      </c>
      <c r="D59" s="35">
        <v>0</v>
      </c>
      <c r="E59" s="29">
        <f t="shared" si="9"/>
        <v>50881.6</v>
      </c>
      <c r="F59" s="30">
        <f t="shared" si="9"/>
        <v>25931</v>
      </c>
      <c r="G59" s="30">
        <f t="shared" si="30"/>
        <v>20655.430999999997</v>
      </c>
      <c r="H59" s="30">
        <f t="shared" si="10"/>
        <v>79.65535845127452</v>
      </c>
      <c r="I59" s="30">
        <f t="shared" si="11"/>
        <v>40.59508938398163</v>
      </c>
      <c r="J59" s="30">
        <f t="shared" si="31"/>
        <v>15577.5</v>
      </c>
      <c r="K59" s="30">
        <f t="shared" si="31"/>
        <v>8279</v>
      </c>
      <c r="L59" s="30">
        <f t="shared" si="32"/>
        <v>5945.4310000000005</v>
      </c>
      <c r="M59" s="30">
        <f t="shared" si="13"/>
        <v>71.81339533760116</v>
      </c>
      <c r="N59" s="30">
        <f t="shared" si="14"/>
        <v>38.16678542770021</v>
      </c>
      <c r="O59" s="30">
        <f t="shared" si="33"/>
        <v>5418.9</v>
      </c>
      <c r="P59" s="30">
        <f t="shared" si="33"/>
        <v>4009</v>
      </c>
      <c r="Q59" s="30">
        <f t="shared" si="34"/>
        <v>2452.265</v>
      </c>
      <c r="R59" s="30">
        <f t="shared" si="15"/>
        <v>61.168994761785974</v>
      </c>
      <c r="S59" s="27">
        <f t="shared" si="16"/>
        <v>45.253926073557366</v>
      </c>
      <c r="T59" s="31">
        <v>164.9</v>
      </c>
      <c r="U59" s="31">
        <v>160</v>
      </c>
      <c r="V59" s="30">
        <v>185.75</v>
      </c>
      <c r="W59" s="30">
        <f t="shared" si="17"/>
        <v>116.09375</v>
      </c>
      <c r="X59" s="27">
        <f t="shared" si="18"/>
        <v>112.64402668283809</v>
      </c>
      <c r="Y59" s="31">
        <v>7925.099999999999</v>
      </c>
      <c r="Z59" s="31">
        <v>3200</v>
      </c>
      <c r="AA59" s="30">
        <v>2539.282</v>
      </c>
      <c r="AB59" s="30">
        <f t="shared" si="19"/>
        <v>79.3525625</v>
      </c>
      <c r="AC59" s="27">
        <f t="shared" si="20"/>
        <v>32.04100894625936</v>
      </c>
      <c r="AD59" s="31">
        <v>5254</v>
      </c>
      <c r="AE59" s="31">
        <v>3849</v>
      </c>
      <c r="AF59" s="30">
        <v>2266.515</v>
      </c>
      <c r="AG59" s="30">
        <f t="shared" si="21"/>
        <v>58.885814497272015</v>
      </c>
      <c r="AH59" s="27">
        <f t="shared" si="22"/>
        <v>43.138846593071946</v>
      </c>
      <c r="AI59" s="31">
        <v>247.5</v>
      </c>
      <c r="AJ59" s="31">
        <v>100</v>
      </c>
      <c r="AK59" s="30">
        <v>149</v>
      </c>
      <c r="AL59" s="30">
        <f t="shared" si="23"/>
        <v>149</v>
      </c>
      <c r="AM59" s="27">
        <f t="shared" si="24"/>
        <v>60.2020202020202</v>
      </c>
      <c r="AN59" s="31">
        <v>0</v>
      </c>
      <c r="AO59" s="31">
        <v>0</v>
      </c>
      <c r="AP59" s="30">
        <v>0</v>
      </c>
      <c r="AQ59" s="30" t="e">
        <f t="shared" si="25"/>
        <v>#DIV/0!</v>
      </c>
      <c r="AR59" s="27" t="e">
        <f t="shared" si="26"/>
        <v>#DIV/0!</v>
      </c>
      <c r="AS59" s="31">
        <v>0</v>
      </c>
      <c r="AT59" s="31">
        <v>0</v>
      </c>
      <c r="AU59" s="30"/>
      <c r="AV59" s="31">
        <v>0</v>
      </c>
      <c r="AW59" s="31">
        <v>0</v>
      </c>
      <c r="AX59" s="30"/>
      <c r="AY59" s="31">
        <v>35304.1</v>
      </c>
      <c r="AZ59" s="31">
        <v>17652</v>
      </c>
      <c r="BA59" s="30">
        <v>14710</v>
      </c>
      <c r="BB59" s="31">
        <v>0</v>
      </c>
      <c r="BC59" s="31"/>
      <c r="BD59" s="30"/>
      <c r="BE59" s="31">
        <v>0</v>
      </c>
      <c r="BF59" s="31">
        <v>0</v>
      </c>
      <c r="BG59" s="30">
        <v>0</v>
      </c>
      <c r="BH59" s="31">
        <v>0</v>
      </c>
      <c r="BI59" s="31">
        <v>0</v>
      </c>
      <c r="BJ59" s="30"/>
      <c r="BK59" s="31">
        <v>0</v>
      </c>
      <c r="BL59" s="31">
        <v>0</v>
      </c>
      <c r="BM59" s="30"/>
      <c r="BN59" s="30">
        <f t="shared" si="35"/>
        <v>1436</v>
      </c>
      <c r="BO59" s="30">
        <f t="shared" si="35"/>
        <v>720</v>
      </c>
      <c r="BP59" s="30">
        <f t="shared" si="36"/>
        <v>421.55</v>
      </c>
      <c r="BQ59" s="30">
        <f t="shared" si="28"/>
        <v>58.548611111111114</v>
      </c>
      <c r="BR59" s="27">
        <f t="shared" si="29"/>
        <v>29.355849582172706</v>
      </c>
      <c r="BS59" s="31">
        <v>1400</v>
      </c>
      <c r="BT59" s="31">
        <v>700</v>
      </c>
      <c r="BU59" s="30">
        <v>401.55</v>
      </c>
      <c r="BV59" s="31">
        <v>0</v>
      </c>
      <c r="BW59" s="31">
        <v>0</v>
      </c>
      <c r="BX59" s="30">
        <v>0</v>
      </c>
      <c r="BY59" s="31">
        <v>0</v>
      </c>
      <c r="BZ59" s="31">
        <v>0</v>
      </c>
      <c r="CA59" s="30">
        <v>0</v>
      </c>
      <c r="CB59" s="31">
        <v>36</v>
      </c>
      <c r="CC59" s="31">
        <v>20</v>
      </c>
      <c r="CD59" s="30">
        <v>20</v>
      </c>
      <c r="CE59" s="31">
        <v>0</v>
      </c>
      <c r="CF59" s="31">
        <v>0</v>
      </c>
      <c r="CG59" s="30"/>
      <c r="CH59" s="31">
        <v>0</v>
      </c>
      <c r="CI59" s="31">
        <v>0</v>
      </c>
      <c r="CJ59" s="30">
        <v>0</v>
      </c>
      <c r="CK59" s="31">
        <v>0</v>
      </c>
      <c r="CL59" s="31">
        <v>0</v>
      </c>
      <c r="CM59" s="30">
        <v>0</v>
      </c>
      <c r="CN59" s="31">
        <v>550</v>
      </c>
      <c r="CO59" s="31">
        <v>250</v>
      </c>
      <c r="CP59" s="30">
        <v>383.334</v>
      </c>
      <c r="CQ59" s="31">
        <v>500</v>
      </c>
      <c r="CR59" s="31">
        <v>250</v>
      </c>
      <c r="CS59" s="30">
        <v>360.334</v>
      </c>
      <c r="CT59" s="31">
        <v>0</v>
      </c>
      <c r="CU59" s="31">
        <v>0</v>
      </c>
      <c r="CV59" s="30">
        <v>0</v>
      </c>
      <c r="CW59" s="31">
        <v>0</v>
      </c>
      <c r="CX59" s="31">
        <v>0</v>
      </c>
      <c r="CY59" s="30">
        <v>0</v>
      </c>
      <c r="CZ59" s="31">
        <v>0</v>
      </c>
      <c r="DA59" s="31">
        <v>0</v>
      </c>
      <c r="DB59" s="30"/>
      <c r="DC59" s="31">
        <v>0</v>
      </c>
      <c r="DD59" s="31">
        <v>0</v>
      </c>
      <c r="DE59" s="30">
        <v>0</v>
      </c>
      <c r="DF59" s="27"/>
      <c r="DG59" s="30">
        <f t="shared" si="37"/>
        <v>50881.6</v>
      </c>
      <c r="DH59" s="30">
        <f t="shared" si="37"/>
        <v>25931</v>
      </c>
      <c r="DI59" s="30">
        <f t="shared" si="38"/>
        <v>20655.430999999997</v>
      </c>
      <c r="DJ59" s="31">
        <v>0</v>
      </c>
      <c r="DK59" s="31">
        <v>0</v>
      </c>
      <c r="DL59" s="30">
        <v>0</v>
      </c>
      <c r="DM59" s="31">
        <v>0</v>
      </c>
      <c r="DN59" s="31">
        <v>0</v>
      </c>
      <c r="DO59" s="30">
        <v>0</v>
      </c>
      <c r="DP59" s="31">
        <v>0</v>
      </c>
      <c r="DQ59" s="31">
        <v>0</v>
      </c>
      <c r="DR59" s="30"/>
      <c r="DS59" s="31">
        <v>0</v>
      </c>
      <c r="DT59" s="31">
        <v>0</v>
      </c>
      <c r="DU59" s="30"/>
      <c r="DV59" s="31">
        <v>0</v>
      </c>
      <c r="DW59" s="31">
        <v>0</v>
      </c>
      <c r="DX59" s="30"/>
      <c r="DY59" s="31">
        <v>2466</v>
      </c>
      <c r="DZ59" s="31">
        <v>2466</v>
      </c>
      <c r="EA59" s="30">
        <v>0</v>
      </c>
      <c r="EB59" s="27"/>
      <c r="EC59" s="30">
        <f t="shared" si="39"/>
        <v>2466</v>
      </c>
      <c r="ED59" s="30">
        <f t="shared" si="39"/>
        <v>2466</v>
      </c>
      <c r="EE59" s="30">
        <f t="shared" si="8"/>
        <v>0</v>
      </c>
      <c r="EH59" s="32"/>
      <c r="EJ59" s="32"/>
      <c r="EK59" s="32"/>
      <c r="EM59" s="32"/>
    </row>
    <row r="60" spans="1:143" s="36" customFormat="1" ht="20.25" customHeight="1">
      <c r="A60" s="25">
        <v>51</v>
      </c>
      <c r="B60" s="26" t="s">
        <v>108</v>
      </c>
      <c r="C60" s="27">
        <v>53988.365699999995</v>
      </c>
      <c r="D60" s="35">
        <v>0</v>
      </c>
      <c r="E60" s="29">
        <f t="shared" si="9"/>
        <v>195031.9</v>
      </c>
      <c r="F60" s="30">
        <f t="shared" si="9"/>
        <v>93189.03899999999</v>
      </c>
      <c r="G60" s="30">
        <f t="shared" si="30"/>
        <v>55689.314</v>
      </c>
      <c r="H60" s="30">
        <f t="shared" si="10"/>
        <v>59.75951098712372</v>
      </c>
      <c r="I60" s="30">
        <f t="shared" si="11"/>
        <v>28.55395143050957</v>
      </c>
      <c r="J60" s="30">
        <f t="shared" si="31"/>
        <v>120959.1</v>
      </c>
      <c r="K60" s="30">
        <f t="shared" si="31"/>
        <v>56307.6</v>
      </c>
      <c r="L60" s="30">
        <f t="shared" si="32"/>
        <v>25291.814000000002</v>
      </c>
      <c r="M60" s="30">
        <f t="shared" si="13"/>
        <v>44.917229645731666</v>
      </c>
      <c r="N60" s="30">
        <f t="shared" si="14"/>
        <v>20.909393340393574</v>
      </c>
      <c r="O60" s="30">
        <f t="shared" si="33"/>
        <v>20424.3</v>
      </c>
      <c r="P60" s="30">
        <f t="shared" si="33"/>
        <v>8185</v>
      </c>
      <c r="Q60" s="30">
        <f t="shared" si="34"/>
        <v>5887.013</v>
      </c>
      <c r="R60" s="30">
        <f t="shared" si="15"/>
        <v>71.92441050702504</v>
      </c>
      <c r="S60" s="27">
        <f t="shared" si="16"/>
        <v>28.82357290090725</v>
      </c>
      <c r="T60" s="31">
        <v>2252</v>
      </c>
      <c r="U60" s="31">
        <v>1200</v>
      </c>
      <c r="V60" s="30">
        <v>522.365</v>
      </c>
      <c r="W60" s="30">
        <f t="shared" si="17"/>
        <v>43.53041666666667</v>
      </c>
      <c r="X60" s="27">
        <f t="shared" si="18"/>
        <v>23.195603907637654</v>
      </c>
      <c r="Y60" s="31">
        <v>10779.8</v>
      </c>
      <c r="Z60" s="31">
        <v>7195.6</v>
      </c>
      <c r="AA60" s="30">
        <v>2797.767</v>
      </c>
      <c r="AB60" s="30">
        <f t="shared" si="19"/>
        <v>38.881635999777636</v>
      </c>
      <c r="AC60" s="27">
        <f t="shared" si="20"/>
        <v>25.95379320581087</v>
      </c>
      <c r="AD60" s="31">
        <v>18172.3</v>
      </c>
      <c r="AE60" s="31">
        <v>6985</v>
      </c>
      <c r="AF60" s="30">
        <v>5364.648</v>
      </c>
      <c r="AG60" s="30">
        <f t="shared" si="21"/>
        <v>76.80240515390122</v>
      </c>
      <c r="AH60" s="27">
        <f t="shared" si="22"/>
        <v>29.521018253055477</v>
      </c>
      <c r="AI60" s="31">
        <v>705</v>
      </c>
      <c r="AJ60" s="31">
        <v>422</v>
      </c>
      <c r="AK60" s="30">
        <v>74</v>
      </c>
      <c r="AL60" s="30">
        <f t="shared" si="23"/>
        <v>17.535545023696685</v>
      </c>
      <c r="AM60" s="27">
        <f t="shared" si="24"/>
        <v>10.49645390070922</v>
      </c>
      <c r="AN60" s="31">
        <v>0</v>
      </c>
      <c r="AO60" s="31">
        <v>0</v>
      </c>
      <c r="AP60" s="30">
        <v>0</v>
      </c>
      <c r="AQ60" s="30" t="e">
        <f t="shared" si="25"/>
        <v>#DIV/0!</v>
      </c>
      <c r="AR60" s="27" t="e">
        <f t="shared" si="26"/>
        <v>#DIV/0!</v>
      </c>
      <c r="AS60" s="31">
        <v>0</v>
      </c>
      <c r="AT60" s="31">
        <v>0</v>
      </c>
      <c r="AU60" s="30"/>
      <c r="AV60" s="31">
        <v>0</v>
      </c>
      <c r="AW60" s="31">
        <v>0</v>
      </c>
      <c r="AX60" s="30"/>
      <c r="AY60" s="31">
        <v>72205.8</v>
      </c>
      <c r="AZ60" s="31">
        <v>36102.9</v>
      </c>
      <c r="BA60" s="30">
        <v>30085.7</v>
      </c>
      <c r="BB60" s="31">
        <v>0</v>
      </c>
      <c r="BC60" s="31"/>
      <c r="BD60" s="30"/>
      <c r="BE60" s="31">
        <v>1867</v>
      </c>
      <c r="BF60" s="31">
        <v>778.539</v>
      </c>
      <c r="BG60" s="30">
        <v>311.8</v>
      </c>
      <c r="BH60" s="31">
        <v>0</v>
      </c>
      <c r="BI60" s="31">
        <v>0</v>
      </c>
      <c r="BJ60" s="30"/>
      <c r="BK60" s="31">
        <v>0</v>
      </c>
      <c r="BL60" s="31">
        <v>0</v>
      </c>
      <c r="BM60" s="30"/>
      <c r="BN60" s="30">
        <f t="shared" si="35"/>
        <v>45000</v>
      </c>
      <c r="BO60" s="30">
        <f t="shared" si="35"/>
        <v>18500</v>
      </c>
      <c r="BP60" s="30">
        <f t="shared" si="36"/>
        <v>13418.58</v>
      </c>
      <c r="BQ60" s="30">
        <f t="shared" si="28"/>
        <v>72.53286486486486</v>
      </c>
      <c r="BR60" s="27">
        <f t="shared" si="29"/>
        <v>29.819066666666664</v>
      </c>
      <c r="BS60" s="31">
        <v>45000</v>
      </c>
      <c r="BT60" s="31">
        <v>18500</v>
      </c>
      <c r="BU60" s="30">
        <v>13142.58</v>
      </c>
      <c r="BV60" s="31">
        <v>0</v>
      </c>
      <c r="BW60" s="31">
        <v>0</v>
      </c>
      <c r="BX60" s="30">
        <v>0</v>
      </c>
      <c r="BY60" s="31">
        <v>0</v>
      </c>
      <c r="BZ60" s="31">
        <v>0</v>
      </c>
      <c r="CA60" s="30">
        <v>0</v>
      </c>
      <c r="CB60" s="31">
        <v>0</v>
      </c>
      <c r="CC60" s="31">
        <v>0</v>
      </c>
      <c r="CD60" s="30">
        <v>276</v>
      </c>
      <c r="CE60" s="31">
        <v>0</v>
      </c>
      <c r="CF60" s="31">
        <v>0</v>
      </c>
      <c r="CG60" s="30"/>
      <c r="CH60" s="31">
        <v>0</v>
      </c>
      <c r="CI60" s="31">
        <v>0</v>
      </c>
      <c r="CJ60" s="30">
        <v>0</v>
      </c>
      <c r="CK60" s="31">
        <v>0</v>
      </c>
      <c r="CL60" s="31">
        <v>0</v>
      </c>
      <c r="CM60" s="30">
        <v>0</v>
      </c>
      <c r="CN60" s="31">
        <v>7000</v>
      </c>
      <c r="CO60" s="31">
        <v>3100</v>
      </c>
      <c r="CP60" s="30">
        <v>2348.791</v>
      </c>
      <c r="CQ60" s="31">
        <v>2630.4</v>
      </c>
      <c r="CR60" s="31">
        <v>1300</v>
      </c>
      <c r="CS60" s="30">
        <v>315.788</v>
      </c>
      <c r="CT60" s="31">
        <v>50</v>
      </c>
      <c r="CU60" s="31">
        <v>20</v>
      </c>
      <c r="CV60" s="30">
        <v>195.663</v>
      </c>
      <c r="CW60" s="31">
        <v>0</v>
      </c>
      <c r="CX60" s="31">
        <v>0</v>
      </c>
      <c r="CY60" s="30">
        <v>0</v>
      </c>
      <c r="CZ60" s="31">
        <v>0</v>
      </c>
      <c r="DA60" s="31">
        <v>0</v>
      </c>
      <c r="DB60" s="30"/>
      <c r="DC60" s="31">
        <v>37000</v>
      </c>
      <c r="DD60" s="31">
        <v>18885</v>
      </c>
      <c r="DE60" s="30">
        <v>570</v>
      </c>
      <c r="DF60" s="27"/>
      <c r="DG60" s="30">
        <f t="shared" si="37"/>
        <v>195031.9</v>
      </c>
      <c r="DH60" s="30">
        <f t="shared" si="37"/>
        <v>93189.03899999999</v>
      </c>
      <c r="DI60" s="30">
        <f t="shared" si="38"/>
        <v>55689.314</v>
      </c>
      <c r="DJ60" s="31">
        <v>0</v>
      </c>
      <c r="DK60" s="31">
        <v>0</v>
      </c>
      <c r="DL60" s="30">
        <v>0</v>
      </c>
      <c r="DM60" s="31">
        <v>0</v>
      </c>
      <c r="DN60" s="31">
        <v>0</v>
      </c>
      <c r="DO60" s="30">
        <v>0</v>
      </c>
      <c r="DP60" s="31">
        <v>0</v>
      </c>
      <c r="DQ60" s="31">
        <v>0</v>
      </c>
      <c r="DR60" s="30"/>
      <c r="DS60" s="31">
        <v>0</v>
      </c>
      <c r="DT60" s="31">
        <v>0</v>
      </c>
      <c r="DU60" s="30"/>
      <c r="DV60" s="31">
        <v>0</v>
      </c>
      <c r="DW60" s="31">
        <v>0</v>
      </c>
      <c r="DX60" s="30"/>
      <c r="DY60" s="31">
        <v>20024</v>
      </c>
      <c r="DZ60" s="31">
        <v>15074</v>
      </c>
      <c r="EA60" s="30">
        <v>0</v>
      </c>
      <c r="EB60" s="27"/>
      <c r="EC60" s="30">
        <f t="shared" si="39"/>
        <v>20024</v>
      </c>
      <c r="ED60" s="30">
        <f t="shared" si="39"/>
        <v>15074</v>
      </c>
      <c r="EE60" s="30">
        <f t="shared" si="8"/>
        <v>0</v>
      </c>
      <c r="EH60" s="32"/>
      <c r="EJ60" s="32"/>
      <c r="EK60" s="32"/>
      <c r="EM60" s="32"/>
    </row>
    <row r="61" spans="1:143" s="36" customFormat="1" ht="20.25" customHeight="1">
      <c r="A61" s="33">
        <v>52</v>
      </c>
      <c r="B61" s="34" t="s">
        <v>109</v>
      </c>
      <c r="C61" s="27">
        <v>1.7999999999999545</v>
      </c>
      <c r="D61" s="35">
        <v>0</v>
      </c>
      <c r="E61" s="29">
        <f t="shared" si="9"/>
        <v>5092.099999999999</v>
      </c>
      <c r="F61" s="30">
        <f t="shared" si="9"/>
        <v>2519</v>
      </c>
      <c r="G61" s="30">
        <f t="shared" si="30"/>
        <v>2085.061</v>
      </c>
      <c r="H61" s="30">
        <f t="shared" si="10"/>
        <v>82.77336244541486</v>
      </c>
      <c r="I61" s="30">
        <f t="shared" si="11"/>
        <v>40.9469766893816</v>
      </c>
      <c r="J61" s="30">
        <f t="shared" si="31"/>
        <v>1592.1</v>
      </c>
      <c r="K61" s="30">
        <f t="shared" si="31"/>
        <v>769</v>
      </c>
      <c r="L61" s="30">
        <f t="shared" si="32"/>
        <v>626.8610000000001</v>
      </c>
      <c r="M61" s="30">
        <f t="shared" si="13"/>
        <v>81.51638491547466</v>
      </c>
      <c r="N61" s="30">
        <f t="shared" si="14"/>
        <v>39.373217762703355</v>
      </c>
      <c r="O61" s="30">
        <f t="shared" si="33"/>
        <v>284.2</v>
      </c>
      <c r="P61" s="30">
        <f t="shared" si="33"/>
        <v>105.8</v>
      </c>
      <c r="Q61" s="30">
        <f t="shared" si="34"/>
        <v>130.472</v>
      </c>
      <c r="R61" s="30">
        <f t="shared" si="15"/>
        <v>123.3194706994329</v>
      </c>
      <c r="S61" s="27">
        <f t="shared" si="16"/>
        <v>45.90851513019001</v>
      </c>
      <c r="T61" s="31">
        <v>5.8</v>
      </c>
      <c r="U61" s="31">
        <v>5.8</v>
      </c>
      <c r="V61" s="30">
        <v>3.022</v>
      </c>
      <c r="W61" s="30">
        <f t="shared" si="17"/>
        <v>52.103448275862064</v>
      </c>
      <c r="X61" s="27">
        <f t="shared" si="18"/>
        <v>52.103448275862064</v>
      </c>
      <c r="Y61" s="31">
        <v>1043.5</v>
      </c>
      <c r="Z61" s="31">
        <v>528.075</v>
      </c>
      <c r="AA61" s="30">
        <v>420.559</v>
      </c>
      <c r="AB61" s="30">
        <f t="shared" si="19"/>
        <v>79.64001325569285</v>
      </c>
      <c r="AC61" s="27">
        <f t="shared" si="20"/>
        <v>40.30273119310014</v>
      </c>
      <c r="AD61" s="31">
        <v>278.4</v>
      </c>
      <c r="AE61" s="31">
        <v>100</v>
      </c>
      <c r="AF61" s="30">
        <v>127.45</v>
      </c>
      <c r="AG61" s="30">
        <f t="shared" si="21"/>
        <v>127.45</v>
      </c>
      <c r="AH61" s="27">
        <f t="shared" si="22"/>
        <v>45.77945402298851</v>
      </c>
      <c r="AI61" s="31">
        <v>12</v>
      </c>
      <c r="AJ61" s="31">
        <v>0</v>
      </c>
      <c r="AK61" s="30">
        <v>20</v>
      </c>
      <c r="AL61" s="30" t="e">
        <f t="shared" si="23"/>
        <v>#DIV/0!</v>
      </c>
      <c r="AM61" s="27">
        <f t="shared" si="24"/>
        <v>166.66666666666669</v>
      </c>
      <c r="AN61" s="31">
        <v>0</v>
      </c>
      <c r="AO61" s="31">
        <v>0</v>
      </c>
      <c r="AP61" s="30">
        <v>0</v>
      </c>
      <c r="AQ61" s="30" t="e">
        <f t="shared" si="25"/>
        <v>#DIV/0!</v>
      </c>
      <c r="AR61" s="27" t="e">
        <f t="shared" si="26"/>
        <v>#DIV/0!</v>
      </c>
      <c r="AS61" s="31">
        <v>0</v>
      </c>
      <c r="AT61" s="31">
        <v>0</v>
      </c>
      <c r="AU61" s="30"/>
      <c r="AV61" s="31">
        <v>0</v>
      </c>
      <c r="AW61" s="31">
        <v>0</v>
      </c>
      <c r="AX61" s="30"/>
      <c r="AY61" s="31">
        <v>3500</v>
      </c>
      <c r="AZ61" s="31">
        <v>1750</v>
      </c>
      <c r="BA61" s="30">
        <v>1458.2</v>
      </c>
      <c r="BB61" s="31">
        <v>0</v>
      </c>
      <c r="BC61" s="31"/>
      <c r="BD61" s="30"/>
      <c r="BE61" s="31">
        <v>0</v>
      </c>
      <c r="BF61" s="31">
        <v>0</v>
      </c>
      <c r="BG61" s="30">
        <v>0</v>
      </c>
      <c r="BH61" s="31">
        <v>0</v>
      </c>
      <c r="BI61" s="31">
        <v>0</v>
      </c>
      <c r="BJ61" s="30"/>
      <c r="BK61" s="31">
        <v>0</v>
      </c>
      <c r="BL61" s="31">
        <v>0</v>
      </c>
      <c r="BM61" s="30"/>
      <c r="BN61" s="30">
        <f t="shared" si="35"/>
        <v>240.4</v>
      </c>
      <c r="BO61" s="30">
        <f t="shared" si="35"/>
        <v>129.125</v>
      </c>
      <c r="BP61" s="30">
        <f t="shared" si="36"/>
        <v>55.83</v>
      </c>
      <c r="BQ61" s="30">
        <f t="shared" si="28"/>
        <v>43.237173281703775</v>
      </c>
      <c r="BR61" s="27">
        <f t="shared" si="29"/>
        <v>23.223793677204657</v>
      </c>
      <c r="BS61" s="31">
        <v>240.4</v>
      </c>
      <c r="BT61" s="31">
        <v>129.125</v>
      </c>
      <c r="BU61" s="30">
        <v>55.83</v>
      </c>
      <c r="BV61" s="31">
        <v>0</v>
      </c>
      <c r="BW61" s="31">
        <v>0</v>
      </c>
      <c r="BX61" s="30">
        <v>0</v>
      </c>
      <c r="BY61" s="31">
        <v>0</v>
      </c>
      <c r="BZ61" s="31">
        <v>0</v>
      </c>
      <c r="CA61" s="30">
        <v>0</v>
      </c>
      <c r="CB61" s="31">
        <v>0</v>
      </c>
      <c r="CC61" s="31">
        <v>0</v>
      </c>
      <c r="CD61" s="30">
        <v>0</v>
      </c>
      <c r="CE61" s="31">
        <v>0</v>
      </c>
      <c r="CF61" s="31">
        <v>0</v>
      </c>
      <c r="CG61" s="30"/>
      <c r="CH61" s="31">
        <v>0</v>
      </c>
      <c r="CI61" s="31">
        <v>0</v>
      </c>
      <c r="CJ61" s="30">
        <v>0</v>
      </c>
      <c r="CK61" s="31">
        <v>0</v>
      </c>
      <c r="CL61" s="31">
        <v>0</v>
      </c>
      <c r="CM61" s="30">
        <v>0</v>
      </c>
      <c r="CN61" s="31">
        <v>12</v>
      </c>
      <c r="CO61" s="31">
        <v>6</v>
      </c>
      <c r="CP61" s="30">
        <v>0</v>
      </c>
      <c r="CQ61" s="31">
        <v>0</v>
      </c>
      <c r="CR61" s="31">
        <v>0</v>
      </c>
      <c r="CS61" s="30">
        <v>0</v>
      </c>
      <c r="CT61" s="31">
        <v>0</v>
      </c>
      <c r="CU61" s="31">
        <v>0</v>
      </c>
      <c r="CV61" s="30">
        <v>0</v>
      </c>
      <c r="CW61" s="31">
        <v>0</v>
      </c>
      <c r="CX61" s="31">
        <v>0</v>
      </c>
      <c r="CY61" s="30">
        <v>0</v>
      </c>
      <c r="CZ61" s="31">
        <v>0</v>
      </c>
      <c r="DA61" s="31">
        <v>0</v>
      </c>
      <c r="DB61" s="30"/>
      <c r="DC61" s="31">
        <v>0</v>
      </c>
      <c r="DD61" s="31">
        <v>0</v>
      </c>
      <c r="DE61" s="30">
        <v>0</v>
      </c>
      <c r="DF61" s="27"/>
      <c r="DG61" s="30">
        <f t="shared" si="37"/>
        <v>5092.099999999999</v>
      </c>
      <c r="DH61" s="30">
        <f t="shared" si="37"/>
        <v>2519</v>
      </c>
      <c r="DI61" s="30">
        <f t="shared" si="38"/>
        <v>2085.061</v>
      </c>
      <c r="DJ61" s="31">
        <v>0</v>
      </c>
      <c r="DK61" s="31">
        <v>0</v>
      </c>
      <c r="DL61" s="30">
        <v>0</v>
      </c>
      <c r="DM61" s="31">
        <v>0</v>
      </c>
      <c r="DN61" s="31">
        <v>0</v>
      </c>
      <c r="DO61" s="30">
        <v>0</v>
      </c>
      <c r="DP61" s="31">
        <v>0</v>
      </c>
      <c r="DQ61" s="31">
        <v>0</v>
      </c>
      <c r="DR61" s="30"/>
      <c r="DS61" s="31">
        <v>0</v>
      </c>
      <c r="DT61" s="31">
        <v>0</v>
      </c>
      <c r="DU61" s="30"/>
      <c r="DV61" s="31">
        <v>0</v>
      </c>
      <c r="DW61" s="31">
        <v>0</v>
      </c>
      <c r="DX61" s="30"/>
      <c r="DY61" s="31">
        <v>0</v>
      </c>
      <c r="DZ61" s="31">
        <v>0</v>
      </c>
      <c r="EA61" s="30">
        <v>0</v>
      </c>
      <c r="EB61" s="27"/>
      <c r="EC61" s="30">
        <f t="shared" si="39"/>
        <v>0</v>
      </c>
      <c r="ED61" s="30">
        <f t="shared" si="39"/>
        <v>0</v>
      </c>
      <c r="EE61" s="30">
        <f t="shared" si="8"/>
        <v>0</v>
      </c>
      <c r="EH61" s="32"/>
      <c r="EJ61" s="32"/>
      <c r="EK61" s="32"/>
      <c r="EM61" s="32"/>
    </row>
    <row r="62" spans="1:143" s="36" customFormat="1" ht="20.25" customHeight="1">
      <c r="A62" s="25">
        <v>53</v>
      </c>
      <c r="B62" s="26" t="s">
        <v>110</v>
      </c>
      <c r="C62" s="27">
        <v>42500</v>
      </c>
      <c r="D62" s="35">
        <v>0</v>
      </c>
      <c r="E62" s="29">
        <f t="shared" si="9"/>
        <v>240541</v>
      </c>
      <c r="F62" s="30">
        <f t="shared" si="9"/>
        <v>120590.318</v>
      </c>
      <c r="G62" s="30">
        <f t="shared" si="30"/>
        <v>84743.66</v>
      </c>
      <c r="H62" s="30">
        <f t="shared" si="10"/>
        <v>70.27401652593703</v>
      </c>
      <c r="I62" s="30">
        <f t="shared" si="11"/>
        <v>35.23044304297397</v>
      </c>
      <c r="J62" s="30">
        <f t="shared" si="31"/>
        <v>64654.29999999999</v>
      </c>
      <c r="K62" s="30">
        <f t="shared" si="31"/>
        <v>22393.16799999999</v>
      </c>
      <c r="L62" s="30">
        <f t="shared" si="32"/>
        <v>20750.56</v>
      </c>
      <c r="M62" s="30">
        <f t="shared" si="13"/>
        <v>92.66469130227581</v>
      </c>
      <c r="N62" s="30">
        <f t="shared" si="14"/>
        <v>32.09463253024162</v>
      </c>
      <c r="O62" s="30">
        <f t="shared" si="33"/>
        <v>20909.29999999999</v>
      </c>
      <c r="P62" s="30">
        <f t="shared" si="33"/>
        <v>8200</v>
      </c>
      <c r="Q62" s="30">
        <f t="shared" si="34"/>
        <v>7657.764999999999</v>
      </c>
      <c r="R62" s="30">
        <f t="shared" si="15"/>
        <v>93.38737804878048</v>
      </c>
      <c r="S62" s="27">
        <f t="shared" si="16"/>
        <v>36.62372724098848</v>
      </c>
      <c r="T62" s="31">
        <v>718.1</v>
      </c>
      <c r="U62" s="31">
        <v>200</v>
      </c>
      <c r="V62" s="30">
        <v>73.003</v>
      </c>
      <c r="W62" s="30">
        <f t="shared" si="17"/>
        <v>36.5015</v>
      </c>
      <c r="X62" s="27">
        <f t="shared" si="18"/>
        <v>10.166132850577913</v>
      </c>
      <c r="Y62" s="31">
        <v>29500</v>
      </c>
      <c r="Z62" s="31">
        <v>8433.16799999999</v>
      </c>
      <c r="AA62" s="30">
        <v>10132.428</v>
      </c>
      <c r="AB62" s="30">
        <f t="shared" si="19"/>
        <v>120.14972309338567</v>
      </c>
      <c r="AC62" s="27">
        <f t="shared" si="20"/>
        <v>34.34721355932203</v>
      </c>
      <c r="AD62" s="31">
        <v>20191.19999999999</v>
      </c>
      <c r="AE62" s="31">
        <v>8000</v>
      </c>
      <c r="AF62" s="30">
        <v>7584.762</v>
      </c>
      <c r="AG62" s="30">
        <f t="shared" si="21"/>
        <v>94.809525</v>
      </c>
      <c r="AH62" s="27">
        <f t="shared" si="22"/>
        <v>37.56469154879355</v>
      </c>
      <c r="AI62" s="31">
        <v>1145</v>
      </c>
      <c r="AJ62" s="31">
        <v>610</v>
      </c>
      <c r="AK62" s="30">
        <v>532</v>
      </c>
      <c r="AL62" s="30">
        <f t="shared" si="23"/>
        <v>87.21311475409837</v>
      </c>
      <c r="AM62" s="27">
        <f t="shared" si="24"/>
        <v>46.46288209606987</v>
      </c>
      <c r="AN62" s="31">
        <v>0</v>
      </c>
      <c r="AO62" s="31">
        <v>0</v>
      </c>
      <c r="AP62" s="30">
        <v>0</v>
      </c>
      <c r="AQ62" s="30" t="e">
        <f t="shared" si="25"/>
        <v>#DIV/0!</v>
      </c>
      <c r="AR62" s="27" t="e">
        <f t="shared" si="26"/>
        <v>#DIV/0!</v>
      </c>
      <c r="AS62" s="31">
        <v>0</v>
      </c>
      <c r="AT62" s="31">
        <v>0</v>
      </c>
      <c r="AU62" s="30"/>
      <c r="AV62" s="31">
        <v>0</v>
      </c>
      <c r="AW62" s="31">
        <v>0</v>
      </c>
      <c r="AX62" s="30"/>
      <c r="AY62" s="31">
        <v>145840.7</v>
      </c>
      <c r="AZ62" s="31">
        <v>72920.35</v>
      </c>
      <c r="BA62" s="30">
        <v>60767</v>
      </c>
      <c r="BB62" s="31">
        <v>0</v>
      </c>
      <c r="BC62" s="31"/>
      <c r="BD62" s="30"/>
      <c r="BE62" s="31">
        <v>7969.2</v>
      </c>
      <c r="BF62" s="31">
        <v>3200</v>
      </c>
      <c r="BG62" s="30">
        <v>268</v>
      </c>
      <c r="BH62" s="31">
        <v>0</v>
      </c>
      <c r="BI62" s="31">
        <v>0</v>
      </c>
      <c r="BJ62" s="30"/>
      <c r="BK62" s="31">
        <v>0</v>
      </c>
      <c r="BL62" s="31">
        <v>0</v>
      </c>
      <c r="BM62" s="30"/>
      <c r="BN62" s="30">
        <f t="shared" si="35"/>
        <v>7200</v>
      </c>
      <c r="BO62" s="30">
        <f t="shared" si="35"/>
        <v>3000</v>
      </c>
      <c r="BP62" s="30">
        <f t="shared" si="36"/>
        <v>1690.847</v>
      </c>
      <c r="BQ62" s="30">
        <f t="shared" si="28"/>
        <v>56.36156666666666</v>
      </c>
      <c r="BR62" s="27">
        <f t="shared" si="29"/>
        <v>23.48398611111111</v>
      </c>
      <c r="BS62" s="31">
        <v>7200</v>
      </c>
      <c r="BT62" s="31">
        <v>3000</v>
      </c>
      <c r="BU62" s="30">
        <v>1690.847</v>
      </c>
      <c r="BV62" s="31">
        <v>0</v>
      </c>
      <c r="BW62" s="31">
        <v>0</v>
      </c>
      <c r="BX62" s="30">
        <v>0</v>
      </c>
      <c r="BY62" s="31">
        <v>0</v>
      </c>
      <c r="BZ62" s="31">
        <v>0</v>
      </c>
      <c r="CA62" s="30">
        <v>0</v>
      </c>
      <c r="CB62" s="31">
        <v>0</v>
      </c>
      <c r="CC62" s="31">
        <v>0</v>
      </c>
      <c r="CD62" s="30">
        <v>0</v>
      </c>
      <c r="CE62" s="31">
        <v>0</v>
      </c>
      <c r="CF62" s="31">
        <v>0</v>
      </c>
      <c r="CG62" s="30"/>
      <c r="CH62" s="31">
        <v>0</v>
      </c>
      <c r="CI62" s="31">
        <v>0</v>
      </c>
      <c r="CJ62" s="30">
        <v>0</v>
      </c>
      <c r="CK62" s="31">
        <v>1900</v>
      </c>
      <c r="CL62" s="31">
        <v>950</v>
      </c>
      <c r="CM62" s="30">
        <v>0</v>
      </c>
      <c r="CN62" s="31">
        <v>4000</v>
      </c>
      <c r="CO62" s="31">
        <v>1200</v>
      </c>
      <c r="CP62" s="30">
        <v>598.82</v>
      </c>
      <c r="CQ62" s="31">
        <v>4000</v>
      </c>
      <c r="CR62" s="31">
        <v>1200</v>
      </c>
      <c r="CS62" s="30">
        <v>467.07</v>
      </c>
      <c r="CT62" s="31">
        <v>0</v>
      </c>
      <c r="CU62" s="31">
        <v>0</v>
      </c>
      <c r="CV62" s="30">
        <v>93.7</v>
      </c>
      <c r="CW62" s="31">
        <v>0</v>
      </c>
      <c r="CX62" s="31">
        <v>0</v>
      </c>
      <c r="CY62" s="30">
        <v>0</v>
      </c>
      <c r="CZ62" s="31">
        <v>0</v>
      </c>
      <c r="DA62" s="31">
        <v>0</v>
      </c>
      <c r="DB62" s="30"/>
      <c r="DC62" s="31">
        <v>0</v>
      </c>
      <c r="DD62" s="31">
        <v>0</v>
      </c>
      <c r="DE62" s="30">
        <v>45</v>
      </c>
      <c r="DF62" s="27"/>
      <c r="DG62" s="30">
        <f t="shared" si="37"/>
        <v>218464.2</v>
      </c>
      <c r="DH62" s="30">
        <f t="shared" si="37"/>
        <v>98513.518</v>
      </c>
      <c r="DI62" s="30">
        <f t="shared" si="38"/>
        <v>81785.56</v>
      </c>
      <c r="DJ62" s="31">
        <v>0</v>
      </c>
      <c r="DK62" s="31">
        <v>0</v>
      </c>
      <c r="DL62" s="30">
        <v>0</v>
      </c>
      <c r="DM62" s="31">
        <v>22076.8</v>
      </c>
      <c r="DN62" s="31">
        <v>22076.8</v>
      </c>
      <c r="DO62" s="30">
        <v>2958.1</v>
      </c>
      <c r="DP62" s="31">
        <v>0</v>
      </c>
      <c r="DQ62" s="31">
        <v>0</v>
      </c>
      <c r="DR62" s="30"/>
      <c r="DS62" s="31">
        <v>0</v>
      </c>
      <c r="DT62" s="31">
        <v>0</v>
      </c>
      <c r="DU62" s="30"/>
      <c r="DV62" s="31">
        <v>0</v>
      </c>
      <c r="DW62" s="31">
        <v>0</v>
      </c>
      <c r="DX62" s="30"/>
      <c r="DY62" s="31">
        <v>0</v>
      </c>
      <c r="DZ62" s="31">
        <v>0</v>
      </c>
      <c r="EA62" s="30">
        <v>0</v>
      </c>
      <c r="EB62" s="27"/>
      <c r="EC62" s="30">
        <f t="shared" si="39"/>
        <v>22076.8</v>
      </c>
      <c r="ED62" s="30">
        <f t="shared" si="39"/>
        <v>22076.8</v>
      </c>
      <c r="EE62" s="30">
        <f t="shared" si="8"/>
        <v>2958.1</v>
      </c>
      <c r="EH62" s="32"/>
      <c r="EJ62" s="32"/>
      <c r="EK62" s="32"/>
      <c r="EM62" s="32"/>
    </row>
    <row r="63" spans="1:143" s="36" customFormat="1" ht="20.25" customHeight="1">
      <c r="A63" s="33">
        <v>54</v>
      </c>
      <c r="B63" s="26" t="s">
        <v>111</v>
      </c>
      <c r="C63" s="27">
        <v>57333.3063</v>
      </c>
      <c r="D63" s="35">
        <v>3501.7060000000056</v>
      </c>
      <c r="E63" s="29">
        <f t="shared" si="9"/>
        <v>452920.85000000003</v>
      </c>
      <c r="F63" s="30">
        <f t="shared" si="9"/>
        <v>220771.09000000003</v>
      </c>
      <c r="G63" s="30">
        <f t="shared" si="30"/>
        <v>180869.131</v>
      </c>
      <c r="H63" s="30">
        <f t="shared" si="10"/>
        <v>81.92609412763237</v>
      </c>
      <c r="I63" s="30">
        <f t="shared" si="11"/>
        <v>39.93393790548613</v>
      </c>
      <c r="J63" s="30">
        <f t="shared" si="31"/>
        <v>136463.69999999998</v>
      </c>
      <c r="K63" s="30">
        <f t="shared" si="31"/>
        <v>63664.6</v>
      </c>
      <c r="L63" s="30">
        <f t="shared" si="32"/>
        <v>51949.357099999994</v>
      </c>
      <c r="M63" s="30">
        <f t="shared" si="13"/>
        <v>81.59849759520988</v>
      </c>
      <c r="N63" s="30">
        <f t="shared" si="14"/>
        <v>38.068260716952565</v>
      </c>
      <c r="O63" s="30">
        <f t="shared" si="33"/>
        <v>41362</v>
      </c>
      <c r="P63" s="30">
        <f t="shared" si="33"/>
        <v>18084.6</v>
      </c>
      <c r="Q63" s="30">
        <f t="shared" si="34"/>
        <v>14858.064999999999</v>
      </c>
      <c r="R63" s="30">
        <f t="shared" si="15"/>
        <v>82.15865985424063</v>
      </c>
      <c r="S63" s="27">
        <f t="shared" si="16"/>
        <v>35.92201779411053</v>
      </c>
      <c r="T63" s="31">
        <v>6362</v>
      </c>
      <c r="U63" s="31">
        <v>3084.6</v>
      </c>
      <c r="V63" s="30">
        <v>2151.7072</v>
      </c>
      <c r="W63" s="30">
        <f t="shared" si="17"/>
        <v>69.75644167801335</v>
      </c>
      <c r="X63" s="27">
        <f t="shared" si="18"/>
        <v>33.82123860421251</v>
      </c>
      <c r="Y63" s="31">
        <v>16009.6</v>
      </c>
      <c r="Z63" s="31">
        <v>7330.2</v>
      </c>
      <c r="AA63" s="30">
        <v>5018.9042</v>
      </c>
      <c r="AB63" s="30">
        <f t="shared" si="19"/>
        <v>68.46885760279392</v>
      </c>
      <c r="AC63" s="27">
        <f t="shared" si="20"/>
        <v>31.34934164501299</v>
      </c>
      <c r="AD63" s="31">
        <v>35000</v>
      </c>
      <c r="AE63" s="31">
        <v>15000</v>
      </c>
      <c r="AF63" s="30">
        <v>12706.3578</v>
      </c>
      <c r="AG63" s="30">
        <f t="shared" si="21"/>
        <v>84.709052</v>
      </c>
      <c r="AH63" s="27">
        <f t="shared" si="22"/>
        <v>36.30387942857143</v>
      </c>
      <c r="AI63" s="31">
        <v>6743.2</v>
      </c>
      <c r="AJ63" s="31">
        <v>3105.3</v>
      </c>
      <c r="AK63" s="30">
        <v>2735.976</v>
      </c>
      <c r="AL63" s="30">
        <f t="shared" si="23"/>
        <v>88.10665636170418</v>
      </c>
      <c r="AM63" s="27">
        <f t="shared" si="24"/>
        <v>40.57385217700795</v>
      </c>
      <c r="AN63" s="31">
        <v>5400</v>
      </c>
      <c r="AO63" s="31">
        <v>2700</v>
      </c>
      <c r="AP63" s="30">
        <v>2750.8</v>
      </c>
      <c r="AQ63" s="30">
        <f t="shared" si="25"/>
        <v>101.88148148148149</v>
      </c>
      <c r="AR63" s="27">
        <f t="shared" si="26"/>
        <v>50.94074074074074</v>
      </c>
      <c r="AS63" s="31">
        <v>0</v>
      </c>
      <c r="AT63" s="31">
        <v>0</v>
      </c>
      <c r="AU63" s="30"/>
      <c r="AV63" s="31">
        <v>0</v>
      </c>
      <c r="AW63" s="31">
        <v>0</v>
      </c>
      <c r="AX63" s="30"/>
      <c r="AY63" s="31">
        <v>300791.9</v>
      </c>
      <c r="AZ63" s="31">
        <v>150395.95</v>
      </c>
      <c r="BA63" s="30">
        <v>125330</v>
      </c>
      <c r="BB63" s="31">
        <v>0</v>
      </c>
      <c r="BC63" s="31"/>
      <c r="BD63" s="30"/>
      <c r="BE63" s="31">
        <v>10268.5</v>
      </c>
      <c r="BF63" s="31">
        <v>4282</v>
      </c>
      <c r="BG63" s="30">
        <v>1714.8</v>
      </c>
      <c r="BH63" s="31">
        <v>0</v>
      </c>
      <c r="BI63" s="31">
        <v>0</v>
      </c>
      <c r="BJ63" s="30"/>
      <c r="BK63" s="31">
        <v>0</v>
      </c>
      <c r="BL63" s="31">
        <v>0</v>
      </c>
      <c r="BM63" s="30"/>
      <c r="BN63" s="30">
        <f t="shared" si="35"/>
        <v>11833.9</v>
      </c>
      <c r="BO63" s="30">
        <f t="shared" si="35"/>
        <v>5019.5</v>
      </c>
      <c r="BP63" s="30">
        <f t="shared" si="36"/>
        <v>3041.944</v>
      </c>
      <c r="BQ63" s="30">
        <f t="shared" si="28"/>
        <v>60.60253013248331</v>
      </c>
      <c r="BR63" s="27">
        <f t="shared" si="29"/>
        <v>25.705338054234023</v>
      </c>
      <c r="BS63" s="31">
        <v>4257.4</v>
      </c>
      <c r="BT63" s="31">
        <v>1657.4</v>
      </c>
      <c r="BU63" s="30">
        <v>1295.479</v>
      </c>
      <c r="BV63" s="31">
        <v>0</v>
      </c>
      <c r="BW63" s="31">
        <v>0</v>
      </c>
      <c r="BX63" s="30">
        <v>0</v>
      </c>
      <c r="BY63" s="31">
        <v>4241.1</v>
      </c>
      <c r="BZ63" s="31">
        <v>1791.1</v>
      </c>
      <c r="CA63" s="30">
        <v>482.465</v>
      </c>
      <c r="CB63" s="31">
        <v>3335.4</v>
      </c>
      <c r="CC63" s="31">
        <v>1571</v>
      </c>
      <c r="CD63" s="30">
        <v>1264</v>
      </c>
      <c r="CE63" s="31">
        <v>0</v>
      </c>
      <c r="CF63" s="31">
        <v>0</v>
      </c>
      <c r="CG63" s="30"/>
      <c r="CH63" s="31">
        <v>5396.75</v>
      </c>
      <c r="CI63" s="31">
        <v>2428.54</v>
      </c>
      <c r="CJ63" s="30">
        <v>1874.9739</v>
      </c>
      <c r="CK63" s="31">
        <v>0</v>
      </c>
      <c r="CL63" s="31">
        <v>0</v>
      </c>
      <c r="CM63" s="30">
        <v>0</v>
      </c>
      <c r="CN63" s="31">
        <v>53865</v>
      </c>
      <c r="CO63" s="31">
        <v>26825</v>
      </c>
      <c r="CP63" s="30">
        <v>23543.6679</v>
      </c>
      <c r="CQ63" s="31">
        <v>26000</v>
      </c>
      <c r="CR63" s="31">
        <v>12500</v>
      </c>
      <c r="CS63" s="30">
        <v>10498.4565</v>
      </c>
      <c r="CT63" s="31">
        <v>1200</v>
      </c>
      <c r="CU63" s="31">
        <v>580</v>
      </c>
      <c r="CV63" s="30">
        <v>0</v>
      </c>
      <c r="CW63" s="31">
        <v>50</v>
      </c>
      <c r="CX63" s="31">
        <v>20</v>
      </c>
      <c r="CY63" s="30">
        <v>0</v>
      </c>
      <c r="CZ63" s="31">
        <v>0</v>
      </c>
      <c r="DA63" s="31">
        <v>0</v>
      </c>
      <c r="DB63" s="30"/>
      <c r="DC63" s="31">
        <v>0</v>
      </c>
      <c r="DD63" s="31">
        <v>0</v>
      </c>
      <c r="DE63" s="30">
        <v>0</v>
      </c>
      <c r="DF63" s="27"/>
      <c r="DG63" s="30">
        <f t="shared" si="37"/>
        <v>452920.85000000003</v>
      </c>
      <c r="DH63" s="30">
        <f t="shared" si="37"/>
        <v>220771.09000000003</v>
      </c>
      <c r="DI63" s="30">
        <f t="shared" si="38"/>
        <v>180869.131</v>
      </c>
      <c r="DJ63" s="31">
        <v>0</v>
      </c>
      <c r="DK63" s="31">
        <v>0</v>
      </c>
      <c r="DL63" s="30">
        <v>0</v>
      </c>
      <c r="DM63" s="31">
        <v>0</v>
      </c>
      <c r="DN63" s="31">
        <v>0</v>
      </c>
      <c r="DO63" s="30">
        <v>0</v>
      </c>
      <c r="DP63" s="31">
        <v>0</v>
      </c>
      <c r="DQ63" s="31">
        <v>0</v>
      </c>
      <c r="DR63" s="30"/>
      <c r="DS63" s="31">
        <v>0</v>
      </c>
      <c r="DT63" s="31">
        <v>0</v>
      </c>
      <c r="DU63" s="30"/>
      <c r="DV63" s="31">
        <v>0</v>
      </c>
      <c r="DW63" s="31">
        <v>0</v>
      </c>
      <c r="DX63" s="30"/>
      <c r="DY63" s="31">
        <v>0</v>
      </c>
      <c r="DZ63" s="31">
        <v>0</v>
      </c>
      <c r="EA63" s="30">
        <v>0</v>
      </c>
      <c r="EB63" s="27"/>
      <c r="EC63" s="30">
        <f t="shared" si="39"/>
        <v>0</v>
      </c>
      <c r="ED63" s="30">
        <f t="shared" si="39"/>
        <v>0</v>
      </c>
      <c r="EE63" s="30">
        <f t="shared" si="8"/>
        <v>0</v>
      </c>
      <c r="EH63" s="32"/>
      <c r="EJ63" s="32"/>
      <c r="EK63" s="32"/>
      <c r="EM63" s="32"/>
    </row>
    <row r="64" spans="1:143" s="36" customFormat="1" ht="20.25" customHeight="1">
      <c r="A64" s="25">
        <v>55</v>
      </c>
      <c r="B64" s="26" t="s">
        <v>112</v>
      </c>
      <c r="C64" s="27">
        <v>10978.64</v>
      </c>
      <c r="D64" s="35">
        <v>1114.2390000000305</v>
      </c>
      <c r="E64" s="29">
        <f t="shared" si="9"/>
        <v>232829.51200000002</v>
      </c>
      <c r="F64" s="30">
        <f t="shared" si="9"/>
        <v>104666.1</v>
      </c>
      <c r="G64" s="30">
        <f t="shared" si="30"/>
        <v>87106.2592</v>
      </c>
      <c r="H64" s="30">
        <f t="shared" si="10"/>
        <v>83.22299120727723</v>
      </c>
      <c r="I64" s="30">
        <f t="shared" si="11"/>
        <v>37.41203529215832</v>
      </c>
      <c r="J64" s="30">
        <f t="shared" si="31"/>
        <v>74498.412</v>
      </c>
      <c r="K64" s="30">
        <f t="shared" si="31"/>
        <v>25500.5</v>
      </c>
      <c r="L64" s="30">
        <f t="shared" si="32"/>
        <v>21134.6592</v>
      </c>
      <c r="M64" s="30">
        <f t="shared" si="13"/>
        <v>82.87939138448264</v>
      </c>
      <c r="N64" s="30">
        <f t="shared" si="14"/>
        <v>28.369274770581686</v>
      </c>
      <c r="O64" s="30">
        <f t="shared" si="33"/>
        <v>22127.3</v>
      </c>
      <c r="P64" s="30">
        <f t="shared" si="33"/>
        <v>8720</v>
      </c>
      <c r="Q64" s="30">
        <f t="shared" si="34"/>
        <v>6553.5886</v>
      </c>
      <c r="R64" s="30">
        <f t="shared" si="15"/>
        <v>75.15583256880734</v>
      </c>
      <c r="S64" s="27">
        <f t="shared" si="16"/>
        <v>29.617660536983724</v>
      </c>
      <c r="T64" s="31">
        <v>478.2</v>
      </c>
      <c r="U64" s="31">
        <v>20</v>
      </c>
      <c r="V64" s="30">
        <v>81.3226</v>
      </c>
      <c r="W64" s="30">
        <f t="shared" si="17"/>
        <v>406.61299999999994</v>
      </c>
      <c r="X64" s="27">
        <f t="shared" si="18"/>
        <v>17.005980761187786</v>
      </c>
      <c r="Y64" s="31">
        <v>32775.512</v>
      </c>
      <c r="Z64" s="31">
        <v>7176.3</v>
      </c>
      <c r="AA64" s="30">
        <v>7745.2956</v>
      </c>
      <c r="AB64" s="30">
        <f t="shared" si="19"/>
        <v>107.928815684963</v>
      </c>
      <c r="AC64" s="27">
        <f t="shared" si="20"/>
        <v>23.63134891683767</v>
      </c>
      <c r="AD64" s="31">
        <v>21649.1</v>
      </c>
      <c r="AE64" s="31">
        <v>8700</v>
      </c>
      <c r="AF64" s="30">
        <v>6472.266</v>
      </c>
      <c r="AG64" s="30">
        <f t="shared" si="21"/>
        <v>74.3938620689655</v>
      </c>
      <c r="AH64" s="27">
        <f t="shared" si="22"/>
        <v>29.896235871237142</v>
      </c>
      <c r="AI64" s="31">
        <v>2013</v>
      </c>
      <c r="AJ64" s="31">
        <v>1244.2</v>
      </c>
      <c r="AK64" s="30">
        <v>997.9</v>
      </c>
      <c r="AL64" s="30">
        <f t="shared" si="23"/>
        <v>80.20414724320848</v>
      </c>
      <c r="AM64" s="27">
        <f t="shared" si="24"/>
        <v>49.57277694982613</v>
      </c>
      <c r="AN64" s="31">
        <v>0</v>
      </c>
      <c r="AO64" s="31">
        <v>0</v>
      </c>
      <c r="AP64" s="30">
        <v>0</v>
      </c>
      <c r="AQ64" s="30" t="e">
        <f t="shared" si="25"/>
        <v>#DIV/0!</v>
      </c>
      <c r="AR64" s="27" t="e">
        <f t="shared" si="26"/>
        <v>#DIV/0!</v>
      </c>
      <c r="AS64" s="31">
        <v>0</v>
      </c>
      <c r="AT64" s="31">
        <v>0</v>
      </c>
      <c r="AU64" s="30"/>
      <c r="AV64" s="31">
        <v>0</v>
      </c>
      <c r="AW64" s="31">
        <v>0</v>
      </c>
      <c r="AX64" s="30"/>
      <c r="AY64" s="31">
        <v>158331.1</v>
      </c>
      <c r="AZ64" s="31">
        <v>79165.6</v>
      </c>
      <c r="BA64" s="30">
        <v>65971.6</v>
      </c>
      <c r="BB64" s="31">
        <v>0</v>
      </c>
      <c r="BC64" s="31"/>
      <c r="BD64" s="30"/>
      <c r="BE64" s="31">
        <v>0</v>
      </c>
      <c r="BF64" s="31">
        <v>0</v>
      </c>
      <c r="BG64" s="30">
        <v>0</v>
      </c>
      <c r="BH64" s="31">
        <v>0</v>
      </c>
      <c r="BI64" s="31">
        <v>0</v>
      </c>
      <c r="BJ64" s="30"/>
      <c r="BK64" s="31">
        <v>0</v>
      </c>
      <c r="BL64" s="31">
        <v>0</v>
      </c>
      <c r="BM64" s="30"/>
      <c r="BN64" s="30">
        <f t="shared" si="35"/>
        <v>7851.4</v>
      </c>
      <c r="BO64" s="30">
        <f t="shared" si="35"/>
        <v>4070</v>
      </c>
      <c r="BP64" s="30">
        <f t="shared" si="36"/>
        <v>1724.24</v>
      </c>
      <c r="BQ64" s="30">
        <f t="shared" si="28"/>
        <v>42.364619164619164</v>
      </c>
      <c r="BR64" s="27">
        <f t="shared" si="29"/>
        <v>21.960924166390708</v>
      </c>
      <c r="BS64" s="31">
        <v>7713.4</v>
      </c>
      <c r="BT64" s="31">
        <v>4000</v>
      </c>
      <c r="BU64" s="30">
        <v>1711.74</v>
      </c>
      <c r="BV64" s="31">
        <v>68</v>
      </c>
      <c r="BW64" s="31">
        <v>30</v>
      </c>
      <c r="BX64" s="30">
        <v>0</v>
      </c>
      <c r="BY64" s="31">
        <v>0</v>
      </c>
      <c r="BZ64" s="31">
        <v>0</v>
      </c>
      <c r="CA64" s="30">
        <v>0</v>
      </c>
      <c r="CB64" s="31">
        <v>70</v>
      </c>
      <c r="CC64" s="31">
        <v>40</v>
      </c>
      <c r="CD64" s="30">
        <v>12.5</v>
      </c>
      <c r="CE64" s="31">
        <v>0</v>
      </c>
      <c r="CF64" s="31">
        <v>0</v>
      </c>
      <c r="CG64" s="30"/>
      <c r="CH64" s="31">
        <v>0</v>
      </c>
      <c r="CI64" s="31">
        <v>0</v>
      </c>
      <c r="CJ64" s="30">
        <v>0</v>
      </c>
      <c r="CK64" s="31">
        <v>0</v>
      </c>
      <c r="CL64" s="31">
        <v>0</v>
      </c>
      <c r="CM64" s="30">
        <v>0</v>
      </c>
      <c r="CN64" s="31">
        <v>9371.2</v>
      </c>
      <c r="CO64" s="31">
        <v>4200</v>
      </c>
      <c r="CP64" s="30">
        <v>3068.587</v>
      </c>
      <c r="CQ64" s="31">
        <v>2995.7</v>
      </c>
      <c r="CR64" s="31">
        <v>1400</v>
      </c>
      <c r="CS64" s="30">
        <v>973.687</v>
      </c>
      <c r="CT64" s="31">
        <v>350</v>
      </c>
      <c r="CU64" s="31">
        <v>90</v>
      </c>
      <c r="CV64" s="30">
        <v>781.048</v>
      </c>
      <c r="CW64" s="31">
        <v>0</v>
      </c>
      <c r="CX64" s="31">
        <v>0</v>
      </c>
      <c r="CY64" s="30">
        <v>0</v>
      </c>
      <c r="CZ64" s="31">
        <v>0</v>
      </c>
      <c r="DA64" s="31">
        <v>0</v>
      </c>
      <c r="DB64" s="30"/>
      <c r="DC64" s="31">
        <v>10</v>
      </c>
      <c r="DD64" s="31">
        <v>0</v>
      </c>
      <c r="DE64" s="30">
        <v>264</v>
      </c>
      <c r="DF64" s="27"/>
      <c r="DG64" s="30">
        <f t="shared" si="37"/>
        <v>232829.51200000002</v>
      </c>
      <c r="DH64" s="30">
        <f t="shared" si="37"/>
        <v>104666.1</v>
      </c>
      <c r="DI64" s="30">
        <f t="shared" si="38"/>
        <v>87106.2592</v>
      </c>
      <c r="DJ64" s="31">
        <v>0</v>
      </c>
      <c r="DK64" s="31">
        <v>0</v>
      </c>
      <c r="DL64" s="30">
        <v>0</v>
      </c>
      <c r="DM64" s="31">
        <v>0</v>
      </c>
      <c r="DN64" s="31">
        <v>0</v>
      </c>
      <c r="DO64" s="30">
        <v>0</v>
      </c>
      <c r="DP64" s="31">
        <v>0</v>
      </c>
      <c r="DQ64" s="31">
        <v>0</v>
      </c>
      <c r="DR64" s="30"/>
      <c r="DS64" s="31">
        <v>0</v>
      </c>
      <c r="DT64" s="31">
        <v>0</v>
      </c>
      <c r="DU64" s="30"/>
      <c r="DV64" s="31">
        <v>0</v>
      </c>
      <c r="DW64" s="31">
        <v>0</v>
      </c>
      <c r="DX64" s="30"/>
      <c r="DY64" s="31">
        <v>3871.36</v>
      </c>
      <c r="DZ64" s="31">
        <v>100</v>
      </c>
      <c r="EA64" s="30">
        <v>0</v>
      </c>
      <c r="EB64" s="27"/>
      <c r="EC64" s="30">
        <f t="shared" si="39"/>
        <v>3871.36</v>
      </c>
      <c r="ED64" s="30">
        <f t="shared" si="39"/>
        <v>100</v>
      </c>
      <c r="EE64" s="30">
        <f t="shared" si="8"/>
        <v>0</v>
      </c>
      <c r="EH64" s="32"/>
      <c r="EJ64" s="32"/>
      <c r="EK64" s="32"/>
      <c r="EM64" s="32"/>
    </row>
    <row r="65" spans="1:143" s="36" customFormat="1" ht="20.25" customHeight="1">
      <c r="A65" s="33">
        <v>56</v>
      </c>
      <c r="B65" s="26" t="s">
        <v>113</v>
      </c>
      <c r="C65" s="27">
        <v>45050.10980000001</v>
      </c>
      <c r="D65" s="35">
        <v>0</v>
      </c>
      <c r="E65" s="29">
        <f t="shared" si="9"/>
        <v>235479.176</v>
      </c>
      <c r="F65" s="30">
        <f t="shared" si="9"/>
        <v>109211</v>
      </c>
      <c r="G65" s="30">
        <f t="shared" si="30"/>
        <v>68625.194</v>
      </c>
      <c r="H65" s="30">
        <f t="shared" si="10"/>
        <v>62.83725448901668</v>
      </c>
      <c r="I65" s="30">
        <f t="shared" si="11"/>
        <v>29.14278670654088</v>
      </c>
      <c r="J65" s="30">
        <f t="shared" si="31"/>
        <v>58542.176</v>
      </c>
      <c r="K65" s="30">
        <f t="shared" si="31"/>
        <v>23456</v>
      </c>
      <c r="L65" s="30">
        <f t="shared" si="32"/>
        <v>19395.394</v>
      </c>
      <c r="M65" s="30">
        <f t="shared" si="13"/>
        <v>82.68841234652115</v>
      </c>
      <c r="N65" s="30">
        <f t="shared" si="14"/>
        <v>33.13063388692624</v>
      </c>
      <c r="O65" s="30">
        <f t="shared" si="33"/>
        <v>14165</v>
      </c>
      <c r="P65" s="30">
        <f t="shared" si="33"/>
        <v>5746</v>
      </c>
      <c r="Q65" s="30">
        <f t="shared" si="34"/>
        <v>5197.183</v>
      </c>
      <c r="R65" s="30">
        <f t="shared" si="15"/>
        <v>90.44871214758092</v>
      </c>
      <c r="S65" s="27">
        <f t="shared" si="16"/>
        <v>36.690314154606426</v>
      </c>
      <c r="T65" s="31">
        <v>0</v>
      </c>
      <c r="U65" s="31">
        <v>0</v>
      </c>
      <c r="V65" s="30">
        <v>88.613</v>
      </c>
      <c r="W65" s="30" t="e">
        <f t="shared" si="17"/>
        <v>#DIV/0!</v>
      </c>
      <c r="X65" s="27" t="e">
        <f t="shared" si="18"/>
        <v>#DIV/0!</v>
      </c>
      <c r="Y65" s="31">
        <v>32267.2</v>
      </c>
      <c r="Z65" s="31">
        <v>11222</v>
      </c>
      <c r="AA65" s="30">
        <v>8636.531</v>
      </c>
      <c r="AB65" s="30">
        <f t="shared" si="19"/>
        <v>76.96071110319018</v>
      </c>
      <c r="AC65" s="27">
        <f t="shared" si="20"/>
        <v>26.76566606337086</v>
      </c>
      <c r="AD65" s="31">
        <v>14165</v>
      </c>
      <c r="AE65" s="31">
        <v>5746</v>
      </c>
      <c r="AF65" s="30">
        <v>5108.57</v>
      </c>
      <c r="AG65" s="30">
        <f t="shared" si="21"/>
        <v>88.90654368256178</v>
      </c>
      <c r="AH65" s="27">
        <f t="shared" si="22"/>
        <v>36.06473702788563</v>
      </c>
      <c r="AI65" s="31">
        <v>300</v>
      </c>
      <c r="AJ65" s="31">
        <v>213</v>
      </c>
      <c r="AK65" s="30">
        <v>275</v>
      </c>
      <c r="AL65" s="30">
        <f t="shared" si="23"/>
        <v>129.10798122065728</v>
      </c>
      <c r="AM65" s="27">
        <f t="shared" si="24"/>
        <v>91.66666666666666</v>
      </c>
      <c r="AN65" s="31">
        <v>0</v>
      </c>
      <c r="AO65" s="31">
        <v>0</v>
      </c>
      <c r="AP65" s="30">
        <v>0</v>
      </c>
      <c r="AQ65" s="30" t="e">
        <f t="shared" si="25"/>
        <v>#DIV/0!</v>
      </c>
      <c r="AR65" s="27" t="e">
        <f t="shared" si="26"/>
        <v>#DIV/0!</v>
      </c>
      <c r="AS65" s="31">
        <v>0</v>
      </c>
      <c r="AT65" s="31">
        <v>0</v>
      </c>
      <c r="AU65" s="30"/>
      <c r="AV65" s="31">
        <v>0</v>
      </c>
      <c r="AW65" s="31">
        <v>0</v>
      </c>
      <c r="AX65" s="30"/>
      <c r="AY65" s="31">
        <v>88510</v>
      </c>
      <c r="AZ65" s="31">
        <v>44255</v>
      </c>
      <c r="BA65" s="30">
        <v>36879.8</v>
      </c>
      <c r="BB65" s="31">
        <v>0</v>
      </c>
      <c r="BC65" s="31"/>
      <c r="BD65" s="30"/>
      <c r="BE65" s="31">
        <v>0</v>
      </c>
      <c r="BF65" s="31">
        <v>0</v>
      </c>
      <c r="BG65" s="30">
        <v>0</v>
      </c>
      <c r="BH65" s="31">
        <v>0</v>
      </c>
      <c r="BI65" s="31">
        <v>0</v>
      </c>
      <c r="BJ65" s="30"/>
      <c r="BK65" s="31">
        <v>0</v>
      </c>
      <c r="BL65" s="31">
        <v>0</v>
      </c>
      <c r="BM65" s="30"/>
      <c r="BN65" s="30">
        <f t="shared" si="35"/>
        <v>9040</v>
      </c>
      <c r="BO65" s="30">
        <f t="shared" si="35"/>
        <v>5320</v>
      </c>
      <c r="BP65" s="30">
        <f t="shared" si="36"/>
        <v>3613.47</v>
      </c>
      <c r="BQ65" s="30">
        <f t="shared" si="28"/>
        <v>67.92236842105262</v>
      </c>
      <c r="BR65" s="27">
        <f t="shared" si="29"/>
        <v>39.972013274336284</v>
      </c>
      <c r="BS65" s="31">
        <v>8200</v>
      </c>
      <c r="BT65" s="31">
        <v>4900</v>
      </c>
      <c r="BU65" s="30">
        <v>3263.47</v>
      </c>
      <c r="BV65" s="31">
        <v>0</v>
      </c>
      <c r="BW65" s="31">
        <v>0</v>
      </c>
      <c r="BX65" s="30">
        <v>0</v>
      </c>
      <c r="BY65" s="31">
        <v>0</v>
      </c>
      <c r="BZ65" s="31">
        <v>0</v>
      </c>
      <c r="CA65" s="30">
        <v>0</v>
      </c>
      <c r="CB65" s="31">
        <v>840</v>
      </c>
      <c r="CC65" s="31">
        <v>420</v>
      </c>
      <c r="CD65" s="30">
        <v>350</v>
      </c>
      <c r="CE65" s="31">
        <v>0</v>
      </c>
      <c r="CF65" s="31">
        <v>0</v>
      </c>
      <c r="CG65" s="30"/>
      <c r="CH65" s="31">
        <v>1500</v>
      </c>
      <c r="CI65" s="31">
        <v>1500</v>
      </c>
      <c r="CJ65" s="30">
        <v>850</v>
      </c>
      <c r="CK65" s="31">
        <v>0</v>
      </c>
      <c r="CL65" s="31">
        <v>0</v>
      </c>
      <c r="CM65" s="30">
        <v>0</v>
      </c>
      <c r="CN65" s="31">
        <v>2759.976</v>
      </c>
      <c r="CO65" s="31">
        <v>950</v>
      </c>
      <c r="CP65" s="30">
        <v>1151.51</v>
      </c>
      <c r="CQ65" s="31">
        <v>2190</v>
      </c>
      <c r="CR65" s="31">
        <v>800</v>
      </c>
      <c r="CS65" s="30">
        <v>900.51</v>
      </c>
      <c r="CT65" s="31">
        <v>0</v>
      </c>
      <c r="CU65" s="31">
        <v>0</v>
      </c>
      <c r="CV65" s="30">
        <v>0</v>
      </c>
      <c r="CW65" s="31">
        <v>0</v>
      </c>
      <c r="CX65" s="31">
        <v>0</v>
      </c>
      <c r="CY65" s="30">
        <v>0</v>
      </c>
      <c r="CZ65" s="31">
        <v>0</v>
      </c>
      <c r="DA65" s="31">
        <v>0</v>
      </c>
      <c r="DB65" s="30"/>
      <c r="DC65" s="31">
        <v>10</v>
      </c>
      <c r="DD65" s="31">
        <v>5</v>
      </c>
      <c r="DE65" s="30">
        <v>521.7</v>
      </c>
      <c r="DF65" s="27"/>
      <c r="DG65" s="30">
        <f t="shared" si="37"/>
        <v>148552.176</v>
      </c>
      <c r="DH65" s="30">
        <f t="shared" si="37"/>
        <v>69211</v>
      </c>
      <c r="DI65" s="30">
        <f t="shared" si="38"/>
        <v>57125.194</v>
      </c>
      <c r="DJ65" s="31">
        <v>11500</v>
      </c>
      <c r="DK65" s="31">
        <v>0</v>
      </c>
      <c r="DL65" s="30">
        <v>11500</v>
      </c>
      <c r="DM65" s="31">
        <v>75427</v>
      </c>
      <c r="DN65" s="31">
        <v>40000</v>
      </c>
      <c r="DO65" s="30">
        <v>0</v>
      </c>
      <c r="DP65" s="31">
        <v>0</v>
      </c>
      <c r="DQ65" s="31">
        <v>0</v>
      </c>
      <c r="DR65" s="30"/>
      <c r="DS65" s="31">
        <v>0</v>
      </c>
      <c r="DT65" s="31">
        <v>0</v>
      </c>
      <c r="DU65" s="30"/>
      <c r="DV65" s="31">
        <v>0</v>
      </c>
      <c r="DW65" s="31">
        <v>0</v>
      </c>
      <c r="DX65" s="30"/>
      <c r="DY65" s="31">
        <v>20948.0902</v>
      </c>
      <c r="DZ65" s="31">
        <v>0</v>
      </c>
      <c r="EA65" s="30">
        <v>0</v>
      </c>
      <c r="EB65" s="27"/>
      <c r="EC65" s="30">
        <f t="shared" si="39"/>
        <v>107875.0902</v>
      </c>
      <c r="ED65" s="30">
        <f>DK65+DN65+DQ65+DT65+DW65+DZ65</f>
        <v>40000</v>
      </c>
      <c r="EE65" s="30">
        <f t="shared" si="8"/>
        <v>11500</v>
      </c>
      <c r="EH65" s="32"/>
      <c r="EJ65" s="32"/>
      <c r="EK65" s="32"/>
      <c r="EM65" s="32"/>
    </row>
    <row r="66" spans="1:138" s="42" customFormat="1" ht="18.75" customHeight="1">
      <c r="A66" s="37"/>
      <c r="B66" s="38" t="s">
        <v>44</v>
      </c>
      <c r="C66" s="39">
        <f>SUM(C10:C65)</f>
        <v>987539.6929</v>
      </c>
      <c r="D66" s="39">
        <f>SUM(D10:D65)</f>
        <v>33413.39880000007</v>
      </c>
      <c r="E66" s="29">
        <f>DG66+EC66-DY66</f>
        <v>7568108.300999999</v>
      </c>
      <c r="F66" s="30">
        <f>DH66+ED66-DZ66</f>
        <v>3642506.4977999995</v>
      </c>
      <c r="G66" s="39">
        <f>SUM(G10:G65)</f>
        <v>2909274.9778000014</v>
      </c>
      <c r="H66" s="30">
        <f>G66/F66*100</f>
        <v>79.87013831154852</v>
      </c>
      <c r="I66" s="30">
        <f>G66/E66*100</f>
        <v>38.44124399508909</v>
      </c>
      <c r="J66" s="39">
        <f>SUM(J10:J65)</f>
        <v>2462590.650999999</v>
      </c>
      <c r="K66" s="39">
        <f>SUM(K10:K65)</f>
        <v>1092668.9188</v>
      </c>
      <c r="L66" s="39">
        <f>SUM(L10:L65)</f>
        <v>868261.7362</v>
      </c>
      <c r="M66" s="30">
        <f>L66/K66*100</f>
        <v>79.46247223299348</v>
      </c>
      <c r="N66" s="30">
        <f>L66/J66*100</f>
        <v>35.25806190514935</v>
      </c>
      <c r="O66" s="40">
        <f>SUM(O10:O65)</f>
        <v>898495.6630000002</v>
      </c>
      <c r="P66" s="40">
        <f>SUM(P10:P65)</f>
        <v>404461.63999999996</v>
      </c>
      <c r="Q66" s="40">
        <f>SUM(Q10:Q65)</f>
        <v>317996.4871000001</v>
      </c>
      <c r="R66" s="30">
        <f>Q66/P66*100</f>
        <v>78.62216231432977</v>
      </c>
      <c r="S66" s="27">
        <f>Q66/O66*100</f>
        <v>35.3921003957033</v>
      </c>
      <c r="T66" s="40">
        <f>SUM(T10:T65)</f>
        <v>141334.09999999998</v>
      </c>
      <c r="U66" s="40">
        <f>SUM(U10:U65)</f>
        <v>68878.29</v>
      </c>
      <c r="V66" s="40">
        <f>SUM(V10:V65)</f>
        <v>51459.6667</v>
      </c>
      <c r="W66" s="30">
        <f>V66/U66*100</f>
        <v>74.71101082794014</v>
      </c>
      <c r="X66" s="27">
        <f>V66/T66*100</f>
        <v>36.40994402624703</v>
      </c>
      <c r="Y66" s="40">
        <f>SUM(Y10:Y65)</f>
        <v>368229.03699999995</v>
      </c>
      <c r="Z66" s="40">
        <f>SUM(Z10:Z65)</f>
        <v>131188.0038</v>
      </c>
      <c r="AA66" s="40">
        <f>SUM(AA10:AA65)</f>
        <v>95834.12180000001</v>
      </c>
      <c r="AB66" s="30">
        <f>AA66/Z66*100</f>
        <v>73.05097952866328</v>
      </c>
      <c r="AC66" s="27">
        <f>AA66/Y66*100</f>
        <v>26.025682977304154</v>
      </c>
      <c r="AD66" s="40">
        <f>SUM(AD10:AD65)</f>
        <v>757161.563</v>
      </c>
      <c r="AE66" s="40">
        <f>SUM(AE10:AE65)</f>
        <v>335583.35</v>
      </c>
      <c r="AF66" s="40">
        <f>SUM(AF10:AF65)</f>
        <v>266536.8204000001</v>
      </c>
      <c r="AG66" s="30">
        <f>AF66/AE66*100</f>
        <v>79.4249239123455</v>
      </c>
      <c r="AH66" s="27">
        <f>AF66/AD66*100</f>
        <v>35.20210658131362</v>
      </c>
      <c r="AI66" s="40">
        <f>SUM(AI10:AI65)</f>
        <v>129444.1</v>
      </c>
      <c r="AJ66" s="40">
        <f>SUM(AJ10:AJ65)</f>
        <v>65634.6</v>
      </c>
      <c r="AK66" s="40">
        <f>SUM(AK10:AK65)</f>
        <v>56714.248</v>
      </c>
      <c r="AL66" s="30">
        <f>AK66/AJ66*100</f>
        <v>86.40907082544877</v>
      </c>
      <c r="AM66" s="27">
        <f>AK66/AI66*100</f>
        <v>43.813698731730526</v>
      </c>
      <c r="AN66" s="40">
        <f>SUM(AN10:AN65)</f>
        <v>51000</v>
      </c>
      <c r="AO66" s="40">
        <f>SUM(AO10:AO65)</f>
        <v>25396</v>
      </c>
      <c r="AP66" s="40">
        <f>SUM(AP10:AP65)</f>
        <v>26423.3</v>
      </c>
      <c r="AQ66" s="30">
        <f>AP66/AO66*100</f>
        <v>104.04512521656955</v>
      </c>
      <c r="AR66" s="27">
        <f>AP66/AN66*100</f>
        <v>51.81039215686274</v>
      </c>
      <c r="AS66" s="40">
        <f>SUM(AS10:AS65)</f>
        <v>100</v>
      </c>
      <c r="AT66" s="40">
        <f>SUM(AT10:AT65)</f>
        <v>50</v>
      </c>
      <c r="AU66" s="41">
        <v>0</v>
      </c>
      <c r="AV66" s="40">
        <f>SUM(AV10:AV65)</f>
        <v>0</v>
      </c>
      <c r="AW66" s="40">
        <f>SUM(AW10:AW65)</f>
        <v>0</v>
      </c>
      <c r="AX66" s="40">
        <f>SUM(AX10:AX65)</f>
        <v>0</v>
      </c>
      <c r="AY66" s="40">
        <f>SUM(AY10:AY65)</f>
        <v>4759217.399999999</v>
      </c>
      <c r="AZ66" s="40">
        <f aca="true" t="shared" si="40" ref="AZ66:BM66">SUM(AZ10:AZ65)</f>
        <v>2378849.6999999997</v>
      </c>
      <c r="BA66" s="40">
        <f t="shared" si="40"/>
        <v>1983689.0000000002</v>
      </c>
      <c r="BB66" s="40">
        <f t="shared" si="40"/>
        <v>0</v>
      </c>
      <c r="BC66" s="40">
        <f t="shared" si="40"/>
        <v>0</v>
      </c>
      <c r="BD66" s="40">
        <f t="shared" si="40"/>
        <v>0</v>
      </c>
      <c r="BE66" s="40">
        <f t="shared" si="40"/>
        <v>79559.5</v>
      </c>
      <c r="BF66" s="40">
        <f t="shared" si="40"/>
        <v>36273.33900000001</v>
      </c>
      <c r="BG66" s="40">
        <f t="shared" si="40"/>
        <v>8048.5</v>
      </c>
      <c r="BH66" s="40">
        <f t="shared" si="40"/>
        <v>0</v>
      </c>
      <c r="BI66" s="40">
        <f t="shared" si="40"/>
        <v>0</v>
      </c>
      <c r="BJ66" s="40">
        <f t="shared" si="40"/>
        <v>0</v>
      </c>
      <c r="BK66" s="40">
        <f t="shared" si="40"/>
        <v>0</v>
      </c>
      <c r="BL66" s="40">
        <f t="shared" si="40"/>
        <v>0</v>
      </c>
      <c r="BM66" s="40">
        <f t="shared" si="40"/>
        <v>0</v>
      </c>
      <c r="BN66" s="40">
        <f>SUM(BN10:BN65)</f>
        <v>239690.47499999995</v>
      </c>
      <c r="BO66" s="40">
        <f>SUM(BO10:BO65)</f>
        <v>99829.275</v>
      </c>
      <c r="BP66" s="40">
        <f>SUM(BP10:BP65)</f>
        <v>78287.11510000001</v>
      </c>
      <c r="BQ66" s="30">
        <f>BP66/BO66*100</f>
        <v>78.42099935114226</v>
      </c>
      <c r="BR66" s="27">
        <f>BP66/BN66*100</f>
        <v>32.66175474849388</v>
      </c>
      <c r="BS66" s="40">
        <f>SUM(BS10:BS65)</f>
        <v>209283.57499999995</v>
      </c>
      <c r="BT66" s="40">
        <f aca="true" t="shared" si="41" ref="BT66:CG66">SUM(BT10:BT65)</f>
        <v>87616.17499999999</v>
      </c>
      <c r="BU66" s="40">
        <f t="shared" si="41"/>
        <v>64163.43210000001</v>
      </c>
      <c r="BV66" s="40">
        <f t="shared" si="41"/>
        <v>718</v>
      </c>
      <c r="BW66" s="40">
        <f t="shared" si="41"/>
        <v>486</v>
      </c>
      <c r="BX66" s="40">
        <f t="shared" si="41"/>
        <v>100</v>
      </c>
      <c r="BY66" s="40">
        <f t="shared" si="41"/>
        <v>4241.1</v>
      </c>
      <c r="BZ66" s="40">
        <f t="shared" si="41"/>
        <v>1791.1</v>
      </c>
      <c r="CA66" s="40">
        <f t="shared" si="41"/>
        <v>482.465</v>
      </c>
      <c r="CB66" s="40">
        <f t="shared" si="41"/>
        <v>25447.800000000003</v>
      </c>
      <c r="CC66" s="40">
        <f t="shared" si="41"/>
        <v>9936</v>
      </c>
      <c r="CD66" s="40">
        <f t="shared" si="41"/>
        <v>13541.217999999999</v>
      </c>
      <c r="CE66" s="40">
        <f t="shared" si="41"/>
        <v>0</v>
      </c>
      <c r="CF66" s="40">
        <f t="shared" si="41"/>
        <v>0</v>
      </c>
      <c r="CG66" s="40">
        <f t="shared" si="41"/>
        <v>0</v>
      </c>
      <c r="CH66" s="40">
        <f>SUM(CH10:CH65)</f>
        <v>88454.15</v>
      </c>
      <c r="CI66" s="40">
        <f aca="true" t="shared" si="42" ref="CI66:DF66">SUM(CI10:CI65)</f>
        <v>44558.94</v>
      </c>
      <c r="CJ66" s="40">
        <f t="shared" si="42"/>
        <v>29662.359000000004</v>
      </c>
      <c r="CK66" s="40">
        <f t="shared" si="42"/>
        <v>5300</v>
      </c>
      <c r="CL66" s="40">
        <f t="shared" si="42"/>
        <v>2550</v>
      </c>
      <c r="CM66" s="40">
        <f t="shared" si="42"/>
        <v>2214.35</v>
      </c>
      <c r="CN66" s="40">
        <f t="shared" si="42"/>
        <v>647062.3759999999</v>
      </c>
      <c r="CO66" s="40">
        <f t="shared" si="42"/>
        <v>315426.3</v>
      </c>
      <c r="CP66" s="40">
        <f t="shared" si="42"/>
        <v>251106.76189999998</v>
      </c>
      <c r="CQ66" s="40">
        <f t="shared" si="42"/>
        <v>324092.3</v>
      </c>
      <c r="CR66" s="40">
        <f t="shared" si="42"/>
        <v>156602.05</v>
      </c>
      <c r="CS66" s="40">
        <f t="shared" si="42"/>
        <v>112819.62750000003</v>
      </c>
      <c r="CT66" s="40">
        <f t="shared" si="42"/>
        <v>6882</v>
      </c>
      <c r="CU66" s="40">
        <f t="shared" si="42"/>
        <v>3775</v>
      </c>
      <c r="CV66" s="40">
        <f t="shared" si="42"/>
        <v>2614.07</v>
      </c>
      <c r="CW66" s="40">
        <f t="shared" si="42"/>
        <v>2410</v>
      </c>
      <c r="CX66" s="40">
        <f t="shared" si="42"/>
        <v>978.1</v>
      </c>
      <c r="CY66" s="40">
        <f t="shared" si="42"/>
        <v>2105</v>
      </c>
      <c r="CZ66" s="40">
        <f t="shared" si="42"/>
        <v>0</v>
      </c>
      <c r="DA66" s="40">
        <f t="shared" si="42"/>
        <v>0</v>
      </c>
      <c r="DB66" s="40">
        <f t="shared" si="42"/>
        <v>0</v>
      </c>
      <c r="DC66" s="40">
        <f t="shared" si="42"/>
        <v>113977</v>
      </c>
      <c r="DD66" s="40">
        <f t="shared" si="42"/>
        <v>43380</v>
      </c>
      <c r="DE66" s="40">
        <f t="shared" si="42"/>
        <v>34966.2823</v>
      </c>
      <c r="DF66" s="40">
        <f t="shared" si="42"/>
        <v>0</v>
      </c>
      <c r="DG66" s="40">
        <f>SUM(DG10:DG65)</f>
        <v>7389821.700999999</v>
      </c>
      <c r="DH66" s="40">
        <f>SUM(DH10:DH65)</f>
        <v>3552350.8977999995</v>
      </c>
      <c r="DI66" s="30">
        <f>V66+AA66+AF66+AK66+AP66+AU66+AX66+BA66+BD66+BG66+BJ66+BM66+BU66+BX66+CA66+CD66+CG66+CJ66+CM66+CP66+CV66+CY66+DB66+DE66+DF66</f>
        <v>2889661.5952</v>
      </c>
      <c r="DJ66" s="40">
        <f aca="true" t="shared" si="43" ref="DJ66:DO66">SUM(DJ10:DJ65)</f>
        <v>19000</v>
      </c>
      <c r="DK66" s="40">
        <f t="shared" si="43"/>
        <v>7500</v>
      </c>
      <c r="DL66" s="40">
        <f t="shared" si="43"/>
        <v>11500</v>
      </c>
      <c r="DM66" s="40">
        <f t="shared" si="43"/>
        <v>159286.6</v>
      </c>
      <c r="DN66" s="40">
        <f t="shared" si="43"/>
        <v>82655.6</v>
      </c>
      <c r="DO66" s="40">
        <f t="shared" si="43"/>
        <v>8113.382599999999</v>
      </c>
      <c r="DP66" s="40">
        <f aca="true" t="shared" si="44" ref="DP66:EE66">SUM(DP10:DP65)</f>
        <v>0</v>
      </c>
      <c r="DQ66" s="40">
        <f t="shared" si="44"/>
        <v>0</v>
      </c>
      <c r="DR66" s="40">
        <f t="shared" si="44"/>
        <v>0</v>
      </c>
      <c r="DS66" s="40">
        <f t="shared" si="44"/>
        <v>0</v>
      </c>
      <c r="DT66" s="40">
        <f t="shared" si="44"/>
        <v>0</v>
      </c>
      <c r="DU66" s="40">
        <f t="shared" si="44"/>
        <v>0</v>
      </c>
      <c r="DV66" s="40">
        <f t="shared" si="44"/>
        <v>0</v>
      </c>
      <c r="DW66" s="40">
        <f t="shared" si="44"/>
        <v>0</v>
      </c>
      <c r="DX66" s="40">
        <f t="shared" si="44"/>
        <v>0</v>
      </c>
      <c r="DY66" s="40">
        <f t="shared" si="44"/>
        <v>218037.71499999997</v>
      </c>
      <c r="DZ66" s="40">
        <f t="shared" si="44"/>
        <v>64408.26479999999</v>
      </c>
      <c r="EA66" s="40">
        <f t="shared" si="44"/>
        <v>4895.3345</v>
      </c>
      <c r="EB66" s="40">
        <f t="shared" si="44"/>
        <v>0</v>
      </c>
      <c r="EC66" s="40">
        <f t="shared" si="44"/>
        <v>396324.31499999994</v>
      </c>
      <c r="ED66" s="40">
        <f t="shared" si="44"/>
        <v>154563.86479999998</v>
      </c>
      <c r="EE66" s="40">
        <f t="shared" si="44"/>
        <v>24508.7171</v>
      </c>
      <c r="EG66" s="40"/>
      <c r="EH66" s="32"/>
    </row>
    <row r="67" spans="5:8" ht="17.25">
      <c r="E67" s="43"/>
      <c r="F67" s="44"/>
      <c r="G67" s="11"/>
      <c r="H67" s="11"/>
    </row>
    <row r="68" spans="2:28" s="11" customFormat="1" ht="17.25">
      <c r="B68" s="13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20"/>
    </row>
    <row r="69" spans="3:28" ht="17.2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20"/>
    </row>
  </sheetData>
  <sheetProtection/>
  <protectedRanges>
    <protectedRange sqref="V10:W10 W11:W66 V11:V65 AA10:AA65 AF10:AF65 AK10:AK65 AP10:AP65 AU10:AU65 AX10:AX65 BA10:BA65 BD10:BD65 BG10:BG65 BJ10:BJ65 BM10:BM65 BU10:BU65 BX10:BX65 CA10:CA65 CD10:CD65 CG10:CG65 CJ10:CJ65 CM10:CM65 CP10:CP65 CS10:CS65 CV10:CV65 CY10:CY65 DB10:DB65 DE10:DE65 DL10:DL65 DO10:DO65 DR10:DR65 DU10:DU65 DX10:DX65 EA10:EA65" name="Range4_5_1_2_1_1_1_1_1_1_1_1_1"/>
    <protectedRange sqref="AB10:AB66" name="Range4_1_1_1_2_1_1_1_1_1_1_1_1_1"/>
    <protectedRange sqref="AG10:AG66" name="Range4_2_1_1_2_1_1_1_1_1_1_1_1_1"/>
    <protectedRange sqref="AL10:AL66" name="Range4_3_1_1_2_1_1_1_1_1_1_1_1_1"/>
    <protectedRange sqref="AQ10:AQ66" name="Range4_4_1_1_2_1_1_1_1_1_1_1_1_1"/>
  </protectedRanges>
  <mergeCells count="132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2019-10-04T07:01:51Z</dcterms:modified>
  <cp:category/>
  <cp:version/>
  <cp:contentType/>
  <cp:contentStatus/>
</cp:coreProperties>
</file>