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hasvetv-amsakan" sheetId="1" r:id="rId1"/>
    <sheet name="deb. kred." sheetId="2" state="hidden" r:id="rId2"/>
    <sheet name="hashv." sheetId="3" state="hidden" r:id="rId3"/>
    <sheet name="artbyuje" sheetId="4" state="hidden" r:id="rId4"/>
    <sheet name="Sheet1" sheetId="5" state="hidden" r:id="rId5"/>
    <sheet name="Sheet2" sheetId="6" state="hidden" r:id="rId6"/>
    <sheet name="նախ" sheetId="7" r:id="rId7"/>
    <sheet name="Sheet4" sheetId="8" state="hidden" r:id="rId8"/>
    <sheet name="Sheet5" sheetId="9" state="hidden" r:id="rId9"/>
  </sheets>
  <definedNames/>
  <calcPr fullCalcOnLoad="1"/>
</workbook>
</file>

<file path=xl/sharedStrings.xml><?xml version="1.0" encoding="utf-8"?>
<sst xmlns="http://schemas.openxmlformats.org/spreadsheetml/2006/main" count="1025" uniqueCount="446">
  <si>
    <t>úñÇÝ³Ï»ÉÇ Ó¨ Ð-2</t>
  </si>
  <si>
    <t>Ð²ÞìºîìàôÂÚàôÜ</t>
  </si>
  <si>
    <t xml:space="preserve">ÐÆØÜ²ðÎÆ Î²î²ð²Ì ´Úàôæºî²ÚÆÜ Ì²ÊêºðÆ ºì ´Úàôæºî²ÚÆÜ ä²ðîøºðÆ Ø²êÆÜ </t>
  </si>
  <si>
    <t xml:space="preserve">8. ´Ûáõç»ï³ÛÇÝ Í³Ëë»ñÇ ·áñÍ³é³Ï³Ý ¹³ë³Ï³ñ·Ù³Ý   </t>
  </si>
  <si>
    <t xml:space="preserve">   ´³ÅÇÝ N    </t>
  </si>
  <si>
    <t xml:space="preserve">3. ÐÇÙÝ³ñÏÇ ï»Õ³µ³ßËÙ³Ý  Ù³ñ½Ç  ¨  Ñ³Ù³ÛÝùÇ Ïá¹Á     </t>
  </si>
  <si>
    <t xml:space="preserve">  ÊáõÙµ N </t>
  </si>
  <si>
    <t xml:space="preserve">    Áëï µÛáõç»ï³ÛÇÝ  Í³Ëë»ñÇ  ï³ñ³Íù³ÛÇÝ  ¹³ë³Ï³ñ·Ù³Ý </t>
  </si>
  <si>
    <t xml:space="preserve">  ¸³ë N </t>
  </si>
  <si>
    <t xml:space="preserve">4.ä»ï³Ï³Ý Ï³é³í³ñÙ³Ý í»ñ³¹³ë Ù³ñÙÝÇ Ï³Ù ï»Õ³Ï³Ý ÇÝùÝ³Ï³é³í³ñÙ³Ý </t>
  </si>
  <si>
    <t xml:space="preserve">10. Ìñ³·ñÇ Ïá¹Á </t>
  </si>
  <si>
    <t xml:space="preserve">11. ä»ï³Ï³Ý  Ï³é³í³ñÙ³Ý í»ñ³¹³ë Ù³ñÙÝÇ Ï³Ù ï»Õ³Ï³Ý   ÇÝùÝ³Ï³é³í³ñÙ³Ý   </t>
  </si>
  <si>
    <t xml:space="preserve">6. ÐÇÙÝ³ñÏÇª ·³ÝÓ³å»ï³Ï³Ý ëïáñ³µ³Å³ÝáõÙáõÙ  Ñ³ßí³éÙ³Ý   Ñ³Ù³ñÁ 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</si>
  <si>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</si>
  <si>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</si>
  <si>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t xml:space="preserve">     (ÐÐ å»ï³Ï³Ý  µÛáõç»ª 1, Ñ³Ù³ÛÝùÇ  µÛáõç»ª 2)</t>
  </si>
  <si>
    <t>îáÕÇ       NN</t>
  </si>
  <si>
    <t xml:space="preserve">´Ûáõç»ï³ÛÇÝ Í³Ëë»ñÇ ïÝï»ë³·Çï³Ï³Ý ¹³ë³Ï³ñ·Ù³Ý ï³ññ»ñÇ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</si>
  <si>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</si>
  <si>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</si>
  <si>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</si>
  <si>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 xml:space="preserve">üÇÝ³Ýë³íáñáõÙ </t>
  </si>
  <si>
    <t>¸ñ³Ù³ñÏÕ³ÛÇÝ Í³Ëë</t>
  </si>
  <si>
    <t>ö³ëï³óÇ Í³Ëë</t>
  </si>
  <si>
    <t>ì×³ñÙ³Ý »ÝÃ³Ï³, ë³Ï³ÛÝ ãÇñ³Ï³Ý³óí³Í í×³ñáõÙÝ»ñ (å³ñïù»ñ)</t>
  </si>
  <si>
    <t>³Ýí³ÝáõÙÝ»ñÁ</t>
  </si>
  <si>
    <t>NN</t>
  </si>
  <si>
    <t>ÐÐ ûñ»Ýù  (Ñ³Ù³ÛÝùÇ ³í³·³Ýáõ áñáßáõÙ)</t>
  </si>
  <si>
    <t>ÐÐ Ï³é³í. ÏáÕÙÇó (Ñ³Ù³ÛÝùÇ Õ»Ï³í³ñÇ áñáßáõÙ)</t>
  </si>
  <si>
    <t xml:space="preserve">ì»ñ³¹³ëÇ ÏáÕÙÇó </t>
  </si>
  <si>
    <t>ÀÝ¹³Ù»ÝÁ</t>
  </si>
  <si>
    <t>àñáÝóÇóª30 ûñÇó ³Ýó å³ñïù»ñ</t>
  </si>
  <si>
    <t>²</t>
  </si>
  <si>
    <t>´</t>
  </si>
  <si>
    <t>¶</t>
  </si>
  <si>
    <t>¸</t>
  </si>
  <si>
    <t>º</t>
  </si>
  <si>
    <t>¼</t>
  </si>
  <si>
    <t>¾</t>
  </si>
  <si>
    <t>À=¸+º+¼+¾</t>
  </si>
  <si>
    <t>Â</t>
  </si>
  <si>
    <t>Ä</t>
  </si>
  <si>
    <t>Ä²</t>
  </si>
  <si>
    <t>Ä´</t>
  </si>
  <si>
    <t>Ä¶</t>
  </si>
  <si>
    <t>Ä¸</t>
  </si>
  <si>
    <t>x</t>
  </si>
  <si>
    <t>úñÇÝ³Ï»ÉÇ Ó¨ Ð-4</t>
  </si>
  <si>
    <t xml:space="preserve"> Ð²ÞìºîìàôÂÚàôÜ</t>
  </si>
  <si>
    <t xml:space="preserve">ÐÆØÜ²ðÎÆ ¸º´Æîàð²Î²Ü, Îðº¸Æîàð²Î²Ü ä²ðîøºðÆ ºì ä²Ðºêî²ìàðì²Ì ØÆæàòÜºðÆ Ø²êÆÜ </t>
  </si>
  <si>
    <t xml:space="preserve">4. ä»ï³Ï³Ý Ï³é³í³ñÙ³Ý í»ñ³¹³ë Ù³ñÙÝÇ Ï³Ù ï»Õ³Ï³Ý ÇÝùÝ³Ï³é³í³ñÙ³Ý </t>
  </si>
  <si>
    <t xml:space="preserve">6. ÐÇÙÝ³ñÏÇª  ·³ÝÓ³å»ï³Ï³Ý ëïáñ³µ³Å³ÝáõÙáõÙ  Ñ³ßí³éÙ³Ý   Ñ³Ù³ñÁ </t>
  </si>
  <si>
    <t>¸»µÇïáñ³Ï³Ý å³ñïù»ñ</t>
  </si>
  <si>
    <t>Îñ»¹Çïáñ³Ï³Ý å³ñïù»ñ</t>
  </si>
  <si>
    <t>ï³ñ»ëÏÇ½µ</t>
  </si>
  <si>
    <t>ï³ñ»í»ñç</t>
  </si>
  <si>
    <t>ÁÝ¹³Ù»ÝÁ</t>
  </si>
  <si>
    <t>Ý/Ã µÛáõç»Çó</t>
  </si>
  <si>
    <t>4</t>
  </si>
  <si>
    <t>5</t>
  </si>
  <si>
    <t>6</t>
  </si>
  <si>
    <t>7</t>
  </si>
  <si>
    <t>8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</si>
  <si>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</si>
  <si>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</si>
  <si>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</si>
  <si>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</si>
  <si>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>2 Ì³é³ÛáõÃÛáõÝÝ»ñÇ ¨ ³åñ³ÝùÝ»ñÇ Ó»éù µ»ñáõÙ</t>
  </si>
  <si>
    <t>2.1 Þ³ñáõÝ³Ï³Ï³Ý Í³Ëë»ñ</t>
  </si>
  <si>
    <t>421200</t>
  </si>
  <si>
    <t xml:space="preserve"> -ÎáÙáõÝ³É Í³é³ÛáõÃÛáõÝÝ»ñ</t>
  </si>
  <si>
    <t>421300</t>
  </si>
  <si>
    <t xml:space="preserve"> - ÎáÙáõÝ³É Í³Ëë»ñÇÝ áõÕÕí³Í å³Ñ»ëï³íáñí³Í ÙÇçáóÝ»ñ</t>
  </si>
  <si>
    <t>421300*</t>
  </si>
  <si>
    <t xml:space="preserve"> -Î³åÇ Í³é³ÛáõÃÛáõÝÝ»ñ</t>
  </si>
  <si>
    <t>421400</t>
  </si>
  <si>
    <t xml:space="preserve">2.2 ¶áñÍáõÕáõÙÝ»ñÇ ¨ ßñç³·³ÛáõÃÛáõÝÝ»ñ Í³Ëë»ñ </t>
  </si>
  <si>
    <t xml:space="preserve"> -Ü»ñùÇÝ ·áñÍáõÕáõÙÝ»ñ</t>
  </si>
  <si>
    <t>422100</t>
  </si>
  <si>
    <t xml:space="preserve"> -²ÛÉ ïñ³Ýëåáñï³ÛÇÝ Í³Ëë»ñ</t>
  </si>
  <si>
    <t>422900</t>
  </si>
  <si>
    <t>2.3 ä³ÛÙ³Ý³·ñ³ÛÇÝ Í³é³ÛáõÃÛáõÝÝ»ñÇ Ó»éù µ»ñáõÙ</t>
  </si>
  <si>
    <t xml:space="preserve"> -ÀÝ¹Ñ³Ýáõñ µÝáõÛÃÇ ³ÛÉ Í³é³ÛáõÃÛáõÝÝ»ñ</t>
  </si>
  <si>
    <t>423900</t>
  </si>
  <si>
    <t xml:space="preserve"> -ÀÝ¹Ñ³Ýáõñ µÝáõÛÃÇ ³ÛÉ Í³é³ÛáõÃÛáõÝÝ»ñÇÝ áõÕÕí³Í å³Ñ»ëï³íáñí³Í ÙÇçáóÝ»ñ</t>
  </si>
  <si>
    <t>423900*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</si>
  <si>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</si>
  <si>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</si>
  <si>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</si>
  <si>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>2.6  ÜÛáõÃ»ñ</t>
  </si>
  <si>
    <t xml:space="preserve"> -¶ñ³ë»ÝÛ³Ï³ÛÇÝ ÝÛáõÃ»ñ ¨ Ñ³·áõëï</t>
  </si>
  <si>
    <t>426100</t>
  </si>
  <si>
    <t xml:space="preserve"> -ä³Ñ»ëï³íáñí³Í ·ñ³ë»ÝÛ³Ï³ÛÇÝ ÝÛáõÃ»ñ ¨ Ñ³·áõëï</t>
  </si>
  <si>
    <t>426100*</t>
  </si>
  <si>
    <t xml:space="preserve"> -Î»Ýó³Õ³ÛÇÝ ¨ Ñ³Ýñ³ÛÇÝ ëÝÝ¹Ç ÝÛáõÃ»ñ</t>
  </si>
  <si>
    <t>426700</t>
  </si>
  <si>
    <t xml:space="preserve"> -ä³Ñ»ëï³íáñí³Í Ï»Ýó³Õ³ÛÇÝ ¨ Ñ³Ýñ³ÛÇÝ ëÝÝ¹Ç ÝÛáõÃ»ñ</t>
  </si>
  <si>
    <t>426700*</t>
  </si>
  <si>
    <t xml:space="preserve"> -Ð³ïáõÏ Ýå³ï³Ï³ÛÇÝ ³ÛÉ ÝÛáõÃ»ñ</t>
  </si>
  <si>
    <t>426900</t>
  </si>
  <si>
    <t xml:space="preserve"> -ä³Ñ»ëï³íáñí³Í Ñ³ïáõÏ Ýå³ï³Ï³ÛÇÝ ³ÛÉ ÝÛáõÃ»ñ</t>
  </si>
  <si>
    <t>426900*</t>
  </si>
  <si>
    <t>4. êáõµëÇ¹Ç³Ý»ñ</t>
  </si>
  <si>
    <t xml:space="preserve"> -êáõµëÇ¹Ç³Ý»ñ áã-ýÇÝ³Ýë³Ï³Ý å»ï³Ï³Ý Ï³½Ù³Ï»ñåáõÃÛáõÝÝ»ñÇÝ </t>
  </si>
  <si>
    <t>451100</t>
  </si>
  <si>
    <t>7.6 ²ÚÈ Ì²Êêºð</t>
  </si>
  <si>
    <t>486100</t>
  </si>
  <si>
    <t>1200000</t>
  </si>
  <si>
    <t>1000000</t>
  </si>
  <si>
    <t>ÀÝ¹³Ù»ÝÁ Í³Ëë»ñ (ïáÕ1200000+ ïáÕ1000000)</t>
  </si>
  <si>
    <t>ÀÝ¹³Ù»ÝÁ ¹»µÇïáñ³Ï³Ý, Ïñ»¹Çïáñ³Ï³Ý å³ñïù»ñ</t>
  </si>
  <si>
    <t>ÀÝ¹³Ù»ÝÁ å³Ñ»ëï³íáñí³Í ÙÇçáóÝ»ñ</t>
  </si>
  <si>
    <t xml:space="preserve">  </t>
  </si>
  <si>
    <t>-ì³é»ÉÇùÇ-ç»éáõó.Í³Ëë»ñ</t>
  </si>
  <si>
    <t>421322</t>
  </si>
  <si>
    <t>-æñÙáõÕ-ÏáÛáõÕáõó û·ïí.Í³Ëë»ñ</t>
  </si>
  <si>
    <t>421311</t>
  </si>
  <si>
    <t>´, àâ-üÆÜ²Üê²Î²Ü ²ÎîÆìÜºðÆ ¶Ìàì Ì²Êêºð</t>
  </si>
  <si>
    <t xml:space="preserve">   ÀÜÂ²òÆÎ  Ì²Êêºðª                                                                                                                                                                                                                                </t>
  </si>
  <si>
    <t xml:space="preserve">².   ÀÜÂ²òÆÎ  Ì²Êêºðª                                                                                                                                    ÀÜ¸²ØºÜÀ,                                                                                             </t>
  </si>
  <si>
    <t>ì³é»ÉÇùÇ  ¨ ç»éáõóÙ³Ý Í³Ëë»ñ</t>
  </si>
  <si>
    <t>³é 01.01.200   Ã.ÙÝ³óáñ¹</t>
  </si>
  <si>
    <t>09</t>
  </si>
  <si>
    <t xml:space="preserve">11.ä»ï³Ï³Ý  Ï³é³í³ñÙ³Ý  í»ñ³¹³ë Ù³ñÙÝÇ Ï³Ù ï»Õ³Ï³Ý  ÇÝùÝ³Ï³é.    </t>
  </si>
  <si>
    <t>¸ñ³Ù³ñÏÕÇ ÙÝ³óáñ¹   (µ³ÝÏÇ ÙÝ³óáñ¹)</t>
  </si>
  <si>
    <t xml:space="preserve"> </t>
  </si>
  <si>
    <t>´Ûáõç»ï³ÛÇÝ Í³Ëë»ñÇ ·áñÍ³é³Ï³Ý ¹³ë³Ï³ñ·áõÙ (³Ýí³ÝáõÙÁ)</t>
  </si>
  <si>
    <t>Ì ³ Í Ï ³ · Ç ñ Á</t>
  </si>
  <si>
    <t>´³ÅÇÝ</t>
  </si>
  <si>
    <t>ÎñÃáõÃÛáõÝ</t>
  </si>
  <si>
    <t>*09</t>
  </si>
  <si>
    <t>ÊáõÙµ</t>
  </si>
  <si>
    <t>¸³ë</t>
  </si>
  <si>
    <t>²ÙµáÕç Í³Í³Ï³·Çñ</t>
  </si>
  <si>
    <t>X</t>
  </si>
  <si>
    <t>*0900</t>
  </si>
  <si>
    <t>³Û¹ ÃíáõÙ</t>
  </si>
  <si>
    <t>â³÷Ç ÙÇ³íáñÁª Ñ³½³ñ ¹ñ³Ù</t>
  </si>
  <si>
    <t>úñÇÝ³Ï»ÉÇ  Ó¨   ÎÐ-3Ü</t>
  </si>
  <si>
    <t xml:space="preserve">äºî²Î²Ü àâ ²èºìîð²ÚÆÜ Î²¼Ø²ÎºðäàôÂÚàôÜÜºðÆ ²Øöàö Ð²Þì²ä²Ð²Î²Ü Ð²ÞìºÎÞÆè </t>
  </si>
  <si>
    <t>ä»ï³Ï³Ý Ï³é³í³ñÙ³Ý ÉÇ³½áñí³Í Ù³ñÙÝÇ ³Ýí³ÝáõÙÁ ___________________________________________</t>
  </si>
  <si>
    <t xml:space="preserve">ÐÐ Èàèàô Ø²ð¼äºî²ð²Ü </t>
  </si>
  <si>
    <t>Ð³Ù³Ï³ñ·Ç µáÉáñ äà²Î-Ý»ñÇ ·Íáí ³Ù÷á÷ ¥ÁÝ¹·Í»É¤</t>
  </si>
  <si>
    <t>² Î î Æ ì</t>
  </si>
  <si>
    <t>î³ñ»ëÏÇ½µ</t>
  </si>
  <si>
    <t>Ð³ßí»ïáõ Å³Ù³Ý³-Ï³ßñç³ÝÇ í»ñç</t>
  </si>
  <si>
    <t>ÀÜ¸²ØºÜÀ àâ ÀÜÂ²òÆÎ ²ÎîÆìÜºð</t>
  </si>
  <si>
    <t>ÐÇÙÝ³Ï³Ý ÙÇçáóÝ»ñ (Ï³½Ù³Ï»ñåáõÃÛ³ÝÁ ë»÷³Ï³ÝáõÃÛ³Ý Çñ³íáõÝùáí å³ïÏ³ÝáÕ)</t>
  </si>
  <si>
    <t>²Ùñ³óí³Í ·áõÛù</t>
  </si>
  <si>
    <t>ºñÏ³ñ³Å³ÙÏ»ï ýÇÝ³Ýë³Ï³Ý Ý»ñ¹ñáõÙÝ»ñ</t>
  </si>
  <si>
    <t>²ÛÉ áã ÁÝÃ³óÇÏ ³ÏïÇíÝ»ñ</t>
  </si>
  <si>
    <t>ÀÜ¸²ØºÜÀ ÀÜÂ²òÆÎ ²ÎîÆìÜºð</t>
  </si>
  <si>
    <t>²åñ³Ýù³ÝÛáõÃ³Ï³Ý å³ß³ñÝ»ñ</t>
  </si>
  <si>
    <t>¸»µÇïáñ³Ï³Ý å³ñïù»ñ ³é¨ïñ³ÛÇÝ ·áñÍáõÝ»áõÃÛáõÝÇó</t>
  </si>
  <si>
    <t>¸»µÇïáñ³Ï³Ý å³ñïù»ñ µÛáõç»Ç ·Íáí</t>
  </si>
  <si>
    <t xml:space="preserve">          áñÇó`</t>
  </si>
  <si>
    <t xml:space="preserve">                  Ñ³ñÏ³ÛÇÝ ·»ñ³í×³ñÝ»ñ    </t>
  </si>
  <si>
    <t>ÀÝÃ³óÇÏ ýÇÝ³Ýë³Ï³Ý Ý»ñ¹ñáõÙÝ»ñ</t>
  </si>
  <si>
    <t>¸ñ³Ù³Ï³Ý ÙÇçáóÝ»ñ ¨ ¹ñ³Ýó Ñ³Ù³ñÅ»ùÝ»ñ</t>
  </si>
  <si>
    <t>²ÛÉ ÁÝÃ³óÇÏ ³ÏïÇíÝ»ñ</t>
  </si>
  <si>
    <t xml:space="preserve">Ð ² Þ ì º Î Þ Æ è </t>
  </si>
  <si>
    <t>ä ² ê Æ ì</t>
  </si>
  <si>
    <t>ÀÜ¸²ØºÜÀ êºö²Î²Ü Î²äÆî²È</t>
  </si>
  <si>
    <t>âµ³ßËí³Í ß³ÑáõÛÃ</t>
  </si>
  <si>
    <t>ê»÷³Ï³Ý Ï³åÇï³ÉÇ ³ÛÉ ï³ññ»ñ</t>
  </si>
  <si>
    <t>ÀÜ¸²ØºÜÀ àâ ÀÜÂ²òÆÎ ä²ðî²ìàðàôÂÚàôÜÜºð</t>
  </si>
  <si>
    <t xml:space="preserve">    Ð»ï³Ó·í³Í Ñ³ñÏ»ñ</t>
  </si>
  <si>
    <t xml:space="preserve">    ²ÛÉ áã ÁÝÃ³óÇÏ å³ñï³íáñáõÃÛáõÝÝ»ñ</t>
  </si>
  <si>
    <t>ÀÜ¸²ØºÜÀ ÀÜÂ²òÆÎ ä²ðî²ìàðàôÂÚàôÜÜºð</t>
  </si>
  <si>
    <t>Îñ»¹Çïáñ³Ï³Ý å³ñïù»ñ ³é¨ïñ³ÛÇÝ ·áñÍáõÝ»áõÃÛ³Ý ·Íáí</t>
  </si>
  <si>
    <t>Î³ñ×³Å³ÙÏ»ï Ïñ»¹Çïáñ³Ï³Ý å³ñïù»ñ µÛáõç»Ç ·Íáí</t>
  </si>
  <si>
    <t>²ÛÉ ÁÝÃ³óÇÏ å³ñï³íáñáõÃÛáõÝÝ»ñ</t>
  </si>
  <si>
    <t xml:space="preserve">ä»ï³Ï³Ý áã ³é¨ïñ³ÛÇÝ Ï³½Ù³Ï»ñåáõÃÛ³Ý ³Ýí³ÝáõÙÁ </t>
  </si>
  <si>
    <r>
      <t xml:space="preserve">    Ù³ñÙÝÇ ³Ýí³ÝáõÙÁ                  </t>
    </r>
    <r>
      <rPr>
        <b/>
        <sz val="12"/>
        <rFont val="Arial Armenian"/>
        <family val="2"/>
      </rPr>
      <t xml:space="preserve">  ÐÐ Èàèàô Ø²ð¼äºî²ð²Ü</t>
    </r>
  </si>
  <si>
    <r>
      <t xml:space="preserve">5. ÐÇÙÝ³ñÏÁ ëå³ë³ñÏáÕ ·³ÝÓ³å»ï³Ï³Ý ëïáñ³µ³Å³ÝÙ³Ý ³Ýí³ÝáõÙÁ        </t>
    </r>
    <r>
      <rPr>
        <b/>
        <sz val="8"/>
        <rFont val="Arial Armenian"/>
        <family val="2"/>
      </rPr>
      <t xml:space="preserve"> ì²Ü²ÒàðÆ î¶´</t>
    </r>
  </si>
  <si>
    <r>
      <t xml:space="preserve">12. â³÷Ç ÙÇ³íáñÁª </t>
    </r>
    <r>
      <rPr>
        <i/>
        <sz val="8"/>
        <rFont val="Arial Armenian"/>
        <family val="2"/>
      </rPr>
      <t>Ñ³½³ñ ¹ñ³Ù</t>
    </r>
  </si>
  <si>
    <r>
      <t xml:space="preserve">².   ÀÜÂ²òÆÎ  Ì²Êêºðª    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</t>
    </r>
    <r>
      <rPr>
        <b/>
        <sz val="10"/>
        <rFont val="Arial Armenian"/>
        <family val="2"/>
      </rPr>
      <t xml:space="preserve">ÀÜ¸²ØºÜÀ,                                                                                             </t>
    </r>
  </si>
  <si>
    <r>
      <t xml:space="preserve"> -</t>
    </r>
    <r>
      <rPr>
        <sz val="9"/>
        <rFont val="Arial Armenian"/>
        <family val="2"/>
      </rPr>
      <t>¿Ý»ñ·»ïÇÏ  Í³é³ÛáõÃÛáõÝÝ»ñ</t>
    </r>
  </si>
  <si>
    <r>
      <t xml:space="preserve"> -</t>
    </r>
    <r>
      <rPr>
        <sz val="9"/>
        <color indexed="8"/>
        <rFont val="Arial Armenian"/>
        <family val="2"/>
      </rPr>
      <t>²ÛÉ Í³Ëë»ñ</t>
    </r>
  </si>
  <si>
    <r>
      <t xml:space="preserve">    Ù³ñÙÝÇ ³Ýí³ÝáõÙÁ                  </t>
    </r>
    <r>
      <rPr>
        <b/>
        <sz val="8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ÐÐ Èàèàô Ø²ð¼äºî²ð²Ü</t>
    </r>
  </si>
  <si>
    <r>
      <t xml:space="preserve"> -</t>
    </r>
    <r>
      <rPr>
        <sz val="8"/>
        <rFont val="Arial Armenian"/>
        <family val="2"/>
      </rPr>
      <t>¿Ý»ñ·»ïÇÏ  Í³é³ÛáõÃÛáõÝÝ»ñ</t>
    </r>
  </si>
  <si>
    <r>
      <t xml:space="preserve">   </t>
    </r>
    <r>
      <rPr>
        <sz val="8"/>
        <rFont val="Arial Armenian"/>
        <family val="2"/>
      </rPr>
      <t>²Ùñ³óí³Í ·áõÛùÇ ³ñÅ»ù</t>
    </r>
  </si>
  <si>
    <r>
      <t xml:space="preserve">2. öáëï³ÛÇÝ Ñ³ëó»Ý         </t>
    </r>
    <r>
      <rPr>
        <sz val="12"/>
        <rFont val="Arial Armenian"/>
        <family val="2"/>
      </rPr>
      <t xml:space="preserve"> </t>
    </r>
    <r>
      <rPr>
        <b/>
        <sz val="12"/>
        <rFont val="Arial Armenian"/>
        <family val="2"/>
      </rPr>
      <t>Èáéáõ Ù³ñ½,  ____________________</t>
    </r>
  </si>
  <si>
    <r>
      <t xml:space="preserve">1. ÐÇÙÝ³ñÏÇ ³Ýí³ÝáõÙÁ    ______________________________________________           </t>
    </r>
    <r>
      <rPr>
        <b/>
        <sz val="12"/>
        <rFont val="Arial Armenian"/>
        <family val="2"/>
      </rPr>
      <t xml:space="preserve"> </t>
    </r>
  </si>
  <si>
    <r>
      <t xml:space="preserve">2. öáëï³ÛÇÝ Ñ³ëó»Ý                      </t>
    </r>
    <r>
      <rPr>
        <sz val="12"/>
        <rFont val="Arial Armenian"/>
        <family val="2"/>
      </rPr>
      <t xml:space="preserve"> </t>
    </r>
    <r>
      <rPr>
        <b/>
        <sz val="12"/>
        <rFont val="Arial Armenian"/>
        <family val="2"/>
      </rPr>
      <t>Èáéáõ Ù³ñ½, ___________________</t>
    </r>
  </si>
  <si>
    <r>
      <t xml:space="preserve">9. Ìñ³·ñÇ ³Ýí³ÝáõÙÁ    </t>
    </r>
    <r>
      <rPr>
        <sz val="10"/>
        <rFont val="Arial Armenian"/>
        <family val="2"/>
      </rPr>
      <t xml:space="preserve"> î³ññ³Ï³Ý, ÑÇÙÝ., միջն. ÏñÃáõÃÛáõÝ</t>
    </r>
  </si>
  <si>
    <r>
      <t xml:space="preserve">9. Ìñ³·ñÇ ³Ýí³ÝáõÙÁ    </t>
    </r>
    <r>
      <rPr>
        <sz val="10"/>
        <rFont val="Arial Armenian"/>
        <family val="2"/>
      </rPr>
      <t xml:space="preserve"> î³ññ³Ï³Ý, ÑÇÙÝ., միջն.  ÏñÃáõÃÛáõÝ</t>
    </r>
  </si>
  <si>
    <t>ՀԻՄՆԱԿԱՆ</t>
  </si>
  <si>
    <t>Ք.Ստեփանավան,Աշոտաբերդ թաղամաս</t>
  </si>
  <si>
    <t>ՍՏԵՓԱՆԱՎԱՆԻ  ԹԻՎ 3  ՀԻՄՆԱԿԱՆ ԴՊՐՈՑ</t>
  </si>
  <si>
    <r>
      <t>1. ÐÇÙÝ³ñÏÇ ³Ýí³ÝáõÙÁ              ______________</t>
    </r>
    <r>
      <rPr>
        <b/>
        <sz val="8"/>
        <rFont val="Arial Armenian"/>
        <family val="2"/>
      </rPr>
      <t>ՍՏԵՓԱՆԱՎԱՆԻ ԹԻՎ 3 ՀԻՄՆԱԿԱՆ ԴՊՐՈՑ__</t>
    </r>
    <r>
      <rPr>
        <sz val="8"/>
        <rFont val="Arial Armenian"/>
        <family val="2"/>
      </rPr>
      <t>_____________________________</t>
    </r>
  </si>
  <si>
    <t>ԱՌԱՋԻՆ ԿԱՐԳԻ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</si>
  <si>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</si>
  <si>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</si>
  <si>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>Կ.Տ.</t>
  </si>
  <si>
    <t>ԵՐԿՐՈՐԴ ԿԱՐԳԻ</t>
  </si>
  <si>
    <t xml:space="preserve">ՍՏՈՐԱԳՐՈՒԹՅՈՒՆ </t>
  </si>
  <si>
    <t>Օրինակելի ձև Հ-3</t>
  </si>
  <si>
    <t>ՀԱՇՎԵՏՎՈՒԹՅՈՒՆ</t>
  </si>
  <si>
    <t>ԲՅՈՒՋԵՏԱՅԻՆ ՀԻՄՆԱՐԿԻ ԱՐՏԱԲՅՈՒՋԵՏԱՅԻՆ ՄԻՋՈՑՆԵՐԻ ԳՈՅԱՑՄԱՆ ԵՎ ՏՆՕՐԻՆՄԱՆ ՄԱՍԻՆ</t>
  </si>
  <si>
    <t>6. Բյուջետային ծախսերի գործառական դասակարգման ծածկագիր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</si>
  <si>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</si>
  <si>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</si>
  <si>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</si>
  <si>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</si>
  <si>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</si>
  <si>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________________________________________________________</t>
  </si>
  <si>
    <t>4.Պետական կառավարման վերադաս մարմնի կամ տեղական ինքնակառավարման մարմնի անվանումը______________________________________________________________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</si>
  <si>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</si>
  <si>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Արտաբյուջետային հաշվի բացման իրավական հիմքը՝ ՀՀ կառավարության «___» «________» _______թ. N _____ որոշումը</t>
  </si>
  <si>
    <t>10. Չափի միավորը` հազար դրամ</t>
  </si>
  <si>
    <t>Տողերի NN</t>
  </si>
  <si>
    <t> Արտաբյուջետային միջոցների գոյացման աղբյուրների և դրանց հաշվին իրականացվող ելքերի (ըստ բյուջետային ծախսերի տնտեսագիտական դասակարգման տարրերի)</t>
  </si>
  <si>
    <t>Տարեսկզբին հաստատ-ված տարեկան նախա-հաշիվ</t>
  </si>
  <si>
    <t>Տարեկան նախա-</t>
  </si>
  <si>
    <t>Տարեկան ճշտված նախահաշիվ (սյուն 1 + սյուն 2)</t>
  </si>
  <si>
    <t>Հաշվետու ժամանակաշրջանի ճշտված նախա-հաշիվ</t>
  </si>
  <si>
    <t>Փաստացի</t>
  </si>
  <si>
    <t>անվանումները</t>
  </si>
  <si>
    <t>Տնտեսա-գիտական ծածկագրի համարը (սինթետիկ հաշիվ)</t>
  </si>
  <si>
    <t>հաշվում կատարված փոփոխու-թյունները (ավելա-ցումը`/+/, պակասե-ցումը /-/)</t>
  </si>
  <si>
    <t>Ա</t>
  </si>
  <si>
    <t>Բ</t>
  </si>
  <si>
    <t>Գ</t>
  </si>
  <si>
    <t>I. ԸՆԹԱՑԻԿ ԵԿԱՄՈՒՏՆԵՐ (տող 2111000+ տող 2112000+տող 2113000 )</t>
  </si>
  <si>
    <t>այդ թվում՝</t>
  </si>
  <si>
    <t>1. ՀԱՐԿԱՅԻՆ ԵԿԱՄՈՒՏՆԵՐ ԵՎ ՏՈՒՐՔԵՐ</t>
  </si>
  <si>
    <t>2. ՊԱՇՏՈՆԱԿԱՆ ԴՐԱՄԱՇՆՈՐՀՆԵՐ</t>
  </si>
  <si>
    <t>որից`</t>
  </si>
  <si>
    <t>2.1. Արտաքին պաշտոնական դրամաշնորհներ` ստացված այլ պետություններից</t>
  </si>
  <si>
    <t>2.1.1 ընթացիկ արտաքին պաշտոնական դրամաշնորհներ` ստացված այլ պետություններից</t>
  </si>
  <si>
    <t>2.1.2 կապիտալ արտաքին պաշտոնական դրամաշնորհներ` ստացված այլ պետությունների</t>
  </si>
  <si>
    <t>2.2 Արտաքին պաշտոնական դրամաշնորհներ` ստացված միջազգային կազմակերպություններից</t>
  </si>
  <si>
    <t>II. ԸՆԴԱՄԵՆԸ ԾԱԽՍԵՐ (տող1100000+ տող 4000000)</t>
  </si>
  <si>
    <t>այդ թվում`</t>
  </si>
  <si>
    <t>Ա. ԸՆԹԱՑԻԿ ԾԱԽՍԵՐ՝ (տող 1110000+ տող 1120000+տող 1130000+տող 1140000+տող 1150000+տող 1160000+տող 1170000)</t>
  </si>
  <si>
    <t>1. ԱՇԽԱՏԱՎԱՐՁԻ ՎԱՐՁԱՏՐՈՒԹՅՈՒՆ (տող 1111000+ տող 1112000+տող 1113000+տող 1114000+տող 1115000+տող 1116000+տող 1117000)</t>
  </si>
  <si>
    <t> 411100</t>
  </si>
  <si>
    <t>- Պարգևատրումներ, դրամական խրախուսումներ և հատուկ վճարներ</t>
  </si>
  <si>
    <t> 411200</t>
  </si>
  <si>
    <t>- Քաղաքացիական, դատական և պետական այլ ծառայողների պարգևատրում</t>
  </si>
  <si>
    <t>2.1. Շարունակական ծախսեր</t>
  </si>
  <si>
    <t>7. ԱՅԼ ԾԱԽՍԵՐ</t>
  </si>
  <si>
    <t>2.4. Արտաբյուջետային հաշվի ելքերի ֆինանսավորմանն ուղղվող հաշվի տարեսկզբի միջոցներ</t>
  </si>
  <si>
    <t>2.5. Արտաբյուջետային հաշվից համապատասխան բյուջե փոխանցվող միջոցներ</t>
  </si>
  <si>
    <t>2.6. Արտաբյուջետային հաշվի միջոցների փոփոխություն</t>
  </si>
  <si>
    <t>2.7. Արտաբյուջետային հաշվի ժամանակավորապես ազատ միջոցներ</t>
  </si>
  <si>
    <t>(ստորագրություն)</t>
  </si>
  <si>
    <t>(Ա.Հ.Ա.)</t>
  </si>
  <si>
    <r>
      <t> </t>
    </r>
    <r>
      <rPr>
        <b/>
        <sz val="8"/>
        <color indexed="8"/>
        <rFont val="Calibri"/>
        <family val="2"/>
      </rPr>
      <t>3. ԱՅԼ ԵԿԱՄՈՒՏՆԵՐ</t>
    </r>
  </si>
  <si>
    <t>3.1 Եկամուտներ սեփականությունից</t>
  </si>
  <si>
    <t>3.1.1 տոկոսներ</t>
  </si>
  <si>
    <t>3.1.2 շահաբաժիններ</t>
  </si>
  <si>
    <t>3.1.3 գույքի վարձակալություն</t>
  </si>
  <si>
    <t>3.2 Եկամուտներ ապրանքների մատակարարումից և ծառայությունների մատուցումից</t>
  </si>
  <si>
    <t>3.2.1 Եկամուտներ ապրանքների մատակարարումից և ծառայությունների մատուցումից</t>
  </si>
  <si>
    <t>3.2.2 վարչական գանձումներ</t>
  </si>
  <si>
    <t>3.2.2.1 մաքսավճար</t>
  </si>
  <si>
    <t>3.2.2.2 այլ վարչական գանձումներ</t>
  </si>
  <si>
    <t>21 3300</t>
  </si>
  <si>
    <t>3.3 Եկամուտներ տույժերից, տուգանքներից</t>
  </si>
  <si>
    <t>3.4 Ոչ պաշտոնական դրամաշնորհներ</t>
  </si>
  <si>
    <t>3.4.1 ընթացիկ ոչ պաշտոնական դրամաշնորհներ</t>
  </si>
  <si>
    <t>3.4.2 կապիտալ ոչ պաշտոնական դրամաշնորհներ</t>
  </si>
  <si>
    <t>3.5 Այլ եկամուտներ</t>
  </si>
  <si>
    <t>- Աշխատողների աշխատավարձեր և հավելավճարներ</t>
  </si>
  <si>
    <t>- Հարկային և մաքսային մարմինների աշխատողների պարգևատրում</t>
  </si>
  <si>
    <t>- Գործառնական և բանկային ծառայությունների ծախսեր</t>
  </si>
  <si>
    <t>- Էներգետիկ ծառայություններ</t>
  </si>
  <si>
    <t>- Կոմունալ ծառայություններ</t>
  </si>
  <si>
    <t>- Կապի ծառայություններ</t>
  </si>
  <si>
    <t>- Ապահովագրական ծախսեր</t>
  </si>
  <si>
    <t>- Գույքի և սարքավորումների վարձակալություն</t>
  </si>
  <si>
    <t>-Արտագերատեսչական ծախսեր</t>
  </si>
  <si>
    <t>2.5. Ընթացիկ նորոգում և պահպանում (ծառայություններ և նյութեր)</t>
  </si>
  <si>
    <t>- Շենքերի և կառույցների ընթացիկ նորոգում և պահպանում</t>
  </si>
  <si>
    <t>- Մեքենաների և սարքավորումների ընթացիկ նորոգում և պահպանում</t>
  </si>
  <si>
    <t>- Հատուկ նպատակային այլ նյութեր</t>
  </si>
  <si>
    <t> Բ. ԱՐՏԱՔԻՆ ԱՂԲՅՈՒՐՆԵՐ</t>
  </si>
  <si>
    <r>
      <t>ՍՏՈՐԱԳՐՈՒԹՅՈՒՆ</t>
    </r>
    <r>
      <rPr>
        <b/>
        <i/>
        <sz val="8"/>
        <color indexed="8"/>
        <rFont val="Calibri"/>
        <family val="2"/>
      </rPr>
      <t xml:space="preserve"> </t>
    </r>
  </si>
  <si>
    <t xml:space="preserve"> ստորագրություն  </t>
  </si>
  <si>
    <t>Հավելված N 1</t>
  </si>
  <si>
    <t>Ձև N 1</t>
  </si>
  <si>
    <t xml:space="preserve">Հայաստանի Հանրապետության </t>
  </si>
  <si>
    <t xml:space="preserve">ֆինանսների նախարարի </t>
  </si>
  <si>
    <t>2013 թվականի փետրվարի 4-ի N 104-Ն հրամանի</t>
  </si>
  <si>
    <t>ԾՐԱԳՐԱՅԻՆ  ՑՈՒՑԱՆԻՇՆԵՐ</t>
  </si>
  <si>
    <t xml:space="preserve"> ՊԵՏԱԿԱՆ ՈՉ ԱՌԵՎՏՐԱՅԻՆ ԿԱԶՄԱԿԵՐՊՈՒԹՅՈՒՆՆԵՐԻ ՖԻՆԱՆՍԱՏՆՏԵՍԱԿԱՆ ԳՈՐԾՈՒՆԵՈՒԹՅԱՆ ՄԱՍԻՆ</t>
  </si>
  <si>
    <t>Պետական կառավարման լիազորված մարմնի անվանումը      ՀՀ ԼՈՌՈՒ ՄԱՐԶՊԵՏԱՐԱՆ</t>
  </si>
  <si>
    <t>Պետական ոչ առևտրային կազմակերպության անվանումը       ___________________________________</t>
  </si>
  <si>
    <t>հազ. դրամ</t>
  </si>
  <si>
    <t>No</t>
  </si>
  <si>
    <t>ԸՆԴԱՄԵՆԸ ԳՈՐԾԱՌՆԱԿԱՆ ԵԿԱՄՈՒՏՆԵՐ</t>
  </si>
  <si>
    <t xml:space="preserve">I եռամսյակի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</si>
  <si>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</si>
  <si>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</si>
  <si>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</si>
  <si>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>Դրամական միջոցների տարեսկզբի (հաշվետու ժամանակաշրջանի սկզբի) մնացորդը</t>
  </si>
  <si>
    <t>ա յ դ   թ վ ու մ`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</si>
  <si>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</si>
  <si>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</si>
  <si>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</si>
  <si>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</si>
  <si>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</si>
  <si>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ԸՆԴԱՄԵՆԸ ԳՈՐԾԱՌՆԱԿԱՆ ԾԱԽՍԵՐ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</si>
  <si>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</si>
  <si>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</si>
  <si>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 xml:space="preserve">ԴՐԱՄԱՇՆՈՐՀՆԵՐ ԵՎ ԱՅԼ ՏՐԱՆՍՖԵՐՏՆԵՐ </t>
  </si>
  <si>
    <t>ԱՅԼ ԾԱԽՍԵՐ (ընդհանուր բնույթի այլ)</t>
  </si>
  <si>
    <t>Հավելված N 2</t>
  </si>
  <si>
    <t>Ձև N 2</t>
  </si>
  <si>
    <t xml:space="preserve">      ՊԵՏԱԿԱՆ ՈՉ ԱՌԵՎՏՐԱՅԻՆ ԿԱԶՄԱԿԵՐՊՈՒԹՅՈՒՆՆԵՐԻ ԴՐԱՄԱԿԱՆ ՄԻՋՈՑՆԵՐԻ ՀՈՍՔԵՐԻ ՄԱՍԻՆ</t>
  </si>
  <si>
    <t>Պետական ոչ առևտրային կազմակերպության անվանումը       ________________________________________</t>
  </si>
  <si>
    <t>Բյուջետային ծախսերի գործառական դասակարգում (անվանումը)</t>
  </si>
  <si>
    <t>Ծ ա ծ կ ա գ ի ր ը</t>
  </si>
  <si>
    <t>Բաժին</t>
  </si>
  <si>
    <t>Խումբ</t>
  </si>
  <si>
    <t>Դաս</t>
  </si>
  <si>
    <t>Ամբողջ ծածակագիր</t>
  </si>
  <si>
    <t xml:space="preserve">       հազ. դրամ</t>
  </si>
  <si>
    <t xml:space="preserve">Հաշվետու ժամանակաշրջանի ծրագրային ցուցանիշը (նախահաշվով նախատեսված) 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</si>
  <si>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</si>
  <si>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</si>
  <si>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t>Ժամկետանց պարտավորու-թյուններ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</si>
  <si>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</si>
  <si>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</si>
  <si>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</si>
  <si>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</si>
  <si>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>2.1.1</t>
  </si>
  <si>
    <t xml:space="preserve">Բյուջեներից ստացվող եկամուտներ </t>
  </si>
  <si>
    <t>2.1.1.1</t>
  </si>
  <si>
    <t>Եկամուտներ Հայաստանի Հանրապետության պետական բյուջեից</t>
  </si>
  <si>
    <t>2.1.1.2</t>
  </si>
  <si>
    <t>Եկամուտներ համայնքների բյուջեներից</t>
  </si>
  <si>
    <t>2.1.2</t>
  </si>
  <si>
    <t>Այլ աղբյուրներից ստացվող եկամուտներ</t>
  </si>
  <si>
    <t>2.1.2.1</t>
  </si>
  <si>
    <t>Ապրանքների մատակարարումից</t>
  </si>
  <si>
    <t>2.1.2.1.1</t>
  </si>
  <si>
    <t xml:space="preserve">               Պետական ոչ առևտրային կազմակերպություններից</t>
  </si>
  <si>
    <t>2.1.2.1.2</t>
  </si>
  <si>
    <t xml:space="preserve">               Այլ աղբյուրներից </t>
  </si>
  <si>
    <t>2.1.2.2</t>
  </si>
  <si>
    <t xml:space="preserve">Ծառայությունների մատուցումից </t>
  </si>
  <si>
    <t>2.1.2.2.1</t>
  </si>
  <si>
    <t>2.1.2.2.2</t>
  </si>
  <si>
    <t>2.2.1</t>
  </si>
  <si>
    <t>Բյուջեներից ստացվող դրամաշնորհներ</t>
  </si>
  <si>
    <t>2.2.1.1</t>
  </si>
  <si>
    <t>Դրամաշնորհներ Հայաստանի Հանրապետության պետական բյուջեից</t>
  </si>
  <si>
    <t>2.2.1.2</t>
  </si>
  <si>
    <t>Դրամաշնորհներ համայնքների բյուջեներից</t>
  </si>
  <si>
    <t>2.2.2</t>
  </si>
  <si>
    <t>Օտարերկրյա կառավարություններից ստացվող դրամաշնորհներ</t>
  </si>
  <si>
    <t>2.2.3</t>
  </si>
  <si>
    <t>Միջազգային կազմակերպություններից ստացվող դրամաշնորհներ</t>
  </si>
  <si>
    <t>2.2.4</t>
  </si>
  <si>
    <t>Այլ դրամաշնորհներ</t>
  </si>
  <si>
    <t>Գ ո ր ծ ա ռ ն ա կ ա ն   ծ ա խ ս ե ր</t>
  </si>
  <si>
    <t>ԱՇԽԱՏԱՆՔԻ ՎԱՐՁԱՏՐՈՒԹՅՈՒՆ ԵՎ ԴՐԱՆ ՀԱՎԱՍԱՐԵՑՎԱԾ ՎՃԱՐՈՒՄՆԵՐ</t>
  </si>
  <si>
    <t xml:space="preserve">ԾԱՌԱՅՈՒԹՅՈՒՆՆԵՐԻ ԵՎ ԱՊՐԱՆՔՆԵՐԻ ՁԵՌՔ ԲԵՐՄԱՆ ԴԻՄԱՑ ՎՃԱՐՈՒՄՆԵՐ </t>
  </si>
  <si>
    <t>3.2.1</t>
  </si>
  <si>
    <t xml:space="preserve">               Պետական ոչ առևտրային կազմակերպություններին</t>
  </si>
  <si>
    <t>3.2.2</t>
  </si>
  <si>
    <t xml:space="preserve">               Այլ </t>
  </si>
  <si>
    <t>3.3.1</t>
  </si>
  <si>
    <t>3.3.2</t>
  </si>
  <si>
    <t>ՍՈՑԻԱԼԱԿԱՆ ՆՊԱՍՏՆԵՐ</t>
  </si>
  <si>
    <t>3.4.1</t>
  </si>
  <si>
    <t xml:space="preserve">               Կենսաթոշակներ</t>
  </si>
  <si>
    <t>3.4.2</t>
  </si>
  <si>
    <t xml:space="preserve">               Կրթաթոշակներ</t>
  </si>
  <si>
    <t>3.4.3</t>
  </si>
  <si>
    <t xml:space="preserve">               Այլ նպաստներ</t>
  </si>
  <si>
    <t>ԱՅԼ ԾԱԽՍԵՐ</t>
  </si>
  <si>
    <t>3.5.1</t>
  </si>
  <si>
    <t>ՀԱՐԿԵՐ, ՊԱՐՏԱԴԻՐ ՎՃԱՐՆԵՐ, ՏՈՒՅԺԵՐ, ՏՈՒԳԱՆՔՆԵՐ</t>
  </si>
  <si>
    <t>3.5.1.1</t>
  </si>
  <si>
    <t xml:space="preserve">Բյուջեներ կատարվող վճարումներ </t>
  </si>
  <si>
    <t>3.5.1.1.1</t>
  </si>
  <si>
    <t>Հայաստանի Հանրապետության պետական բյուջե</t>
  </si>
  <si>
    <t>3.5.1.1.1.1</t>
  </si>
  <si>
    <t xml:space="preserve">               Հարկեր և տուրքեր</t>
  </si>
  <si>
    <t>3.5.1.1.1.2</t>
  </si>
  <si>
    <t>3.5.1.1.2</t>
  </si>
  <si>
    <t>Համայնքների բյուջեներ</t>
  </si>
  <si>
    <t>3.5.1.1.2.1</t>
  </si>
  <si>
    <t>3.5.1.1.2.2</t>
  </si>
  <si>
    <t>3.5.1.2</t>
  </si>
  <si>
    <t xml:space="preserve">Դատարանների կողմից նշանակված տույժեր և տուգանքներ </t>
  </si>
  <si>
    <t>3.5.2</t>
  </si>
  <si>
    <t>ԲՆԱԿԱՆ ԱՂԵՏՆԵՐԻ ԿԱՄ ԱՅԼ ԲՆԱԿԱՆ ՎՆԱՍՆԵՐԻ ՎԵՐԱԿԱՆԳՆՈՒՄ</t>
  </si>
  <si>
    <t>3.5.3</t>
  </si>
  <si>
    <t>ԳՈՐԾԱՌՆԱԿԱՆ ԱՅԼ ԾԱԽՍԵՐ</t>
  </si>
  <si>
    <t>3.5.3.1</t>
  </si>
  <si>
    <t>Այլ ընթացիկ ծախսեր</t>
  </si>
  <si>
    <t>3.5.3.2</t>
  </si>
  <si>
    <t>Այլ կապիտալ ծախսեր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</si>
  <si>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</si>
  <si>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</si>
  <si>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ԶՈՒՏ ԴՐԱՄԱԿԱՆ ՀՈՍՔԵՐ ՆԵՐԴՐՈՒՄԱՅԻՆ ԳՈՐԾՈՒՆԵՈՒԹՅՈՒՆԻՑ              (տող 5.1 – տող 5.2)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</si>
  <si>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</si>
  <si>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</si>
  <si>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</si>
  <si>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</si>
  <si>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</si>
  <si>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</si>
  <si>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</si>
  <si>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Դրամական  միջոցների տարեվերջի (հաշվետու ժամանակաշրջանի վերջի) մնացորդը    (տող 1 + տող 8)</t>
  </si>
  <si>
    <r>
      <t xml:space="preserve">2013 թվականի փետրվարի 4-ի  N </t>
    </r>
    <r>
      <rPr>
        <u val="single"/>
        <sz val="8"/>
        <rFont val="GHEA Grapalat"/>
        <family val="3"/>
      </rPr>
      <t xml:space="preserve"> 104-Ն</t>
    </r>
    <r>
      <rPr>
        <sz val="8"/>
        <rFont val="GHEA Grapalat"/>
        <family val="3"/>
      </rPr>
      <t xml:space="preserve"> հրամանի</t>
    </r>
  </si>
  <si>
    <r>
      <t xml:space="preserve">Պետական կառավարման լիազորված մարմնի անվանումը     </t>
    </r>
    <r>
      <rPr>
        <b/>
        <sz val="10"/>
        <rFont val="GHEA Grapalat"/>
        <family val="3"/>
      </rPr>
      <t xml:space="preserve"> ՀՀ ԼՈՌՈՒ ՄԱՐԶՊԵՏԱՐԱՆ</t>
    </r>
  </si>
  <si>
    <t>3</t>
  </si>
  <si>
    <r>
      <t xml:space="preserve">ԸՆԴԱՄԵՆԸ ԳՈՐԾԱՌՆԱԿԱՆ ԵԿԱՄՈՒՏՆԵՐ                                                            </t>
    </r>
    <r>
      <rPr>
        <sz val="10"/>
        <rFont val="GHEA Grapalat"/>
        <family val="3"/>
      </rPr>
      <t xml:space="preserve">    ( տող 2.1+տող 2.2+տող 2.3+տող 2.4 )</t>
    </r>
  </si>
  <si>
    <t xml:space="preserve">Հաշվետու ժամանակաշրջանի  փաստացի  ցուցանիշը </t>
  </si>
  <si>
    <t>ՆԵՐԱՌԱԿԱՆ ԿՐԹՈՒԹՅՈՒՆ</t>
  </si>
  <si>
    <t>Ստեփանավանի թիվ 3 հիմնական դպրոց</t>
  </si>
  <si>
    <t>§…Ստեփանավանի թիվ 3 հիմն.դպրոց¦  äà²Î</t>
  </si>
  <si>
    <t xml:space="preserve"> Է.ՎԱՀՐԱԴՅԱՆ                                         </t>
  </si>
  <si>
    <t xml:space="preserve">    Ն.ՄԿՐՏՉՅԱՆ                            </t>
  </si>
  <si>
    <t xml:space="preserve">Ն.ՄԿՐՏՉՅԱՆ                                       </t>
  </si>
  <si>
    <t xml:space="preserve">     Է.ՎԱՀՐԱԴՅԱՆ                                  </t>
  </si>
  <si>
    <t>__________________                                             ____Ն.Մկրտչյան____________________</t>
  </si>
  <si>
    <t>__________________                                             ___Է.Վահրադյան_____________________</t>
  </si>
  <si>
    <t>Ն.Մկրտչյան</t>
  </si>
  <si>
    <t>Է.Վահրադյան</t>
  </si>
  <si>
    <r>
      <t xml:space="preserve">1. Հիմնարկի անվանումը </t>
    </r>
    <r>
      <rPr>
        <b/>
        <sz val="8"/>
        <color indexed="8"/>
        <rFont val="Calibri"/>
        <family val="2"/>
      </rPr>
      <t xml:space="preserve">  ՍՏԵՓԱՆԱՎԱՆԻ ԹԻՎ 3 ՀԻՄՆԱԿԱՆ</t>
    </r>
    <r>
      <rPr>
        <b/>
        <sz val="8"/>
        <color indexed="8"/>
        <rFont val="Calibri"/>
        <family val="2"/>
      </rPr>
      <t xml:space="preserve"> ԴՊՐՈՑ</t>
    </r>
  </si>
  <si>
    <r>
      <t>2. Փոստային հասցեն</t>
    </r>
    <r>
      <rPr>
        <b/>
        <sz val="8"/>
        <color indexed="8"/>
        <rFont val="Calibri"/>
        <family val="2"/>
      </rPr>
      <t>_____Ք.Ստեփանավան.Աշոտաբերդ թաղ.___________________________________________________________</t>
    </r>
  </si>
  <si>
    <r>
      <t xml:space="preserve">9. Ìñ³·ñÇ ³Ýí³ÝáõÙÁ    </t>
    </r>
    <r>
      <rPr>
        <sz val="10"/>
        <rFont val="Arial Armenian"/>
        <family val="2"/>
      </rPr>
      <t xml:space="preserve"> î³ññ³Ï³Ý, ÑÇÙÝ.   ÏñÃáõÃÛáõÝ</t>
    </r>
  </si>
  <si>
    <t>01.01,2017Ã. -- 01. 10,2017 Ã. Å³Ù³Ý³Ï³Ñ³ïí³ÍÇ Ñ³Ù³ñ</t>
  </si>
  <si>
    <t>§…05….¦    §   10         ¦     2017 Ã.</t>
  </si>
  <si>
    <t>01.01,2017Ã. -- 01. 01,2018 Ã. Å³Ù³Ý³Ï³Ñ³ïí³ÍÇ Ñ³Ù³ñ</t>
  </si>
  <si>
    <t>§…10….¦    §   01         ¦     2018 Ã.</t>
  </si>
  <si>
    <t>01.01.2017թ. --01. 01.2018թ. ժամանակահատվածի համար</t>
  </si>
  <si>
    <r>
      <t>_01.01._</t>
    </r>
    <r>
      <rPr>
        <u val="single"/>
        <sz val="8"/>
        <color indexed="8"/>
        <rFont val="Calibri"/>
        <family val="2"/>
      </rPr>
      <t>20  18     թ.</t>
    </r>
  </si>
  <si>
    <t>25456+7585.1</t>
  </si>
  <si>
    <t>01.01,2018Ã. -- 01. 10,2018 Ã. Å³Ù³Ý³Ï³Ñ³ïí³ÍÇ Ñ³Ù³ñ</t>
  </si>
  <si>
    <t>§……03¦    §     10       ¦     2018 Ã.</t>
  </si>
  <si>
    <t>³é  01. 10.  2018 Ã.</t>
  </si>
  <si>
    <t>§…03….¦    §10¦     2018. Ã.</t>
  </si>
  <si>
    <t xml:space="preserve">            (01. 01. 2018   թ. --  01. 10. 2018 թ. ժամանակահատվածի համար)</t>
  </si>
  <si>
    <t xml:space="preserve">                          (01. 01. 2018   թ. --  01. 10. 2018   թ. ժամանակահատվածի համար)</t>
  </si>
  <si>
    <r>
      <t xml:space="preserve">____03       ___10_     </t>
    </r>
    <r>
      <rPr>
        <u val="single"/>
        <sz val="10"/>
        <rFont val="GHEA Grapalat"/>
        <family val="3"/>
      </rPr>
      <t>2018 թ.</t>
    </r>
  </si>
  <si>
    <t>§03…….¦    §10..¦     2018.. Ã.</t>
  </si>
  <si>
    <t xml:space="preserve">       ³é    01.  …10..  , 2018..  Ã. </t>
  </si>
  <si>
    <r>
      <t xml:space="preserve">__03.10.  </t>
    </r>
    <r>
      <rPr>
        <u val="single"/>
        <sz val="10"/>
        <rFont val="GHEA Grapalat"/>
        <family val="3"/>
      </rPr>
      <t>2018թ.</t>
    </r>
  </si>
  <si>
    <r>
      <t xml:space="preserve">9. Ìñ³·ñÇ ³Ýí³ÝáõÙÁ    </t>
    </r>
    <r>
      <rPr>
        <sz val="10"/>
        <rFont val="Arial Armenian"/>
        <family val="2"/>
      </rPr>
      <t xml:space="preserve"> ՆԱԽԱԿՐԹԱՐԱՆ</t>
    </r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</si>
</sst>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* #,##0.0_);_(* \(#,##0.0\);_(* &quot;-&quot;??_);_(@_)"/>
    <numFmt numFmtId="186" formatCode="_-* #,##0.0_р_._-;\-* #,##0.0_р_._-;_-* &quot;-&quot;?_р_._-;_-@_-"/>
    <numFmt numFmtId="187" formatCode="[$-FC19]d\ mmmm\ yyyy\ &quot;г.&quot;"/>
  </numFmts>
  <fonts count="1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Arial Armenian"/>
      <family val="2"/>
    </font>
    <font>
      <u val="single"/>
      <sz val="10"/>
      <name val="Arial Armenian"/>
      <family val="2"/>
    </font>
    <font>
      <sz val="14"/>
      <name val="Arial Armenian"/>
      <family val="2"/>
    </font>
    <font>
      <b/>
      <sz val="10"/>
      <name val="Arial Armenian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b/>
      <sz val="8"/>
      <name val="Arial Armenian"/>
      <family val="2"/>
    </font>
    <font>
      <i/>
      <sz val="8"/>
      <name val="Arial Armenian"/>
      <family val="2"/>
    </font>
    <font>
      <u val="single"/>
      <sz val="8"/>
      <name val="Arial Armenian"/>
      <family val="2"/>
    </font>
    <font>
      <sz val="7"/>
      <name val="Arial Armenian"/>
      <family val="2"/>
    </font>
    <font>
      <sz val="9"/>
      <name val="Arial Armenian"/>
      <family val="2"/>
    </font>
    <font>
      <b/>
      <sz val="9"/>
      <color indexed="8"/>
      <name val="Arial Armenian"/>
      <family val="2"/>
    </font>
    <font>
      <b/>
      <i/>
      <sz val="10"/>
      <name val="Arial Armenian"/>
      <family val="2"/>
    </font>
    <font>
      <b/>
      <i/>
      <sz val="9"/>
      <color indexed="8"/>
      <name val="Arial Armenian"/>
      <family val="2"/>
    </font>
    <font>
      <i/>
      <sz val="9"/>
      <name val="Arial Armenian"/>
      <family val="2"/>
    </font>
    <font>
      <sz val="9"/>
      <color indexed="8"/>
      <name val="Arial Armenian"/>
      <family val="2"/>
    </font>
    <font>
      <b/>
      <i/>
      <sz val="10"/>
      <color indexed="8"/>
      <name val="Arial Armenian"/>
      <family val="2"/>
    </font>
    <font>
      <sz val="8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8"/>
      <color indexed="8"/>
      <name val="Arial Armenian"/>
      <family val="2"/>
    </font>
    <font>
      <b/>
      <i/>
      <sz val="8"/>
      <name val="Arial Armenian"/>
      <family val="2"/>
    </font>
    <font>
      <b/>
      <i/>
      <sz val="8"/>
      <color indexed="8"/>
      <name val="Arial Armenian"/>
      <family val="2"/>
    </font>
    <font>
      <b/>
      <u val="single"/>
      <sz val="10"/>
      <name val="Arial Armenian"/>
      <family val="2"/>
    </font>
    <font>
      <u val="single"/>
      <sz val="14"/>
      <name val="Arial Armenian"/>
      <family val="2"/>
    </font>
    <font>
      <b/>
      <i/>
      <sz val="9"/>
      <name val="Arial Armenian"/>
      <family val="2"/>
    </font>
    <font>
      <sz val="11"/>
      <color indexed="10"/>
      <name val="Arial Armenian"/>
      <family val="2"/>
    </font>
    <font>
      <b/>
      <sz val="10"/>
      <name val="Arial Cyr"/>
      <family val="0"/>
    </font>
    <font>
      <sz val="10"/>
      <name val="GHEA Grapalat"/>
      <family val="3"/>
    </font>
    <font>
      <b/>
      <i/>
      <sz val="8"/>
      <name val="GHEA Grapalat"/>
      <family val="3"/>
    </font>
    <font>
      <b/>
      <i/>
      <u val="single"/>
      <sz val="10"/>
      <name val="GHEA Grapalat"/>
      <family val="3"/>
    </font>
    <font>
      <b/>
      <i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0"/>
      <name val="GHEA Grapalat"/>
      <family val="3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Arial"/>
      <family val="2"/>
    </font>
    <font>
      <sz val="7"/>
      <name val="GHEA Grapalat"/>
      <family val="3"/>
    </font>
    <font>
      <b/>
      <sz val="11"/>
      <name val="GHEA Grapalat"/>
      <family val="3"/>
    </font>
    <font>
      <sz val="13"/>
      <name val="GHEA Grapalat"/>
      <family val="3"/>
    </font>
    <font>
      <b/>
      <sz val="7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i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u val="single"/>
      <sz val="8"/>
      <name val="GHEA Grapalat"/>
      <family val="3"/>
    </font>
    <font>
      <sz val="7"/>
      <name val="Arial"/>
      <family val="2"/>
    </font>
    <font>
      <i/>
      <u val="single"/>
      <sz val="10"/>
      <name val="GHEA Grapalat"/>
      <family val="3"/>
    </font>
    <font>
      <sz val="6"/>
      <name val="GHEA Grapalat"/>
      <family val="3"/>
    </font>
    <font>
      <b/>
      <u val="single"/>
      <sz val="8"/>
      <name val="GHEA Grapalat"/>
      <family val="3"/>
    </font>
    <font>
      <b/>
      <sz val="6"/>
      <name val="GHEA Grapalat"/>
      <family val="3"/>
    </font>
    <font>
      <i/>
      <sz val="8"/>
      <name val="GHEA Grapalat"/>
      <family val="3"/>
    </font>
    <font>
      <i/>
      <sz val="10"/>
      <name val="Arial"/>
      <family val="2"/>
    </font>
    <font>
      <b/>
      <u val="single"/>
      <sz val="6"/>
      <name val="GHEA Grapalat"/>
      <family val="3"/>
    </font>
    <font>
      <b/>
      <sz val="9"/>
      <name val="GHEA Grapalat"/>
      <family val="3"/>
    </font>
    <font>
      <b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/>
    </xf>
    <xf numFmtId="0" fontId="12" fillId="33" borderId="1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 vertical="top"/>
    </xf>
    <xf numFmtId="0" fontId="12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top"/>
    </xf>
    <xf numFmtId="0" fontId="12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top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/>
    </xf>
    <xf numFmtId="49" fontId="23" fillId="0" borderId="11" xfId="0" applyNumberFormat="1" applyFont="1" applyFill="1" applyBorder="1" applyAlignment="1">
      <alignment vertical="top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vertical="top" wrapText="1"/>
    </xf>
    <xf numFmtId="0" fontId="12" fillId="33" borderId="17" xfId="0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vertical="top" wrapText="1"/>
    </xf>
    <xf numFmtId="49" fontId="26" fillId="0" borderId="17" xfId="0" applyNumberFormat="1" applyFont="1" applyFill="1" applyBorder="1" applyAlignment="1">
      <alignment vertical="top" wrapText="1"/>
    </xf>
    <xf numFmtId="49" fontId="27" fillId="0" borderId="11" xfId="0" applyNumberFormat="1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12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/>
    </xf>
    <xf numFmtId="0" fontId="17" fillId="33" borderId="0" xfId="0" applyFont="1" applyFill="1" applyAlignment="1">
      <alignment horizontal="right"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top"/>
    </xf>
    <xf numFmtId="49" fontId="12" fillId="33" borderId="0" xfId="0" applyNumberFormat="1" applyFont="1" applyFill="1" applyBorder="1" applyAlignment="1">
      <alignment horizontal="left"/>
    </xf>
    <xf numFmtId="0" fontId="12" fillId="33" borderId="10" xfId="0" applyFont="1" applyFill="1" applyBorder="1" applyAlignment="1">
      <alignment horizontal="left" vertical="top"/>
    </xf>
    <xf numFmtId="49" fontId="12" fillId="33" borderId="0" xfId="0" applyNumberFormat="1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left" vertical="top"/>
    </xf>
    <xf numFmtId="49" fontId="12" fillId="33" borderId="10" xfId="0" applyNumberFormat="1" applyFont="1" applyFill="1" applyBorder="1" applyAlignment="1">
      <alignment/>
    </xf>
    <xf numFmtId="0" fontId="12" fillId="33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top" wrapText="1"/>
    </xf>
    <xf numFmtId="49" fontId="12" fillId="33" borderId="21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vertical="top" wrapText="1"/>
    </xf>
    <xf numFmtId="49" fontId="28" fillId="0" borderId="22" xfId="0" applyNumberFormat="1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vertical="top" wrapText="1"/>
    </xf>
    <xf numFmtId="49" fontId="15" fillId="33" borderId="25" xfId="0" applyNumberFormat="1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vertical="top" wrapText="1"/>
    </xf>
    <xf numFmtId="49" fontId="30" fillId="0" borderId="20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vertical="top" wrapText="1"/>
    </xf>
    <xf numFmtId="49" fontId="12" fillId="33" borderId="11" xfId="0" applyNumberFormat="1" applyFont="1" applyFill="1" applyBorder="1" applyAlignment="1">
      <alignment horizontal="center" wrapText="1"/>
    </xf>
    <xf numFmtId="49" fontId="12" fillId="33" borderId="24" xfId="0" applyNumberFormat="1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vertical="top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wrapText="1"/>
    </xf>
    <xf numFmtId="49" fontId="12" fillId="33" borderId="27" xfId="0" applyNumberFormat="1" applyFont="1" applyFill="1" applyBorder="1" applyAlignment="1">
      <alignment horizontal="center" wrapText="1"/>
    </xf>
    <xf numFmtId="0" fontId="12" fillId="33" borderId="28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top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wrapText="1"/>
    </xf>
    <xf numFmtId="49" fontId="12" fillId="33" borderId="29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29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wrapText="1"/>
    </xf>
    <xf numFmtId="0" fontId="12" fillId="33" borderId="27" xfId="0" applyFont="1" applyFill="1" applyBorder="1" applyAlignment="1">
      <alignment horizontal="center" wrapText="1"/>
    </xf>
    <xf numFmtId="0" fontId="12" fillId="33" borderId="24" xfId="0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vertical="top" wrapText="1"/>
    </xf>
    <xf numFmtId="0" fontId="12" fillId="33" borderId="28" xfId="0" applyFont="1" applyFill="1" applyBorder="1" applyAlignment="1">
      <alignment/>
    </xf>
    <xf numFmtId="49" fontId="26" fillId="0" borderId="12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/>
    </xf>
    <xf numFmtId="49" fontId="30" fillId="0" borderId="10" xfId="0" applyNumberFormat="1" applyFont="1" applyFill="1" applyBorder="1" applyAlignment="1">
      <alignment vertical="top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49" fontId="15" fillId="33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top" wrapText="1"/>
    </xf>
    <xf numFmtId="49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top"/>
    </xf>
    <xf numFmtId="49" fontId="15" fillId="33" borderId="0" xfId="0" applyNumberFormat="1" applyFont="1" applyFill="1" applyBorder="1" applyAlignment="1">
      <alignment horizontal="center" vertical="top"/>
    </xf>
    <xf numFmtId="0" fontId="12" fillId="33" borderId="0" xfId="0" applyFont="1" applyFill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/>
    </xf>
    <xf numFmtId="0" fontId="32" fillId="33" borderId="0" xfId="58" applyFont="1" applyFill="1" applyAlignment="1">
      <alignment horizontal="center" vertical="center" wrapText="1"/>
      <protection/>
    </xf>
    <xf numFmtId="0" fontId="5" fillId="33" borderId="0" xfId="0" applyFont="1" applyFill="1" applyAlignment="1">
      <alignment horizontal="left" vertical="center"/>
    </xf>
    <xf numFmtId="0" fontId="3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5" fillId="33" borderId="30" xfId="57" applyFont="1" applyFill="1" applyBorder="1" applyAlignment="1">
      <alignment horizontal="center" vertical="center"/>
      <protection/>
    </xf>
    <xf numFmtId="0" fontId="15" fillId="33" borderId="1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vertical="center"/>
      <protection/>
    </xf>
    <xf numFmtId="0" fontId="19" fillId="33" borderId="0" xfId="57" applyFont="1" applyFill="1" applyBorder="1" applyAlignment="1">
      <alignment horizontal="justify" vertical="center" wrapText="1"/>
      <protection/>
    </xf>
    <xf numFmtId="0" fontId="19" fillId="33" borderId="0" xfId="57" applyFont="1" applyFill="1" applyBorder="1" applyAlignment="1">
      <alignment vertical="center"/>
      <protection/>
    </xf>
    <xf numFmtId="0" fontId="5" fillId="33" borderId="0" xfId="57" applyFont="1" applyFill="1" applyAlignment="1">
      <alignment vertical="center"/>
      <protection/>
    </xf>
    <xf numFmtId="184" fontId="8" fillId="33" borderId="31" xfId="57" applyNumberFormat="1" applyFont="1" applyFill="1" applyBorder="1" applyAlignment="1">
      <alignment horizontal="center" vertical="center"/>
      <protection/>
    </xf>
    <xf numFmtId="184" fontId="8" fillId="33" borderId="26" xfId="57" applyNumberFormat="1" applyFont="1" applyFill="1" applyBorder="1" applyAlignment="1">
      <alignment horizontal="center" vertical="center"/>
      <protection/>
    </xf>
    <xf numFmtId="0" fontId="19" fillId="33" borderId="0" xfId="57" applyFont="1" applyFill="1" applyBorder="1" applyAlignment="1">
      <alignment horizontal="justify" vertical="center"/>
      <protection/>
    </xf>
    <xf numFmtId="184" fontId="5" fillId="33" borderId="32" xfId="57" applyNumberFormat="1" applyFont="1" applyFill="1" applyBorder="1" applyAlignment="1">
      <alignment horizontal="center" vertical="center"/>
      <protection/>
    </xf>
    <xf numFmtId="184" fontId="5" fillId="33" borderId="25" xfId="57" applyNumberFormat="1" applyFont="1" applyFill="1" applyBorder="1" applyAlignment="1">
      <alignment horizontal="center" vertical="center"/>
      <protection/>
    </xf>
    <xf numFmtId="184" fontId="5" fillId="33" borderId="33" xfId="57" applyNumberFormat="1" applyFont="1" applyFill="1" applyBorder="1" applyAlignment="1">
      <alignment horizontal="center" vertical="center"/>
      <protection/>
    </xf>
    <xf numFmtId="184" fontId="5" fillId="33" borderId="20" xfId="57" applyNumberFormat="1" applyFont="1" applyFill="1" applyBorder="1" applyAlignment="1">
      <alignment horizontal="center" vertical="center"/>
      <protection/>
    </xf>
    <xf numFmtId="0" fontId="5" fillId="33" borderId="33" xfId="58" applyFont="1" applyFill="1" applyBorder="1" applyAlignment="1">
      <alignment horizontal="center" vertical="center"/>
      <protection/>
    </xf>
    <xf numFmtId="0" fontId="5" fillId="33" borderId="34" xfId="0" applyNumberFormat="1" applyFont="1" applyFill="1" applyBorder="1" applyAlignment="1">
      <alignment horizontal="center" vertical="center"/>
    </xf>
    <xf numFmtId="184" fontId="5" fillId="33" borderId="35" xfId="57" applyNumberFormat="1" applyFont="1" applyFill="1" applyBorder="1" applyAlignment="1">
      <alignment horizontal="center" vertical="center"/>
      <protection/>
    </xf>
    <xf numFmtId="184" fontId="21" fillId="33" borderId="36" xfId="57" applyNumberFormat="1" applyFont="1" applyFill="1" applyBorder="1" applyAlignment="1">
      <alignment horizontal="center" vertical="center"/>
      <protection/>
    </xf>
    <xf numFmtId="0" fontId="23" fillId="33" borderId="0" xfId="57" applyFont="1" applyFill="1" applyBorder="1" applyAlignment="1">
      <alignment horizontal="justify" vertical="center"/>
      <protection/>
    </xf>
    <xf numFmtId="0" fontId="23" fillId="33" borderId="0" xfId="57" applyFont="1" applyFill="1" applyBorder="1" applyAlignment="1">
      <alignment vertical="center"/>
      <protection/>
    </xf>
    <xf numFmtId="184" fontId="15" fillId="33" borderId="10" xfId="57" applyNumberFormat="1" applyFont="1" applyFill="1" applyBorder="1" applyAlignment="1">
      <alignment horizontal="center" vertical="center"/>
      <protection/>
    </xf>
    <xf numFmtId="184" fontId="15" fillId="33" borderId="10" xfId="57" applyNumberFormat="1" applyFont="1" applyFill="1" applyBorder="1" applyAlignment="1">
      <alignment horizontal="center" vertical="center" wrapText="1"/>
      <protection/>
    </xf>
    <xf numFmtId="0" fontId="5" fillId="33" borderId="0" xfId="58" applyFont="1" applyFill="1" applyAlignment="1">
      <alignment horizontal="justify" vertical="center"/>
      <protection/>
    </xf>
    <xf numFmtId="0" fontId="5" fillId="33" borderId="0" xfId="58" applyFont="1" applyFill="1" applyAlignment="1">
      <alignment vertical="center"/>
      <protection/>
    </xf>
    <xf numFmtId="184" fontId="8" fillId="33" borderId="32" xfId="57" applyNumberFormat="1" applyFont="1" applyFill="1" applyBorder="1" applyAlignment="1">
      <alignment horizontal="center" vertical="center"/>
      <protection/>
    </xf>
    <xf numFmtId="184" fontId="5" fillId="33" borderId="37" xfId="57" applyNumberFormat="1" applyFont="1" applyFill="1" applyBorder="1" applyAlignment="1">
      <alignment horizontal="center" vertical="center"/>
      <protection/>
    </xf>
    <xf numFmtId="184" fontId="5" fillId="33" borderId="0" xfId="0" applyNumberFormat="1" applyFont="1" applyFill="1" applyAlignment="1">
      <alignment/>
    </xf>
    <xf numFmtId="184" fontId="19" fillId="0" borderId="38" xfId="0" applyNumberFormat="1" applyFont="1" applyBorder="1" applyAlignment="1">
      <alignment horizontal="center"/>
    </xf>
    <xf numFmtId="184" fontId="5" fillId="33" borderId="0" xfId="58" applyNumberFormat="1" applyFont="1" applyFill="1" applyAlignment="1">
      <alignment horizontal="justify" vertical="center"/>
      <protection/>
    </xf>
    <xf numFmtId="184" fontId="5" fillId="33" borderId="39" xfId="57" applyNumberFormat="1" applyFont="1" applyFill="1" applyBorder="1" applyAlignment="1">
      <alignment horizontal="center" vertical="center"/>
      <protection/>
    </xf>
    <xf numFmtId="184" fontId="5" fillId="33" borderId="40" xfId="57" applyNumberFormat="1" applyFont="1" applyFill="1" applyBorder="1" applyAlignment="1">
      <alignment horizontal="center" vertical="center"/>
      <protection/>
    </xf>
    <xf numFmtId="0" fontId="5" fillId="33" borderId="41" xfId="58" applyFont="1" applyFill="1" applyBorder="1" applyAlignment="1">
      <alignment horizontal="center" vertical="center"/>
      <protection/>
    </xf>
    <xf numFmtId="184" fontId="21" fillId="33" borderId="10" xfId="57" applyNumberFormat="1" applyFont="1" applyFill="1" applyBorder="1" applyAlignment="1">
      <alignment horizontal="center" vertical="center"/>
      <protection/>
    </xf>
    <xf numFmtId="49" fontId="12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184" fontId="9" fillId="33" borderId="14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2" fontId="11" fillId="0" borderId="42" xfId="0" applyNumberFormat="1" applyFont="1" applyFill="1" applyBorder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justify" wrapText="1"/>
    </xf>
    <xf numFmtId="0" fontId="11" fillId="0" borderId="11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184" fontId="11" fillId="33" borderId="11" xfId="0" applyNumberFormat="1" applyFont="1" applyFill="1" applyBorder="1" applyAlignment="1">
      <alignment horizontal="center" vertical="center" wrapText="1"/>
    </xf>
    <xf numFmtId="184" fontId="9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/>
    </xf>
    <xf numFmtId="0" fontId="11" fillId="0" borderId="24" xfId="0" applyFont="1" applyFill="1" applyBorder="1" applyAlignment="1">
      <alignment vertical="top"/>
    </xf>
    <xf numFmtId="0" fontId="9" fillId="33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185" fontId="8" fillId="33" borderId="44" xfId="42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/>
    </xf>
    <xf numFmtId="186" fontId="8" fillId="33" borderId="14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107" fillId="0" borderId="0" xfId="0" applyFont="1" applyAlignment="1">
      <alignment horizontal="right"/>
    </xf>
    <xf numFmtId="0" fontId="105" fillId="0" borderId="0" xfId="0" applyFont="1" applyAlignment="1">
      <alignment/>
    </xf>
    <xf numFmtId="0" fontId="0" fillId="0" borderId="0" xfId="0" applyAlignment="1">
      <alignment horizontal="center"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8" fillId="0" borderId="0" xfId="0" applyFont="1" applyAlignment="1">
      <alignment wrapText="1"/>
    </xf>
    <xf numFmtId="0" fontId="108" fillId="0" borderId="0" xfId="0" applyFont="1" applyBorder="1" applyAlignment="1">
      <alignment wrapText="1"/>
    </xf>
    <xf numFmtId="0" fontId="108" fillId="0" borderId="11" xfId="0" applyFont="1" applyBorder="1" applyAlignment="1">
      <alignment/>
    </xf>
    <xf numFmtId="0" fontId="108" fillId="0" borderId="0" xfId="0" applyFont="1" applyBorder="1" applyAlignment="1">
      <alignment vertical="top" wrapText="1"/>
    </xf>
    <xf numFmtId="0" fontId="108" fillId="0" borderId="0" xfId="0" applyFont="1" applyAlignment="1">
      <alignment vertical="top" wrapText="1"/>
    </xf>
    <xf numFmtId="0" fontId="108" fillId="0" borderId="45" xfId="0" applyFont="1" applyBorder="1" applyAlignment="1">
      <alignment vertical="top" wrapText="1"/>
    </xf>
    <xf numFmtId="0" fontId="108" fillId="0" borderId="0" xfId="0" applyFont="1" applyBorder="1" applyAlignment="1">
      <alignment/>
    </xf>
    <xf numFmtId="0" fontId="108" fillId="0" borderId="46" xfId="0" applyFont="1" applyBorder="1" applyAlignment="1">
      <alignment horizontal="center" wrapText="1"/>
    </xf>
    <xf numFmtId="0" fontId="108" fillId="0" borderId="47" xfId="0" applyFont="1" applyBorder="1" applyAlignment="1">
      <alignment horizontal="center" wrapText="1"/>
    </xf>
    <xf numFmtId="0" fontId="108" fillId="0" borderId="48" xfId="0" applyFont="1" applyBorder="1" applyAlignment="1">
      <alignment horizontal="center" wrapText="1"/>
    </xf>
    <xf numFmtId="0" fontId="105" fillId="0" borderId="47" xfId="0" applyFont="1" applyBorder="1" applyAlignment="1">
      <alignment horizontal="center" wrapText="1"/>
    </xf>
    <xf numFmtId="0" fontId="109" fillId="0" borderId="47" xfId="0" applyFont="1" applyBorder="1" applyAlignment="1">
      <alignment horizontal="center" wrapText="1"/>
    </xf>
    <xf numFmtId="0" fontId="108" fillId="0" borderId="49" xfId="0" applyFont="1" applyBorder="1" applyAlignment="1">
      <alignment vertical="top" wrapText="1"/>
    </xf>
    <xf numFmtId="0" fontId="108" fillId="0" borderId="47" xfId="0" applyFont="1" applyBorder="1" applyAlignment="1">
      <alignment vertical="top" wrapText="1"/>
    </xf>
    <xf numFmtId="0" fontId="108" fillId="0" borderId="47" xfId="0" applyFont="1" applyBorder="1" applyAlignment="1">
      <alignment horizontal="center" vertical="top" wrapText="1"/>
    </xf>
    <xf numFmtId="0" fontId="108" fillId="0" borderId="48" xfId="0" applyFont="1" applyBorder="1" applyAlignment="1">
      <alignment vertical="top" wrapText="1"/>
    </xf>
    <xf numFmtId="0" fontId="109" fillId="0" borderId="47" xfId="0" applyFont="1" applyBorder="1" applyAlignment="1">
      <alignment wrapText="1"/>
    </xf>
    <xf numFmtId="0" fontId="108" fillId="0" borderId="47" xfId="0" applyFont="1" applyBorder="1" applyAlignment="1">
      <alignment wrapText="1"/>
    </xf>
    <xf numFmtId="0" fontId="109" fillId="0" borderId="47" xfId="0" applyFont="1" applyBorder="1" applyAlignment="1">
      <alignment horizontal="center" vertical="top" wrapText="1"/>
    </xf>
    <xf numFmtId="0" fontId="109" fillId="0" borderId="47" xfId="0" applyFont="1" applyBorder="1" applyAlignment="1">
      <alignment vertical="top" wrapText="1"/>
    </xf>
    <xf numFmtId="0" fontId="110" fillId="0" borderId="0" xfId="0" applyFont="1" applyAlignment="1">
      <alignment wrapText="1"/>
    </xf>
    <xf numFmtId="0" fontId="108" fillId="0" borderId="45" xfId="0" applyFont="1" applyBorder="1" applyAlignment="1">
      <alignment/>
    </xf>
    <xf numFmtId="0" fontId="108" fillId="0" borderId="50" xfId="0" applyFont="1" applyBorder="1" applyAlignment="1">
      <alignment horizontal="center"/>
    </xf>
    <xf numFmtId="0" fontId="111" fillId="0" borderId="0" xfId="0" applyFont="1" applyAlignment="1">
      <alignment wrapText="1"/>
    </xf>
    <xf numFmtId="0" fontId="108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0" fillId="0" borderId="45" xfId="0" applyBorder="1" applyAlignment="1">
      <alignment/>
    </xf>
    <xf numFmtId="0" fontId="40" fillId="0" borderId="0" xfId="0" applyFont="1" applyAlignment="1">
      <alignment vertical="center" wrapText="1"/>
    </xf>
    <xf numFmtId="0" fontId="111" fillId="0" borderId="50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36" fillId="33" borderId="0" xfId="0" applyFont="1" applyFill="1" applyAlignment="1">
      <alignment horizontal="left" vertical="center"/>
    </xf>
    <xf numFmtId="0" fontId="36" fillId="33" borderId="0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/>
    </xf>
    <xf numFmtId="0" fontId="56" fillId="0" borderId="11" xfId="0" applyFont="1" applyBorder="1" applyAlignment="1">
      <alignment vertical="center" wrapText="1"/>
    </xf>
    <xf numFmtId="184" fontId="52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vertical="center" wrapText="1"/>
    </xf>
    <xf numFmtId="184" fontId="47" fillId="0" borderId="11" xfId="0" applyNumberFormat="1" applyFont="1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184" fontId="36" fillId="0" borderId="11" xfId="0" applyNumberFormat="1" applyFont="1" applyBorder="1" applyAlignment="1">
      <alignment vertical="center" wrapText="1"/>
    </xf>
    <xf numFmtId="184" fontId="52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184" fontId="36" fillId="0" borderId="11" xfId="0" applyNumberFormat="1" applyFon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4" fontId="36" fillId="0" borderId="0" xfId="0" applyNumberFormat="1" applyFont="1" applyBorder="1" applyAlignment="1">
      <alignment vertical="center" wrapText="1"/>
    </xf>
    <xf numFmtId="184" fontId="0" fillId="0" borderId="0" xfId="0" applyNumberFormat="1" applyBorder="1" applyAlignment="1">
      <alignment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vertical="center" wrapText="1"/>
    </xf>
    <xf numFmtId="0" fontId="40" fillId="0" borderId="45" xfId="0" applyFont="1" applyBorder="1" applyAlignment="1">
      <alignment vertical="center" wrapText="1"/>
    </xf>
    <xf numFmtId="0" fontId="36" fillId="0" borderId="45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8" fillId="0" borderId="45" xfId="0" applyFont="1" applyBorder="1" applyAlignment="1">
      <alignment vertical="center" wrapText="1"/>
    </xf>
    <xf numFmtId="0" fontId="53" fillId="0" borderId="0" xfId="0" applyFont="1" applyAlignment="1">
      <alignment horizontal="right"/>
    </xf>
    <xf numFmtId="0" fontId="57" fillId="0" borderId="0" xfId="0" applyFont="1" applyAlignment="1">
      <alignment/>
    </xf>
    <xf numFmtId="0" fontId="47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36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/>
    </xf>
    <xf numFmtId="0" fontId="52" fillId="33" borderId="0" xfId="0" applyFont="1" applyFill="1" applyBorder="1" applyAlignment="1">
      <alignment horizontal="right" vertical="center"/>
    </xf>
    <xf numFmtId="0" fontId="3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right" vertical="center"/>
    </xf>
    <xf numFmtId="0" fontId="61" fillId="33" borderId="11" xfId="0" applyFont="1" applyFill="1" applyBorder="1" applyAlignment="1">
      <alignment horizontal="center" vertical="center" wrapText="1"/>
    </xf>
    <xf numFmtId="184" fontId="53" fillId="33" borderId="11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right" vertical="center" wrapText="1"/>
    </xf>
    <xf numFmtId="0" fontId="57" fillId="34" borderId="11" xfId="0" applyFont="1" applyFill="1" applyBorder="1" applyAlignment="1">
      <alignment horizontal="center" vertical="center" wrapText="1"/>
    </xf>
    <xf numFmtId="49" fontId="53" fillId="34" borderId="1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56" fillId="0" borderId="11" xfId="0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left" vertical="center" wrapText="1"/>
    </xf>
    <xf numFmtId="184" fontId="56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184" fontId="62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justify" vertical="center" wrapText="1"/>
    </xf>
    <xf numFmtId="184" fontId="64" fillId="0" borderId="11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left" vertical="center" wrapText="1"/>
    </xf>
    <xf numFmtId="184" fontId="62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59" fillId="0" borderId="11" xfId="0" applyFont="1" applyFill="1" applyBorder="1" applyAlignment="1">
      <alignment horizontal="justify" vertical="center" wrapText="1"/>
    </xf>
    <xf numFmtId="0" fontId="59" fillId="0" borderId="11" xfId="0" applyFont="1" applyFill="1" applyBorder="1" applyAlignment="1">
      <alignment vertical="center" wrapText="1"/>
    </xf>
    <xf numFmtId="184" fontId="53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184" fontId="56" fillId="0" borderId="11" xfId="0" applyNumberFormat="1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right" vertical="center"/>
    </xf>
    <xf numFmtId="184" fontId="53" fillId="34" borderId="11" xfId="0" applyNumberFormat="1" applyFont="1" applyFill="1" applyBorder="1" applyAlignment="1">
      <alignment horizontal="center" vertical="center" wrapText="1"/>
    </xf>
    <xf numFmtId="184" fontId="52" fillId="0" borderId="11" xfId="0" applyNumberFormat="1" applyFont="1" applyFill="1" applyBorder="1" applyAlignment="1">
      <alignment horizontal="center" vertical="center" wrapText="1"/>
    </xf>
    <xf numFmtId="184" fontId="53" fillId="0" borderId="11" xfId="0" applyNumberFormat="1" applyFont="1" applyFill="1" applyBorder="1" applyAlignment="1">
      <alignment horizontal="center" vertical="center" wrapText="1"/>
    </xf>
    <xf numFmtId="184" fontId="52" fillId="0" borderId="11" xfId="0" applyNumberFormat="1" applyFont="1" applyFill="1" applyBorder="1" applyAlignment="1">
      <alignment horizontal="center" vertical="center"/>
    </xf>
    <xf numFmtId="184" fontId="66" fillId="0" borderId="11" xfId="0" applyNumberFormat="1" applyFont="1" applyBorder="1" applyAlignment="1">
      <alignment horizontal="center" vertical="center"/>
    </xf>
    <xf numFmtId="0" fontId="56" fillId="0" borderId="11" xfId="0" applyFont="1" applyFill="1" applyBorder="1" applyAlignment="1">
      <alignment vertical="center"/>
    </xf>
    <xf numFmtId="184" fontId="64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justify" vertical="center" wrapText="1"/>
    </xf>
    <xf numFmtId="184" fontId="67" fillId="0" borderId="11" xfId="0" applyNumberFormat="1" applyFont="1" applyFill="1" applyBorder="1" applyAlignment="1">
      <alignment horizontal="center" vertical="center" wrapText="1"/>
    </xf>
    <xf numFmtId="184" fontId="63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righ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40" fillId="0" borderId="0" xfId="0" applyFont="1" applyAlignment="1">
      <alignment horizontal="left" vertical="center" wrapText="1"/>
    </xf>
    <xf numFmtId="0" fontId="111" fillId="0" borderId="50" xfId="0" applyFont="1" applyBorder="1" applyAlignment="1">
      <alignment wrapText="1"/>
    </xf>
    <xf numFmtId="0" fontId="111" fillId="0" borderId="0" xfId="0" applyFont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 wrapText="1"/>
    </xf>
    <xf numFmtId="0" fontId="53" fillId="0" borderId="11" xfId="0" applyFont="1" applyBorder="1" applyAlignment="1">
      <alignment wrapText="1"/>
    </xf>
    <xf numFmtId="0" fontId="36" fillId="0" borderId="11" xfId="0" applyFont="1" applyBorder="1" applyAlignment="1">
      <alignment/>
    </xf>
    <xf numFmtId="184" fontId="5" fillId="33" borderId="11" xfId="0" applyNumberFormat="1" applyFont="1" applyFill="1" applyBorder="1" applyAlignment="1">
      <alignment horizontal="center" vertical="center" wrapText="1"/>
    </xf>
    <xf numFmtId="184" fontId="69" fillId="33" borderId="11" xfId="0" applyNumberFormat="1" applyFont="1" applyFill="1" applyBorder="1" applyAlignment="1">
      <alignment horizontal="center" vertical="center"/>
    </xf>
    <xf numFmtId="186" fontId="15" fillId="33" borderId="14" xfId="0" applyNumberFormat="1" applyFont="1" applyFill="1" applyBorder="1" applyAlignment="1">
      <alignment horizontal="center" vertical="center" wrapText="1"/>
    </xf>
    <xf numFmtId="185" fontId="15" fillId="33" borderId="44" xfId="42" applyNumberFormat="1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 wrapText="1"/>
    </xf>
    <xf numFmtId="184" fontId="15" fillId="33" borderId="14" xfId="0" applyNumberFormat="1" applyFont="1" applyFill="1" applyBorder="1" applyAlignment="1">
      <alignment horizontal="center" vertical="center" wrapText="1"/>
    </xf>
    <xf numFmtId="2" fontId="12" fillId="0" borderId="42" xfId="0" applyNumberFormat="1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2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12" fillId="33" borderId="0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top" wrapText="1"/>
    </xf>
    <xf numFmtId="0" fontId="12" fillId="33" borderId="52" xfId="0" applyFont="1" applyFill="1" applyBorder="1" applyAlignment="1">
      <alignment horizontal="center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31" fillId="33" borderId="0" xfId="58" applyFont="1" applyFill="1" applyAlignment="1">
      <alignment horizontal="center" vertical="center" wrapText="1"/>
      <protection/>
    </xf>
    <xf numFmtId="0" fontId="19" fillId="33" borderId="0" xfId="0" applyFont="1" applyFill="1" applyAlignment="1">
      <alignment horizontal="center" vertical="center" wrapText="1"/>
    </xf>
    <xf numFmtId="0" fontId="33" fillId="33" borderId="0" xfId="0" applyFont="1" applyFill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left" vertical="center"/>
    </xf>
    <xf numFmtId="0" fontId="19" fillId="33" borderId="60" xfId="0" applyFont="1" applyFill="1" applyBorder="1" applyAlignment="1">
      <alignment horizontal="left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left" vertical="center" wrapText="1"/>
    </xf>
    <xf numFmtId="0" fontId="12" fillId="33" borderId="64" xfId="0" applyFont="1" applyFill="1" applyBorder="1" applyAlignment="1">
      <alignment horizontal="left" vertical="center" wrapText="1"/>
    </xf>
    <xf numFmtId="0" fontId="14" fillId="33" borderId="65" xfId="0" applyFont="1" applyFill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8" fillId="33" borderId="30" xfId="57" applyFont="1" applyFill="1" applyBorder="1" applyAlignment="1">
      <alignment horizontal="center" vertical="center"/>
      <protection/>
    </xf>
    <xf numFmtId="0" fontId="8" fillId="33" borderId="51" xfId="57" applyFont="1" applyFill="1" applyBorder="1" applyAlignment="1">
      <alignment horizontal="center" vertical="center"/>
      <protection/>
    </xf>
    <xf numFmtId="0" fontId="8" fillId="33" borderId="52" xfId="57" applyFont="1" applyFill="1" applyBorder="1" applyAlignment="1">
      <alignment horizontal="center" vertical="center"/>
      <protection/>
    </xf>
    <xf numFmtId="0" fontId="15" fillId="33" borderId="31" xfId="57" applyFont="1" applyFill="1" applyBorder="1" applyAlignment="1">
      <alignment horizontal="left" vertical="center"/>
      <protection/>
    </xf>
    <xf numFmtId="0" fontId="15" fillId="33" borderId="58" xfId="57" applyFont="1" applyFill="1" applyBorder="1" applyAlignment="1">
      <alignment horizontal="left" vertical="center"/>
      <protection/>
    </xf>
    <xf numFmtId="0" fontId="15" fillId="33" borderId="59" xfId="57" applyFont="1" applyFill="1" applyBorder="1" applyAlignment="1">
      <alignment horizontal="left" vertical="center"/>
      <protection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33" borderId="17" xfId="57" applyFont="1" applyFill="1" applyBorder="1" applyAlignment="1">
      <alignment horizontal="left" vertical="center"/>
      <protection/>
    </xf>
    <xf numFmtId="0" fontId="12" fillId="33" borderId="11" xfId="57" applyFont="1" applyFill="1" applyBorder="1" applyAlignment="1">
      <alignment horizontal="left" vertical="center"/>
      <protection/>
    </xf>
    <xf numFmtId="0" fontId="12" fillId="33" borderId="24" xfId="57" applyFont="1" applyFill="1" applyBorder="1" applyAlignment="1">
      <alignment horizontal="left" vertical="center"/>
      <protection/>
    </xf>
    <xf numFmtId="0" fontId="12" fillId="33" borderId="37" xfId="57" applyFont="1" applyFill="1" applyBorder="1" applyAlignment="1">
      <alignment horizontal="left" vertical="center"/>
      <protection/>
    </xf>
    <xf numFmtId="0" fontId="12" fillId="33" borderId="62" xfId="57" applyFont="1" applyFill="1" applyBorder="1" applyAlignment="1">
      <alignment horizontal="left" vertical="center"/>
      <protection/>
    </xf>
    <xf numFmtId="0" fontId="12" fillId="33" borderId="63" xfId="57" applyFont="1" applyFill="1" applyBorder="1" applyAlignment="1">
      <alignment horizontal="left" vertical="center"/>
      <protection/>
    </xf>
    <xf numFmtId="0" fontId="15" fillId="33" borderId="30" xfId="57" applyFont="1" applyFill="1" applyBorder="1" applyAlignment="1">
      <alignment horizontal="center" vertical="center"/>
      <protection/>
    </xf>
    <xf numFmtId="0" fontId="15" fillId="33" borderId="51" xfId="57" applyFont="1" applyFill="1" applyBorder="1" applyAlignment="1">
      <alignment horizontal="center" vertical="center"/>
      <protection/>
    </xf>
    <xf numFmtId="0" fontId="15" fillId="33" borderId="52" xfId="57" applyFont="1" applyFill="1" applyBorder="1" applyAlignment="1">
      <alignment horizontal="center" vertical="center"/>
      <protection/>
    </xf>
    <xf numFmtId="0" fontId="15" fillId="33" borderId="32" xfId="57" applyFont="1" applyFill="1" applyBorder="1" applyAlignment="1">
      <alignment horizontal="left" vertical="center"/>
      <protection/>
    </xf>
    <xf numFmtId="0" fontId="15" fillId="33" borderId="45" xfId="57" applyFont="1" applyFill="1" applyBorder="1" applyAlignment="1">
      <alignment horizontal="left" vertical="center"/>
      <protection/>
    </xf>
    <xf numFmtId="0" fontId="15" fillId="33" borderId="68" xfId="57" applyFont="1" applyFill="1" applyBorder="1" applyAlignment="1">
      <alignment horizontal="left" vertical="center"/>
      <protection/>
    </xf>
    <xf numFmtId="0" fontId="12" fillId="33" borderId="18" xfId="57" applyFont="1" applyFill="1" applyBorder="1" applyAlignment="1">
      <alignment horizontal="left" vertical="center"/>
      <protection/>
    </xf>
    <xf numFmtId="0" fontId="12" fillId="33" borderId="19" xfId="57" applyFont="1" applyFill="1" applyBorder="1" applyAlignment="1">
      <alignment horizontal="left" vertical="center"/>
      <protection/>
    </xf>
    <xf numFmtId="0" fontId="12" fillId="33" borderId="43" xfId="57" applyFont="1" applyFill="1" applyBorder="1" applyAlignment="1">
      <alignment horizontal="left" vertical="center"/>
      <protection/>
    </xf>
    <xf numFmtId="0" fontId="29" fillId="33" borderId="69" xfId="57" applyFont="1" applyFill="1" applyBorder="1" applyAlignment="1">
      <alignment horizontal="center" vertical="center"/>
      <protection/>
    </xf>
    <xf numFmtId="0" fontId="29" fillId="33" borderId="70" xfId="57" applyFont="1" applyFill="1" applyBorder="1" applyAlignment="1">
      <alignment horizontal="center" vertical="center"/>
      <protection/>
    </xf>
    <xf numFmtId="0" fontId="29" fillId="33" borderId="71" xfId="57" applyFont="1" applyFill="1" applyBorder="1" applyAlignment="1">
      <alignment horizontal="center" vertical="center"/>
      <protection/>
    </xf>
    <xf numFmtId="0" fontId="15" fillId="33" borderId="62" xfId="57" applyFont="1" applyFill="1" applyBorder="1" applyAlignment="1">
      <alignment horizontal="left" vertical="center"/>
      <protection/>
    </xf>
    <xf numFmtId="0" fontId="15" fillId="33" borderId="63" xfId="57" applyFont="1" applyFill="1" applyBorder="1" applyAlignment="1">
      <alignment horizontal="left" vertical="center"/>
      <protection/>
    </xf>
    <xf numFmtId="0" fontId="12" fillId="33" borderId="28" xfId="57" applyFont="1" applyFill="1" applyBorder="1" applyAlignment="1">
      <alignment horizontal="left" vertical="center"/>
      <protection/>
    </xf>
    <xf numFmtId="0" fontId="12" fillId="33" borderId="12" xfId="57" applyFont="1" applyFill="1" applyBorder="1" applyAlignment="1">
      <alignment horizontal="left" vertical="center"/>
      <protection/>
    </xf>
    <xf numFmtId="0" fontId="12" fillId="33" borderId="29" xfId="57" applyFont="1" applyFill="1" applyBorder="1" applyAlignment="1">
      <alignment horizontal="left" vertical="center"/>
      <protection/>
    </xf>
    <xf numFmtId="0" fontId="15" fillId="33" borderId="37" xfId="57" applyFont="1" applyFill="1" applyBorder="1" applyAlignment="1">
      <alignment horizontal="left" vertical="center"/>
      <protection/>
    </xf>
    <xf numFmtId="0" fontId="12" fillId="33" borderId="35" xfId="57" applyFont="1" applyFill="1" applyBorder="1" applyAlignment="1">
      <alignment horizontal="left" vertical="center"/>
      <protection/>
    </xf>
    <xf numFmtId="0" fontId="12" fillId="33" borderId="72" xfId="57" applyFont="1" applyFill="1" applyBorder="1" applyAlignment="1">
      <alignment horizontal="left" vertical="center"/>
      <protection/>
    </xf>
    <xf numFmtId="0" fontId="12" fillId="33" borderId="73" xfId="57" applyFont="1" applyFill="1" applyBorder="1" applyAlignment="1">
      <alignment horizontal="left" vertical="center"/>
      <protection/>
    </xf>
    <xf numFmtId="0" fontId="40" fillId="0" borderId="50" xfId="0" applyFont="1" applyBorder="1" applyAlignment="1">
      <alignment horizontal="center" vertical="center" wrapText="1"/>
    </xf>
    <xf numFmtId="0" fontId="5" fillId="33" borderId="0" xfId="58" applyFont="1" applyFill="1" applyAlignment="1">
      <alignment horizontal="center" vertical="center"/>
      <protection/>
    </xf>
    <xf numFmtId="0" fontId="45" fillId="0" borderId="0" xfId="0" applyFont="1" applyAlignment="1">
      <alignment horizontal="left"/>
    </xf>
    <xf numFmtId="0" fontId="108" fillId="0" borderId="0" xfId="0" applyFont="1" applyAlignment="1">
      <alignment horizontal="left" wrapText="1"/>
    </xf>
    <xf numFmtId="0" fontId="108" fillId="0" borderId="0" xfId="0" applyFont="1" applyAlignment="1">
      <alignment horizontal="left" vertical="top" wrapText="1"/>
    </xf>
    <xf numFmtId="0" fontId="108" fillId="0" borderId="0" xfId="0" applyFont="1" applyBorder="1" applyAlignment="1">
      <alignment horizontal="left" vertical="top" wrapText="1"/>
    </xf>
    <xf numFmtId="0" fontId="105" fillId="0" borderId="0" xfId="0" applyFont="1" applyAlignment="1">
      <alignment horizontal="center"/>
    </xf>
    <xf numFmtId="0" fontId="109" fillId="0" borderId="0" xfId="0" applyFont="1" applyAlignment="1">
      <alignment horizontal="left" wrapText="1"/>
    </xf>
    <xf numFmtId="0" fontId="108" fillId="0" borderId="0" xfId="0" applyFont="1" applyAlignment="1">
      <alignment horizontal="center"/>
    </xf>
    <xf numFmtId="0" fontId="108" fillId="0" borderId="46" xfId="0" applyFont="1" applyBorder="1" applyAlignment="1">
      <alignment horizontal="center" wrapText="1"/>
    </xf>
    <xf numFmtId="0" fontId="108" fillId="0" borderId="48" xfId="0" applyFont="1" applyBorder="1" applyAlignment="1">
      <alignment horizontal="center" wrapText="1"/>
    </xf>
    <xf numFmtId="0" fontId="108" fillId="0" borderId="74" xfId="0" applyFont="1" applyBorder="1" applyAlignment="1">
      <alignment horizontal="center" wrapText="1"/>
    </xf>
    <xf numFmtId="0" fontId="108" fillId="0" borderId="75" xfId="0" applyFont="1" applyBorder="1" applyAlignment="1">
      <alignment horizontal="center" wrapText="1"/>
    </xf>
    <xf numFmtId="0" fontId="111" fillId="0" borderId="5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53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48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46" fillId="33" borderId="11" xfId="0" applyFont="1" applyFill="1" applyBorder="1" applyAlignment="1" quotePrefix="1">
      <alignment horizontal="center" vertical="center"/>
    </xf>
    <xf numFmtId="0" fontId="46" fillId="33" borderId="61" xfId="0" applyFont="1" applyFill="1" applyBorder="1" applyAlignment="1">
      <alignment horizontal="center" vertical="center"/>
    </xf>
    <xf numFmtId="0" fontId="46" fillId="33" borderId="6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7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NEW" xfId="57"/>
    <cellStyle name="Normal_hashvetvutyunn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15" zoomScaleNormal="115" zoomScalePageLayoutView="0" workbookViewId="0" topLeftCell="C1">
      <selection activeCell="C16" sqref="C16:D16"/>
    </sheetView>
  </sheetViews>
  <sheetFormatPr defaultColWidth="9.00390625" defaultRowHeight="12.75"/>
  <cols>
    <col min="1" max="1" width="2.375" style="1" customWidth="1"/>
    <col min="2" max="2" width="8.375" style="1" customWidth="1"/>
    <col min="3" max="3" width="34.00390625" style="2" customWidth="1"/>
    <col min="4" max="4" width="8.75390625" style="3" customWidth="1"/>
    <col min="5" max="5" width="11.625" style="1" customWidth="1"/>
    <col min="6" max="6" width="7.00390625" style="4" customWidth="1"/>
    <col min="7" max="7" width="7.625" style="4" customWidth="1"/>
    <col min="8" max="8" width="4.625" style="1" customWidth="1"/>
    <col min="9" max="9" width="10.75390625" style="1" customWidth="1"/>
    <col min="10" max="10" width="9.375" style="1" customWidth="1"/>
    <col min="11" max="11" width="11.375" style="1" customWidth="1"/>
    <col min="12" max="12" width="12.00390625" style="1" customWidth="1"/>
    <col min="13" max="13" width="9.125" style="1" customWidth="1"/>
    <col min="14" max="14" width="5.375" style="1" customWidth="1"/>
    <col min="15" max="15" width="11.25390625" style="1" customWidth="1"/>
    <col min="16" max="16384" width="9.125" style="1" customWidth="1"/>
  </cols>
  <sheetData>
    <row r="1" spans="13:15" ht="12.75">
      <c r="M1" s="5"/>
      <c r="N1" s="399" t="s">
        <v>0</v>
      </c>
      <c r="O1" s="399"/>
    </row>
    <row r="2" spans="2:15" s="6" customFormat="1" ht="21.75" customHeight="1">
      <c r="B2" s="400" t="s">
        <v>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2:15" s="7" customFormat="1" ht="27.75" customHeight="1">
      <c r="B3" s="401" t="s">
        <v>2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2:15" s="8" customFormat="1" ht="18" customHeight="1">
      <c r="B4" s="402" t="s">
        <v>435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203"/>
      <c r="O4" s="203"/>
    </row>
    <row r="5" spans="2:10" s="6" customFormat="1" ht="8.25" customHeight="1">
      <c r="B5" s="9"/>
      <c r="C5" s="9"/>
      <c r="D5" s="9"/>
      <c r="E5" s="9"/>
      <c r="F5" s="9"/>
      <c r="G5" s="9"/>
      <c r="H5" s="9"/>
      <c r="I5" s="9"/>
      <c r="J5" s="9"/>
    </row>
    <row r="6" spans="1:11" s="12" customFormat="1" ht="18" customHeight="1" thickBot="1">
      <c r="A6" s="10" t="s">
        <v>183</v>
      </c>
      <c r="B6" s="11"/>
      <c r="C6" s="11"/>
      <c r="D6" s="403" t="s">
        <v>189</v>
      </c>
      <c r="E6" s="404"/>
      <c r="F6" s="404"/>
      <c r="G6" s="404"/>
      <c r="I6" s="13" t="s">
        <v>3</v>
      </c>
      <c r="K6" s="11"/>
    </row>
    <row r="7" spans="1:15" s="10" customFormat="1" ht="19.5" customHeight="1" thickBot="1">
      <c r="A7" s="10" t="s">
        <v>184</v>
      </c>
      <c r="E7" s="10" t="s">
        <v>188</v>
      </c>
      <c r="M7" s="14" t="s">
        <v>4</v>
      </c>
      <c r="N7" s="14"/>
      <c r="O7" s="15" t="s">
        <v>122</v>
      </c>
    </row>
    <row r="8" spans="1:15" s="10" customFormat="1" ht="15" customHeight="1" thickBot="1">
      <c r="A8" s="10" t="s">
        <v>5</v>
      </c>
      <c r="G8" s="16"/>
      <c r="M8" s="14" t="s">
        <v>6</v>
      </c>
      <c r="N8" s="14"/>
      <c r="O8" s="17"/>
    </row>
    <row r="9" spans="1:15" s="10" customFormat="1" ht="15" customHeight="1" thickBot="1">
      <c r="A9" s="10" t="s">
        <v>7</v>
      </c>
      <c r="E9" s="18"/>
      <c r="G9" s="16"/>
      <c r="M9" s="14" t="s">
        <v>8</v>
      </c>
      <c r="N9" s="14"/>
      <c r="O9" s="17"/>
    </row>
    <row r="10" spans="1:13" s="10" customFormat="1" ht="15" customHeight="1" thickBot="1">
      <c r="A10" s="10" t="s">
        <v>9</v>
      </c>
      <c r="G10" s="16"/>
      <c r="I10" s="405" t="s">
        <v>427</v>
      </c>
      <c r="J10" s="406"/>
      <c r="K10" s="406"/>
      <c r="L10" s="406"/>
      <c r="M10" s="406"/>
    </row>
    <row r="11" spans="1:15" s="10" customFormat="1" ht="24.75" customHeight="1" thickBot="1">
      <c r="A11" s="10" t="s">
        <v>173</v>
      </c>
      <c r="B11" s="19"/>
      <c r="C11" s="20"/>
      <c r="E11" s="19"/>
      <c r="G11" s="16"/>
      <c r="I11" s="10" t="s">
        <v>10</v>
      </c>
      <c r="O11" s="21"/>
    </row>
    <row r="12" spans="1:9" s="10" customFormat="1" ht="15" customHeight="1" thickBot="1">
      <c r="A12" s="13" t="s">
        <v>174</v>
      </c>
      <c r="B12" s="13"/>
      <c r="C12" s="22"/>
      <c r="D12" s="13"/>
      <c r="G12" s="16"/>
      <c r="I12" s="10" t="s">
        <v>11</v>
      </c>
    </row>
    <row r="13" spans="1:15" s="10" customFormat="1" ht="15" customHeight="1" thickBot="1">
      <c r="A13" s="16" t="s">
        <v>12</v>
      </c>
      <c r="B13" s="16"/>
      <c r="C13" s="19"/>
      <c r="D13" s="19"/>
      <c r="F13" s="23"/>
      <c r="G13" s="16"/>
      <c r="I13" s="19" t="s">
        <v>13</v>
      </c>
      <c r="O13" s="21"/>
    </row>
    <row r="14" spans="1:14" s="19" customFormat="1" ht="15" customHeight="1" thickBot="1">
      <c r="A14" s="10" t="s">
        <v>14</v>
      </c>
      <c r="B14" s="10"/>
      <c r="C14" s="10"/>
      <c r="D14" s="13"/>
      <c r="E14" s="13"/>
      <c r="F14" s="13"/>
      <c r="G14" s="16"/>
      <c r="I14" s="19" t="s">
        <v>175</v>
      </c>
      <c r="K14" s="10"/>
      <c r="L14" s="10"/>
      <c r="M14" s="10"/>
      <c r="N14" s="10"/>
    </row>
    <row r="15" spans="1:10" s="13" customFormat="1" ht="15" customHeight="1" thickBot="1">
      <c r="A15" s="10" t="s">
        <v>15</v>
      </c>
      <c r="B15" s="24"/>
      <c r="C15" s="25"/>
      <c r="D15" s="25"/>
      <c r="E15" s="26"/>
      <c r="F15" s="25"/>
      <c r="G15" s="16"/>
      <c r="H15" s="19"/>
      <c r="I15" s="19"/>
      <c r="J15" s="19"/>
    </row>
    <row r="16" spans="2:15" s="27" customFormat="1" ht="29.25" customHeight="1">
      <c r="B16" s="396" t="s">
        <v>16</v>
      </c>
      <c r="C16" s="397" t="s">
        <v>17</v>
      </c>
      <c r="D16" s="398"/>
      <c r="E16" s="394" t="s">
        <v>18</v>
      </c>
      <c r="F16" s="394" t="s">
        <v>19</v>
      </c>
      <c r="G16" s="394"/>
      <c r="H16" s="394"/>
      <c r="I16" s="394" t="s">
        <v>20</v>
      </c>
      <c r="J16" s="394" t="s">
        <v>21</v>
      </c>
      <c r="K16" s="394" t="s">
        <v>22</v>
      </c>
      <c r="L16" s="394" t="s">
        <v>23</v>
      </c>
      <c r="M16" s="394" t="s">
        <v>24</v>
      </c>
      <c r="N16" s="394"/>
      <c r="O16" s="394" t="s">
        <v>124</v>
      </c>
    </row>
    <row r="17" spans="2:15" s="29" customFormat="1" ht="54.75" customHeight="1">
      <c r="B17" s="396"/>
      <c r="C17" s="28" t="s">
        <v>25</v>
      </c>
      <c r="D17" s="30" t="s">
        <v>26</v>
      </c>
      <c r="E17" s="394"/>
      <c r="F17" s="31" t="s">
        <v>27</v>
      </c>
      <c r="G17" s="31" t="s">
        <v>28</v>
      </c>
      <c r="H17" s="31" t="s">
        <v>29</v>
      </c>
      <c r="I17" s="394"/>
      <c r="J17" s="394"/>
      <c r="K17" s="394"/>
      <c r="L17" s="394"/>
      <c r="M17" s="28" t="s">
        <v>30</v>
      </c>
      <c r="N17" s="28" t="s">
        <v>31</v>
      </c>
      <c r="O17" s="394"/>
    </row>
    <row r="18" spans="2:15" ht="17.25" customHeight="1" thickBot="1">
      <c r="B18" s="32" t="s">
        <v>32</v>
      </c>
      <c r="C18" s="32" t="s">
        <v>33</v>
      </c>
      <c r="D18" s="33" t="s">
        <v>34</v>
      </c>
      <c r="E18" s="34" t="s">
        <v>35</v>
      </c>
      <c r="F18" s="34" t="s">
        <v>36</v>
      </c>
      <c r="G18" s="34" t="s">
        <v>37</v>
      </c>
      <c r="H18" s="34" t="s">
        <v>38</v>
      </c>
      <c r="I18" s="34" t="s">
        <v>39</v>
      </c>
      <c r="J18" s="34" t="s">
        <v>40</v>
      </c>
      <c r="K18" s="34" t="s">
        <v>41</v>
      </c>
      <c r="L18" s="34" t="s">
        <v>42</v>
      </c>
      <c r="M18" s="34" t="s">
        <v>43</v>
      </c>
      <c r="N18" s="34" t="s">
        <v>44</v>
      </c>
      <c r="O18" s="34" t="s">
        <v>45</v>
      </c>
    </row>
    <row r="19" spans="1:15" s="39" customFormat="1" ht="42" customHeight="1" thickBot="1">
      <c r="A19" s="35"/>
      <c r="B19" s="36">
        <v>1100000</v>
      </c>
      <c r="C19" s="37" t="s">
        <v>176</v>
      </c>
      <c r="D19" s="38" t="s">
        <v>46</v>
      </c>
      <c r="E19" s="232">
        <f>E20+E21</f>
        <v>52548.799999999996</v>
      </c>
      <c r="F19" s="37"/>
      <c r="G19" s="37"/>
      <c r="H19" s="37"/>
      <c r="I19" s="385">
        <f>I20+I21</f>
        <v>37261.1</v>
      </c>
      <c r="J19" s="204">
        <f>2723+1504+4227+3537+3537+2279+1258+1258+2279+2279+1258+2279+1258</f>
        <v>29676</v>
      </c>
      <c r="K19" s="390">
        <f>K22+K25+K26+K28+K29+K31+K34+K27+K32</f>
        <v>30892.299999999996</v>
      </c>
      <c r="L19" s="205">
        <f>L22+L25+L26+L27+L28+L29+L31+L32+L34</f>
        <v>34522.100000000006</v>
      </c>
      <c r="M19" s="231">
        <f>L19-K19</f>
        <v>3629.80000000001</v>
      </c>
      <c r="N19" s="206"/>
      <c r="O19" s="207">
        <f>I21+J19-K19</f>
        <v>6368.800000000003</v>
      </c>
    </row>
    <row r="20" spans="1:15" s="39" customFormat="1" ht="22.5" customHeight="1" thickBot="1">
      <c r="A20" s="35"/>
      <c r="B20" s="40"/>
      <c r="C20" s="41" t="s">
        <v>118</v>
      </c>
      <c r="D20" s="42"/>
      <c r="E20" s="230">
        <f>+E22+E25+E26+E27+E28+E29+E31+E32+E34</f>
        <v>44963.7</v>
      </c>
      <c r="F20" s="208"/>
      <c r="G20" s="208"/>
      <c r="H20" s="208"/>
      <c r="I20" s="230">
        <v>29676</v>
      </c>
      <c r="J20" s="208"/>
      <c r="K20" s="208"/>
      <c r="L20" s="208"/>
      <c r="M20" s="209"/>
      <c r="N20" s="209"/>
      <c r="O20" s="210"/>
    </row>
    <row r="21" spans="1:15" s="39" customFormat="1" ht="24" customHeight="1">
      <c r="A21" s="35"/>
      <c r="B21" s="40"/>
      <c r="C21" s="43" t="s">
        <v>121</v>
      </c>
      <c r="D21" s="42"/>
      <c r="E21" s="208">
        <v>7585.1</v>
      </c>
      <c r="F21" s="208"/>
      <c r="G21" s="208"/>
      <c r="H21" s="208"/>
      <c r="I21" s="208">
        <v>7585.1</v>
      </c>
      <c r="J21" s="208"/>
      <c r="K21" s="208"/>
      <c r="L21" s="208"/>
      <c r="M21" s="209"/>
      <c r="N21" s="209"/>
      <c r="O21" s="210"/>
    </row>
    <row r="22" spans="1:15" s="47" customFormat="1" ht="25.5" customHeight="1">
      <c r="A22" s="35"/>
      <c r="B22" s="44">
        <v>1111000</v>
      </c>
      <c r="C22" s="45" t="s">
        <v>65</v>
      </c>
      <c r="D22" s="46" t="s">
        <v>66</v>
      </c>
      <c r="E22" s="211">
        <v>39400</v>
      </c>
      <c r="F22" s="211"/>
      <c r="G22" s="211"/>
      <c r="H22" s="211"/>
      <c r="I22" s="391" t="s">
        <v>434</v>
      </c>
      <c r="J22" s="212"/>
      <c r="K22" s="211">
        <f>3367.1-57.5+4+3530.3-119.5-57.5+3471.4-57.5+3482.2-57.5+3374.3-57.5+2789.2-57.5-9.2+67.6-24.2+3360.6+122.6+123.4+61.4+3.1+30.4+80.8+102.4-57.5+1650.3+134.2+188.6+96.9+2110.8-70+48.5+100-57.5</f>
        <v>27617.199999999997</v>
      </c>
      <c r="L22" s="211">
        <f>3367.1-57.5+4+3530.3-119.5-57.5+3471.4-57.5+3482.2-57.5+3374.3-57.5+2789.2-57.5-9.2+67.6-24.2+3360.6+122.6+123.4+61.4+3.1+30.4+80.8+102.4-57.5+1650.3+134.2+188.6+96.9+2110.8-70+48.5+100+3572.4</f>
        <v>31247.1</v>
      </c>
      <c r="M22" s="213">
        <f>L22-K22</f>
        <v>3629.9000000000015</v>
      </c>
      <c r="N22" s="213"/>
      <c r="O22" s="214"/>
    </row>
    <row r="23" spans="1:15" s="39" customFormat="1" ht="28.5" customHeight="1">
      <c r="A23" s="48"/>
      <c r="B23" s="44">
        <v>1120000</v>
      </c>
      <c r="C23" s="50" t="s">
        <v>67</v>
      </c>
      <c r="D23" s="51" t="s">
        <v>46</v>
      </c>
      <c r="E23" s="215"/>
      <c r="F23" s="215"/>
      <c r="G23" s="215"/>
      <c r="H23" s="215"/>
      <c r="I23" s="215"/>
      <c r="J23" s="215"/>
      <c r="K23" s="215"/>
      <c r="L23" s="215"/>
      <c r="M23" s="216"/>
      <c r="N23" s="217"/>
      <c r="O23" s="218"/>
    </row>
    <row r="24" spans="1:15" s="39" customFormat="1" ht="18" customHeight="1">
      <c r="A24" s="48"/>
      <c r="B24" s="44">
        <v>1121000</v>
      </c>
      <c r="C24" s="52" t="s">
        <v>68</v>
      </c>
      <c r="D24" s="53" t="s">
        <v>187</v>
      </c>
      <c r="E24" s="215"/>
      <c r="F24" s="215"/>
      <c r="G24" s="215"/>
      <c r="H24" s="215"/>
      <c r="I24" s="215"/>
      <c r="J24" s="215"/>
      <c r="K24" s="215"/>
      <c r="L24" s="215"/>
      <c r="M24" s="216"/>
      <c r="N24" s="217"/>
      <c r="O24" s="218"/>
    </row>
    <row r="25" spans="1:15" s="39" customFormat="1" ht="21" customHeight="1">
      <c r="A25" s="48"/>
      <c r="B25" s="54">
        <v>1121200</v>
      </c>
      <c r="C25" s="55" t="s">
        <v>177</v>
      </c>
      <c r="D25" s="49" t="s">
        <v>69</v>
      </c>
      <c r="E25" s="219">
        <v>600</v>
      </c>
      <c r="F25" s="219"/>
      <c r="G25" s="219"/>
      <c r="H25" s="219"/>
      <c r="I25" s="219">
        <v>450</v>
      </c>
      <c r="J25" s="219"/>
      <c r="K25" s="219">
        <f>151.1-5+68.4-5+51.6+47.6+33.3+22.5+8.9+6.4</f>
        <v>379.8</v>
      </c>
      <c r="L25" s="219">
        <f>151.1-5+68.4-5+51.6+47.6+33.3+22.5+8.9+6.3</f>
        <v>379.70000000000005</v>
      </c>
      <c r="M25" s="216"/>
      <c r="N25" s="217"/>
      <c r="O25" s="218"/>
    </row>
    <row r="26" spans="1:15" s="39" customFormat="1" ht="21" customHeight="1">
      <c r="A26" s="48"/>
      <c r="B26" s="54">
        <v>1121200</v>
      </c>
      <c r="C26" s="45" t="s">
        <v>113</v>
      </c>
      <c r="D26" s="49" t="s">
        <v>114</v>
      </c>
      <c r="E26" s="219">
        <v>1900</v>
      </c>
      <c r="F26" s="219"/>
      <c r="G26" s="219"/>
      <c r="H26" s="219"/>
      <c r="I26" s="219">
        <v>1450</v>
      </c>
      <c r="J26" s="219"/>
      <c r="K26" s="211">
        <f>523.5-10+268.7-3+99.6+134.8-9</f>
        <v>1004.6000000000001</v>
      </c>
      <c r="L26" s="211">
        <f>523.5-10+268.7-3+99.6+134.8-9</f>
        <v>1004.6000000000001</v>
      </c>
      <c r="M26" s="216"/>
      <c r="N26" s="217"/>
      <c r="O26" s="218"/>
    </row>
    <row r="27" spans="1:15" s="39" customFormat="1" ht="21" customHeight="1">
      <c r="A27" s="48"/>
      <c r="B27" s="54">
        <v>1121200</v>
      </c>
      <c r="C27" s="45" t="s">
        <v>115</v>
      </c>
      <c r="D27" s="49" t="s">
        <v>116</v>
      </c>
      <c r="E27" s="219">
        <v>200</v>
      </c>
      <c r="F27" s="219"/>
      <c r="G27" s="219"/>
      <c r="H27" s="219"/>
      <c r="I27" s="219">
        <v>150</v>
      </c>
      <c r="J27" s="219"/>
      <c r="K27" s="219">
        <f>9.7+8.2+3.2+1.9+9.9+4.4+4+2.4</f>
        <v>43.699999999999996</v>
      </c>
      <c r="L27" s="219">
        <f>9.7+8.2+3.2+1.9+9.9+4.4+4+2.4</f>
        <v>43.699999999999996</v>
      </c>
      <c r="M27" s="216"/>
      <c r="N27" s="217"/>
      <c r="O27" s="218"/>
    </row>
    <row r="28" spans="1:15" s="39" customFormat="1" ht="21.75" customHeight="1">
      <c r="A28" s="48"/>
      <c r="B28" s="54">
        <v>1121300</v>
      </c>
      <c r="C28" s="45" t="s">
        <v>70</v>
      </c>
      <c r="D28" s="49" t="s">
        <v>71</v>
      </c>
      <c r="E28" s="219">
        <v>100</v>
      </c>
      <c r="F28" s="219"/>
      <c r="G28" s="219"/>
      <c r="H28" s="219"/>
      <c r="I28" s="219">
        <v>70</v>
      </c>
      <c r="J28" s="219"/>
      <c r="K28" s="219">
        <f>18.5+9.2+9.3+9.2+9.3</f>
        <v>55.5</v>
      </c>
      <c r="L28" s="219">
        <f>18.5+9.2+9.3+9.2+9.3</f>
        <v>55.5</v>
      </c>
      <c r="M28" s="216"/>
      <c r="N28" s="217"/>
      <c r="O28" s="218"/>
    </row>
    <row r="29" spans="1:15" s="39" customFormat="1" ht="23.25" customHeight="1">
      <c r="A29" s="48"/>
      <c r="B29" s="54">
        <v>1121400</v>
      </c>
      <c r="C29" s="45" t="s">
        <v>74</v>
      </c>
      <c r="D29" s="49" t="s">
        <v>75</v>
      </c>
      <c r="E29" s="219">
        <v>200</v>
      </c>
      <c r="F29" s="219"/>
      <c r="G29" s="219"/>
      <c r="H29" s="219"/>
      <c r="I29" s="219">
        <v>150</v>
      </c>
      <c r="J29" s="219"/>
      <c r="K29" s="219">
        <f>31.7+16.1+16+15.8+15.8+6+9.8+15.8+15.8</f>
        <v>142.79999999999998</v>
      </c>
      <c r="L29" s="219">
        <f>31.7+16.1+16+15.8+15.8+6+9.8+15.8+15.8</f>
        <v>142.79999999999998</v>
      </c>
      <c r="M29" s="216"/>
      <c r="N29" s="217"/>
      <c r="O29" s="218"/>
    </row>
    <row r="30" spans="1:15" s="39" customFormat="1" ht="29.25" customHeight="1">
      <c r="A30" s="48"/>
      <c r="B30" s="44">
        <v>1122000</v>
      </c>
      <c r="C30" s="52" t="s">
        <v>76</v>
      </c>
      <c r="D30" s="51" t="s">
        <v>46</v>
      </c>
      <c r="E30" s="220"/>
      <c r="F30" s="220"/>
      <c r="G30" s="220"/>
      <c r="H30" s="220"/>
      <c r="I30" s="220"/>
      <c r="J30" s="220"/>
      <c r="K30" s="220"/>
      <c r="L30" s="220"/>
      <c r="M30" s="216"/>
      <c r="N30" s="217"/>
      <c r="O30" s="218"/>
    </row>
    <row r="31" spans="1:15" s="39" customFormat="1" ht="19.5" customHeight="1">
      <c r="A31" s="48"/>
      <c r="B31" s="44">
        <v>1122100</v>
      </c>
      <c r="C31" s="45" t="s">
        <v>77</v>
      </c>
      <c r="D31" s="49" t="s">
        <v>78</v>
      </c>
      <c r="E31" s="219">
        <v>250</v>
      </c>
      <c r="F31" s="219"/>
      <c r="G31" s="219"/>
      <c r="H31" s="219"/>
      <c r="I31" s="219">
        <v>200</v>
      </c>
      <c r="J31" s="219"/>
      <c r="K31" s="219">
        <f>97+4+12+8+20</f>
        <v>141</v>
      </c>
      <c r="L31" s="219">
        <f>97+4+12+8+20</f>
        <v>141</v>
      </c>
      <c r="M31" s="216"/>
      <c r="N31" s="217"/>
      <c r="O31" s="218"/>
    </row>
    <row r="32" spans="1:15" s="39" customFormat="1" ht="18.75" customHeight="1">
      <c r="A32" s="48"/>
      <c r="B32" s="44">
        <v>1122300</v>
      </c>
      <c r="C32" s="45" t="s">
        <v>79</v>
      </c>
      <c r="D32" s="49" t="s">
        <v>80</v>
      </c>
      <c r="E32" s="219">
        <v>900</v>
      </c>
      <c r="F32" s="219"/>
      <c r="G32" s="219"/>
      <c r="H32" s="219"/>
      <c r="I32" s="219">
        <v>650</v>
      </c>
      <c r="J32" s="219"/>
      <c r="K32" s="219">
        <f>119.9+74.9+70+70+70.1+11</f>
        <v>415.9</v>
      </c>
      <c r="L32" s="219">
        <f>119.9+74.9+70+70+70.1+11</f>
        <v>415.9</v>
      </c>
      <c r="M32" s="216"/>
      <c r="N32" s="217"/>
      <c r="O32" s="218"/>
    </row>
    <row r="33" spans="1:15" s="39" customFormat="1" ht="25.5">
      <c r="A33" s="48"/>
      <c r="B33" s="44">
        <v>1123000</v>
      </c>
      <c r="C33" s="52" t="s">
        <v>81</v>
      </c>
      <c r="D33" s="51" t="s">
        <v>46</v>
      </c>
      <c r="E33" s="220"/>
      <c r="F33" s="220"/>
      <c r="G33" s="220"/>
      <c r="H33" s="220"/>
      <c r="I33" s="220"/>
      <c r="J33" s="220"/>
      <c r="K33" s="220"/>
      <c r="L33" s="220"/>
      <c r="M33" s="216"/>
      <c r="N33" s="217"/>
      <c r="O33" s="218"/>
    </row>
    <row r="34" spans="1:15" s="39" customFormat="1" ht="34.5" customHeight="1">
      <c r="A34" s="48"/>
      <c r="B34" s="44">
        <v>1123800</v>
      </c>
      <c r="C34" s="45" t="s">
        <v>82</v>
      </c>
      <c r="D34" s="49" t="s">
        <v>83</v>
      </c>
      <c r="E34" s="219">
        <v>1413.7</v>
      </c>
      <c r="F34" s="219"/>
      <c r="G34" s="219"/>
      <c r="H34" s="219"/>
      <c r="I34" s="219">
        <v>1100</v>
      </c>
      <c r="J34" s="219"/>
      <c r="K34" s="219">
        <f>367.8+10+28.4+4+7.8+5+1+10+28.3+87+5+5+31.5+5+5+358.8+62.2+70</f>
        <v>1091.8</v>
      </c>
      <c r="L34" s="219">
        <f>367.8+10+28.4+4+7.8+5+1+10+28.3+87+5+5+31.5+5+5+358.8+62.2+70</f>
        <v>1091.8</v>
      </c>
      <c r="M34" s="216"/>
      <c r="N34" s="217"/>
      <c r="O34" s="218"/>
    </row>
    <row r="35" spans="1:15" s="47" customFormat="1" ht="24.75" customHeight="1">
      <c r="A35" s="48"/>
      <c r="B35" s="44">
        <v>1125000</v>
      </c>
      <c r="C35" s="52" t="s">
        <v>86</v>
      </c>
      <c r="D35" s="56" t="s">
        <v>46</v>
      </c>
      <c r="E35" s="219"/>
      <c r="F35" s="219"/>
      <c r="G35" s="219"/>
      <c r="H35" s="219"/>
      <c r="I35" s="219"/>
      <c r="J35" s="219"/>
      <c r="K35" s="211"/>
      <c r="L35" s="211"/>
      <c r="M35" s="216"/>
      <c r="N35" s="213"/>
      <c r="O35" s="214"/>
    </row>
    <row r="36" spans="1:15" s="39" customFormat="1" ht="24" customHeight="1">
      <c r="A36" s="48"/>
      <c r="B36" s="44">
        <v>1125100</v>
      </c>
      <c r="C36" s="45" t="s">
        <v>87</v>
      </c>
      <c r="D36" s="49" t="s">
        <v>88</v>
      </c>
      <c r="E36" s="221"/>
      <c r="F36" s="221"/>
      <c r="G36" s="221"/>
      <c r="H36" s="221"/>
      <c r="I36" s="221"/>
      <c r="J36" s="221"/>
      <c r="K36" s="221"/>
      <c r="L36" s="221"/>
      <c r="M36" s="217"/>
      <c r="N36" s="217"/>
      <c r="O36" s="218"/>
    </row>
    <row r="37" spans="1:15" s="39" customFormat="1" ht="14.25" customHeight="1">
      <c r="A37" s="48"/>
      <c r="B37" s="44">
        <v>1126000</v>
      </c>
      <c r="C37" s="52" t="s">
        <v>89</v>
      </c>
      <c r="D37" s="51" t="s">
        <v>46</v>
      </c>
      <c r="E37" s="222"/>
      <c r="F37" s="222"/>
      <c r="G37" s="222"/>
      <c r="H37" s="222"/>
      <c r="I37" s="222"/>
      <c r="J37" s="222"/>
      <c r="K37" s="222"/>
      <c r="L37" s="222"/>
      <c r="M37" s="217"/>
      <c r="N37" s="217"/>
      <c r="O37" s="218"/>
    </row>
    <row r="38" spans="1:15" s="39" customFormat="1" ht="21" customHeight="1">
      <c r="A38" s="48"/>
      <c r="B38" s="44">
        <v>1126100</v>
      </c>
      <c r="C38" s="45" t="s">
        <v>90</v>
      </c>
      <c r="D38" s="49" t="s">
        <v>91</v>
      </c>
      <c r="E38" s="223"/>
      <c r="F38" s="223"/>
      <c r="G38" s="223"/>
      <c r="H38" s="223"/>
      <c r="I38" s="223"/>
      <c r="J38" s="223"/>
      <c r="K38" s="223"/>
      <c r="L38" s="223"/>
      <c r="M38" s="217"/>
      <c r="N38" s="217"/>
      <c r="O38" s="218"/>
    </row>
    <row r="39" spans="1:15" s="39" customFormat="1" ht="24">
      <c r="A39" s="48"/>
      <c r="B39" s="54">
        <v>1126700</v>
      </c>
      <c r="C39" s="59" t="s">
        <v>94</v>
      </c>
      <c r="D39" s="49" t="s">
        <v>95</v>
      </c>
      <c r="E39" s="221"/>
      <c r="F39" s="221"/>
      <c r="G39" s="221"/>
      <c r="H39" s="221"/>
      <c r="I39" s="221"/>
      <c r="J39" s="221"/>
      <c r="K39" s="221"/>
      <c r="L39" s="221"/>
      <c r="M39" s="217"/>
      <c r="N39" s="217"/>
      <c r="O39" s="218"/>
    </row>
    <row r="40" spans="1:15" s="39" customFormat="1" ht="21" customHeight="1">
      <c r="A40" s="48"/>
      <c r="B40" s="54">
        <v>1126800</v>
      </c>
      <c r="C40" s="59" t="s">
        <v>98</v>
      </c>
      <c r="D40" s="49" t="s">
        <v>99</v>
      </c>
      <c r="E40" s="221"/>
      <c r="F40" s="221"/>
      <c r="G40" s="221"/>
      <c r="H40" s="221"/>
      <c r="I40" s="221"/>
      <c r="J40" s="221"/>
      <c r="K40" s="221"/>
      <c r="L40" s="221"/>
      <c r="M40" s="217"/>
      <c r="N40" s="217"/>
      <c r="O40" s="218"/>
    </row>
    <row r="41" spans="1:15" s="47" customFormat="1" ht="15" customHeight="1">
      <c r="A41" s="35"/>
      <c r="B41" s="44">
        <v>1140000</v>
      </c>
      <c r="C41" s="60" t="s">
        <v>102</v>
      </c>
      <c r="D41" s="51" t="s">
        <v>46</v>
      </c>
      <c r="E41" s="222"/>
      <c r="F41" s="222"/>
      <c r="G41" s="222"/>
      <c r="H41" s="222"/>
      <c r="I41" s="222"/>
      <c r="J41" s="222"/>
      <c r="K41" s="222"/>
      <c r="L41" s="222"/>
      <c r="M41" s="213"/>
      <c r="N41" s="213"/>
      <c r="O41" s="214"/>
    </row>
    <row r="42" spans="1:15" s="47" customFormat="1" ht="24">
      <c r="A42" s="48"/>
      <c r="B42" s="44">
        <v>1141000</v>
      </c>
      <c r="C42" s="59" t="s">
        <v>103</v>
      </c>
      <c r="D42" s="49" t="s">
        <v>104</v>
      </c>
      <c r="E42" s="221"/>
      <c r="F42" s="221"/>
      <c r="G42" s="221"/>
      <c r="H42" s="221"/>
      <c r="I42" s="221"/>
      <c r="J42" s="221"/>
      <c r="K42" s="221"/>
      <c r="L42" s="221"/>
      <c r="M42" s="213"/>
      <c r="N42" s="213"/>
      <c r="O42" s="214"/>
    </row>
    <row r="43" spans="1:15" s="39" customFormat="1" ht="18.75" customHeight="1">
      <c r="A43" s="35"/>
      <c r="B43" s="61">
        <v>1176000</v>
      </c>
      <c r="C43" s="60" t="s">
        <v>105</v>
      </c>
      <c r="D43" s="51" t="s">
        <v>46</v>
      </c>
      <c r="E43" s="224"/>
      <c r="F43" s="224"/>
      <c r="G43" s="224"/>
      <c r="H43" s="224"/>
      <c r="I43" s="224"/>
      <c r="J43" s="224"/>
      <c r="K43" s="224"/>
      <c r="L43" s="224"/>
      <c r="M43" s="217"/>
      <c r="N43" s="217"/>
      <c r="O43" s="218"/>
    </row>
    <row r="44" spans="1:15" s="39" customFormat="1" ht="16.5" customHeight="1">
      <c r="A44" s="35"/>
      <c r="B44" s="61">
        <v>1176100</v>
      </c>
      <c r="C44" s="62" t="s">
        <v>178</v>
      </c>
      <c r="D44" s="49" t="s">
        <v>106</v>
      </c>
      <c r="E44" s="211"/>
      <c r="F44" s="211"/>
      <c r="G44" s="211"/>
      <c r="H44" s="211"/>
      <c r="I44" s="211"/>
      <c r="J44" s="211"/>
      <c r="K44" s="211"/>
      <c r="L44" s="211"/>
      <c r="M44" s="217"/>
      <c r="N44" s="217"/>
      <c r="O44" s="218"/>
    </row>
    <row r="45" spans="1:15" s="29" customFormat="1" ht="24.75" customHeight="1">
      <c r="A45" s="48"/>
      <c r="B45" s="63" t="s">
        <v>107</v>
      </c>
      <c r="C45" s="64" t="s">
        <v>117</v>
      </c>
      <c r="D45" s="51" t="s">
        <v>46</v>
      </c>
      <c r="E45" s="224"/>
      <c r="F45" s="224"/>
      <c r="G45" s="224"/>
      <c r="H45" s="224"/>
      <c r="I45" s="224"/>
      <c r="J45" s="224"/>
      <c r="K45" s="224"/>
      <c r="L45" s="224"/>
      <c r="M45" s="225"/>
      <c r="N45" s="225"/>
      <c r="O45" s="226"/>
    </row>
    <row r="46" spans="1:15" s="39" customFormat="1" ht="23.25" customHeight="1" thickBot="1">
      <c r="A46" s="48"/>
      <c r="B46" s="65" t="s">
        <v>108</v>
      </c>
      <c r="C46" s="66" t="s">
        <v>109</v>
      </c>
      <c r="D46" s="67"/>
      <c r="E46" s="227"/>
      <c r="F46" s="227"/>
      <c r="G46" s="227"/>
      <c r="H46" s="227"/>
      <c r="I46" s="227"/>
      <c r="J46" s="227"/>
      <c r="K46" s="227"/>
      <c r="L46" s="227"/>
      <c r="M46" s="228"/>
      <c r="N46" s="228"/>
      <c r="O46" s="229"/>
    </row>
    <row r="47" spans="1:14" s="39" customFormat="1" ht="23.25" customHeight="1">
      <c r="A47" s="48"/>
      <c r="B47" s="1"/>
      <c r="C47" s="68" t="s">
        <v>436</v>
      </c>
      <c r="D47" s="69"/>
      <c r="E47" s="69"/>
      <c r="F47" s="69"/>
      <c r="G47" s="69"/>
      <c r="H47" s="69"/>
      <c r="I47" s="69"/>
      <c r="J47" s="70"/>
      <c r="K47" s="70"/>
      <c r="L47" s="70"/>
      <c r="M47" s="47"/>
      <c r="N47" s="47"/>
    </row>
    <row r="48" spans="1:14" s="39" customFormat="1" ht="12.75" customHeight="1">
      <c r="A48" s="48"/>
      <c r="B48" s="1"/>
      <c r="C48" s="69"/>
      <c r="D48" s="69"/>
      <c r="E48" s="69"/>
      <c r="F48" s="69"/>
      <c r="G48" s="69"/>
      <c r="H48" s="69"/>
      <c r="I48" s="69"/>
      <c r="J48" s="70"/>
      <c r="K48" s="70"/>
      <c r="L48" s="70"/>
      <c r="M48" s="47"/>
      <c r="N48" s="47"/>
    </row>
    <row r="49" spans="1:15" s="39" customFormat="1" ht="12.75" customHeight="1">
      <c r="A49" s="48"/>
      <c r="B49" s="1"/>
      <c r="C49" s="69"/>
      <c r="D49" s="69"/>
      <c r="E49" s="69"/>
      <c r="F49" s="69"/>
      <c r="G49" s="69"/>
      <c r="H49" s="69"/>
      <c r="I49" s="69"/>
      <c r="J49" s="70"/>
      <c r="K49" s="70"/>
      <c r="L49" s="70"/>
      <c r="M49" s="47"/>
      <c r="N49" s="47"/>
      <c r="O49" s="3"/>
    </row>
    <row r="50" spans="1:15" s="39" customFormat="1" ht="13.5">
      <c r="A50" s="48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1:15" s="39" customFormat="1" ht="12.75" customHeight="1">
      <c r="A51" s="48"/>
      <c r="B51" s="235"/>
      <c r="C51" s="392" t="s">
        <v>191</v>
      </c>
      <c r="D51" s="392"/>
      <c r="E51" s="393" t="s">
        <v>418</v>
      </c>
      <c r="F51" s="393"/>
      <c r="G51" s="393"/>
      <c r="H51" s="393"/>
      <c r="I51" s="393"/>
      <c r="J51" s="393"/>
      <c r="K51" s="393"/>
      <c r="L51" s="393"/>
      <c r="M51" s="393"/>
      <c r="N51" s="393"/>
      <c r="O51" s="393"/>
    </row>
    <row r="52" spans="1:15" s="39" customFormat="1" ht="14.25">
      <c r="A52" s="48"/>
      <c r="B52" s="235"/>
      <c r="C52" s="392" t="s">
        <v>192</v>
      </c>
      <c r="D52" s="392"/>
      <c r="E52" s="395" t="s">
        <v>193</v>
      </c>
      <c r="F52" s="395"/>
      <c r="G52" s="395"/>
      <c r="H52" s="395"/>
      <c r="I52" s="395"/>
      <c r="J52" s="395"/>
      <c r="K52" s="395"/>
      <c r="L52" s="395"/>
      <c r="M52" s="395"/>
      <c r="N52" s="395"/>
      <c r="O52" s="395"/>
    </row>
    <row r="53" spans="1:15" s="39" customFormat="1" ht="13.5">
      <c r="A53" s="48"/>
      <c r="B53" s="236" t="s">
        <v>194</v>
      </c>
      <c r="C53" s="236"/>
      <c r="D53" s="237"/>
      <c r="E53" s="238"/>
      <c r="F53" s="239"/>
      <c r="G53" s="239"/>
      <c r="H53" s="239"/>
      <c r="I53" s="239"/>
      <c r="J53" s="239"/>
      <c r="K53" s="239"/>
      <c r="L53" s="239"/>
      <c r="M53" s="239"/>
      <c r="N53" s="235"/>
      <c r="O53" s="235"/>
    </row>
    <row r="54" spans="1:15" s="39" customFormat="1" ht="13.5">
      <c r="A54" s="48"/>
      <c r="B54" s="235"/>
      <c r="C54" s="392" t="s">
        <v>195</v>
      </c>
      <c r="D54" s="392"/>
      <c r="E54" s="393" t="s">
        <v>417</v>
      </c>
      <c r="F54" s="393"/>
      <c r="G54" s="393"/>
      <c r="H54" s="393"/>
      <c r="I54" s="393"/>
      <c r="J54" s="393"/>
      <c r="K54" s="393"/>
      <c r="L54" s="393"/>
      <c r="M54" s="393"/>
      <c r="N54" s="393"/>
      <c r="O54" s="393"/>
    </row>
    <row r="55" spans="2:15" ht="14.25">
      <c r="B55" s="235"/>
      <c r="C55" s="392" t="s">
        <v>196</v>
      </c>
      <c r="D55" s="392"/>
      <c r="E55" s="395" t="s">
        <v>193</v>
      </c>
      <c r="F55" s="395"/>
      <c r="G55" s="395"/>
      <c r="H55" s="395"/>
      <c r="I55" s="395"/>
      <c r="J55" s="395"/>
      <c r="K55" s="395"/>
      <c r="L55" s="395"/>
      <c r="M55" s="395"/>
      <c r="N55" s="395"/>
      <c r="O55" s="395"/>
    </row>
    <row r="56" spans="2:15" ht="13.5">
      <c r="B56" s="235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5"/>
      <c r="O56" s="235"/>
    </row>
    <row r="57" spans="2:15" ht="13.5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</row>
  </sheetData>
  <sheetProtection/>
  <mergeCells count="24">
    <mergeCell ref="N1:O1"/>
    <mergeCell ref="B2:O2"/>
    <mergeCell ref="B3:O3"/>
    <mergeCell ref="B4:M4"/>
    <mergeCell ref="D6:G6"/>
    <mergeCell ref="M16:N16"/>
    <mergeCell ref="I10:M10"/>
    <mergeCell ref="C55:D55"/>
    <mergeCell ref="E55:O55"/>
    <mergeCell ref="C51:D51"/>
    <mergeCell ref="E51:O51"/>
    <mergeCell ref="C52:D52"/>
    <mergeCell ref="B16:B17"/>
    <mergeCell ref="C16:D16"/>
    <mergeCell ref="E16:E17"/>
    <mergeCell ref="F16:H16"/>
    <mergeCell ref="E52:O52"/>
    <mergeCell ref="C54:D54"/>
    <mergeCell ref="E54:O54"/>
    <mergeCell ref="O16:O17"/>
    <mergeCell ref="I16:I17"/>
    <mergeCell ref="J16:J17"/>
    <mergeCell ref="K16:K17"/>
    <mergeCell ref="L16:L17"/>
  </mergeCells>
  <printOptions/>
  <pageMargins left="0.25" right="0" top="0.1968503937007874" bottom="0.2755905511811024" header="0.33" footer="0.275590551181102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22">
      <selection activeCell="K25" sqref="K25:L25"/>
    </sheetView>
  </sheetViews>
  <sheetFormatPr defaultColWidth="9.00390625" defaultRowHeight="12.75"/>
  <cols>
    <col min="1" max="1" width="3.75390625" style="78" customWidth="1"/>
    <col min="2" max="2" width="8.375" style="72" customWidth="1"/>
    <col min="3" max="3" width="50.875" style="74" customWidth="1"/>
    <col min="4" max="4" width="7.00390625" style="71" customWidth="1"/>
    <col min="5" max="5" width="7.875" style="72" customWidth="1"/>
    <col min="6" max="6" width="8.25390625" style="73" customWidth="1"/>
    <col min="7" max="7" width="8.125" style="73" customWidth="1"/>
    <col min="8" max="8" width="8.75390625" style="72" customWidth="1"/>
    <col min="9" max="9" width="9.00390625" style="72" customWidth="1"/>
    <col min="10" max="10" width="8.375" style="72" customWidth="1"/>
    <col min="11" max="11" width="10.375" style="72" customWidth="1"/>
    <col min="12" max="12" width="11.125" style="72" customWidth="1"/>
    <col min="13" max="16384" width="9.125" style="78" customWidth="1"/>
  </cols>
  <sheetData>
    <row r="1" spans="3:14" s="25" customFormat="1" ht="18.75" customHeight="1">
      <c r="C1" s="75"/>
      <c r="D1" s="76"/>
      <c r="F1" s="77"/>
      <c r="G1" s="77"/>
      <c r="J1" s="409" t="s">
        <v>47</v>
      </c>
      <c r="K1" s="409"/>
      <c r="N1" s="12"/>
    </row>
    <row r="3" spans="11:12" ht="10.5">
      <c r="K3" s="78"/>
      <c r="L3" s="79"/>
    </row>
    <row r="4" spans="2:12" s="16" customFormat="1" ht="10.5">
      <c r="B4" s="410" t="s">
        <v>48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2:12" s="16" customFormat="1" ht="16.5" customHeight="1">
      <c r="B5" s="410" t="s">
        <v>49</v>
      </c>
      <c r="C5" s="410"/>
      <c r="D5" s="410"/>
      <c r="E5" s="410"/>
      <c r="F5" s="410"/>
      <c r="G5" s="410"/>
      <c r="H5" s="410"/>
      <c r="I5" s="410"/>
      <c r="J5" s="410"/>
      <c r="K5" s="410"/>
      <c r="L5" s="410"/>
    </row>
    <row r="6" spans="2:12" s="16" customFormat="1" ht="14.25" customHeight="1">
      <c r="B6" s="410" t="s">
        <v>437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</row>
    <row r="7" spans="2:12" s="16" customFormat="1" ht="18.75" customHeight="1">
      <c r="B7" s="80"/>
      <c r="C7" s="80"/>
      <c r="D7" s="80"/>
      <c r="E7" s="80"/>
      <c r="F7" s="80"/>
      <c r="G7" s="80"/>
      <c r="H7" s="80"/>
      <c r="I7" s="80"/>
      <c r="J7" s="80"/>
      <c r="K7" s="14"/>
      <c r="L7" s="14"/>
    </row>
    <row r="8" spans="1:9" s="69" customFormat="1" ht="13.5" thickBot="1">
      <c r="A8" s="81"/>
      <c r="B8" s="405" t="s">
        <v>190</v>
      </c>
      <c r="C8" s="411"/>
      <c r="D8" s="411"/>
      <c r="E8" s="411"/>
      <c r="F8" s="411"/>
      <c r="G8" s="83" t="s">
        <v>3</v>
      </c>
      <c r="I8" s="82"/>
    </row>
    <row r="9" spans="1:12" s="14" customFormat="1" ht="15.75" thickBot="1">
      <c r="A9" s="84"/>
      <c r="B9" s="10" t="s">
        <v>182</v>
      </c>
      <c r="J9" s="14" t="s">
        <v>4</v>
      </c>
      <c r="L9" s="15" t="s">
        <v>122</v>
      </c>
    </row>
    <row r="10" spans="1:12" s="14" customFormat="1" ht="10.5" customHeight="1" thickBot="1">
      <c r="A10" s="84"/>
      <c r="B10" s="14" t="s">
        <v>5</v>
      </c>
      <c r="J10" s="14" t="s">
        <v>6</v>
      </c>
      <c r="L10" s="17"/>
    </row>
    <row r="11" spans="1:12" s="14" customFormat="1" ht="10.5" customHeight="1" thickBot="1">
      <c r="A11" s="84"/>
      <c r="B11" s="14" t="s">
        <v>7</v>
      </c>
      <c r="E11" s="17"/>
      <c r="J11" s="14" t="s">
        <v>8</v>
      </c>
      <c r="L11" s="17"/>
    </row>
    <row r="12" spans="1:7" s="14" customFormat="1" ht="11.25" customHeight="1" thickBot="1">
      <c r="A12" s="84"/>
      <c r="B12" s="14" t="s">
        <v>50</v>
      </c>
      <c r="G12" s="10" t="s">
        <v>185</v>
      </c>
    </row>
    <row r="13" spans="1:12" s="14" customFormat="1" ht="13.5" customHeight="1" thickBot="1">
      <c r="A13" s="84"/>
      <c r="B13" s="10" t="s">
        <v>179</v>
      </c>
      <c r="C13" s="85"/>
      <c r="D13" s="86"/>
      <c r="E13" s="85"/>
      <c r="G13" s="14" t="s">
        <v>10</v>
      </c>
      <c r="L13" s="87"/>
    </row>
    <row r="14" spans="1:7" s="14" customFormat="1" ht="11.25" thickBot="1">
      <c r="A14" s="84"/>
      <c r="B14" s="13" t="s">
        <v>174</v>
      </c>
      <c r="C14" s="83"/>
      <c r="D14" s="88"/>
      <c r="G14" s="14" t="s">
        <v>123</v>
      </c>
    </row>
    <row r="15" spans="1:12" s="14" customFormat="1" ht="15.75" customHeight="1" thickBot="1">
      <c r="A15" s="84"/>
      <c r="B15" s="84" t="s">
        <v>51</v>
      </c>
      <c r="C15" s="84"/>
      <c r="D15" s="85"/>
      <c r="E15" s="89"/>
      <c r="G15" s="85" t="s">
        <v>13</v>
      </c>
      <c r="L15" s="90"/>
    </row>
    <row r="16" spans="1:12" s="85" customFormat="1" ht="11.25" thickBot="1">
      <c r="A16" s="90"/>
      <c r="B16" s="14" t="s">
        <v>14</v>
      </c>
      <c r="C16" s="14"/>
      <c r="D16" s="14"/>
      <c r="E16" s="83"/>
      <c r="G16" s="85" t="s">
        <v>175</v>
      </c>
      <c r="I16" s="14"/>
      <c r="J16" s="14"/>
      <c r="K16" s="14"/>
      <c r="L16" s="14"/>
    </row>
    <row r="17" spans="1:11" s="83" customFormat="1" ht="14.25" customHeight="1" thickBot="1">
      <c r="A17" s="91"/>
      <c r="B17" s="14" t="s">
        <v>15</v>
      </c>
      <c r="C17" s="92"/>
      <c r="D17" s="72"/>
      <c r="E17" s="93"/>
      <c r="H17" s="84"/>
      <c r="I17" s="85"/>
      <c r="J17" s="85"/>
      <c r="K17" s="85"/>
    </row>
    <row r="18" spans="2:12" s="16" customFormat="1" ht="11.25" thickBot="1">
      <c r="B18" s="84"/>
      <c r="C18" s="84"/>
      <c r="D18" s="90"/>
      <c r="E18" s="84"/>
      <c r="F18" s="84"/>
      <c r="G18" s="84"/>
      <c r="H18" s="14"/>
      <c r="I18" s="14"/>
      <c r="J18" s="14"/>
      <c r="K18" s="14"/>
      <c r="L18" s="14"/>
    </row>
    <row r="19" spans="2:12" s="95" customFormat="1" ht="22.5" customHeight="1" thickBot="1">
      <c r="B19" s="413" t="s">
        <v>16</v>
      </c>
      <c r="C19" s="416" t="s">
        <v>17</v>
      </c>
      <c r="D19" s="417"/>
      <c r="E19" s="418" t="s">
        <v>52</v>
      </c>
      <c r="F19" s="419"/>
      <c r="G19" s="419"/>
      <c r="H19" s="420"/>
      <c r="I19" s="418" t="s">
        <v>53</v>
      </c>
      <c r="J19" s="419"/>
      <c r="K19" s="419"/>
      <c r="L19" s="420"/>
    </row>
    <row r="20" spans="2:12" s="95" customFormat="1" ht="21" customHeight="1" thickBot="1">
      <c r="B20" s="414"/>
      <c r="C20" s="413" t="s">
        <v>25</v>
      </c>
      <c r="D20" s="421" t="s">
        <v>26</v>
      </c>
      <c r="E20" s="423" t="s">
        <v>54</v>
      </c>
      <c r="F20" s="408"/>
      <c r="G20" s="407" t="s">
        <v>55</v>
      </c>
      <c r="H20" s="408"/>
      <c r="I20" s="423" t="s">
        <v>54</v>
      </c>
      <c r="J20" s="408"/>
      <c r="K20" s="407" t="s">
        <v>55</v>
      </c>
      <c r="L20" s="408"/>
    </row>
    <row r="21" spans="2:12" s="96" customFormat="1" ht="21.75" thickBot="1">
      <c r="B21" s="415"/>
      <c r="C21" s="415"/>
      <c r="D21" s="422"/>
      <c r="E21" s="94" t="s">
        <v>56</v>
      </c>
      <c r="F21" s="94" t="s">
        <v>57</v>
      </c>
      <c r="G21" s="94" t="s">
        <v>56</v>
      </c>
      <c r="H21" s="97" t="s">
        <v>57</v>
      </c>
      <c r="I21" s="94" t="s">
        <v>56</v>
      </c>
      <c r="J21" s="94" t="s">
        <v>57</v>
      </c>
      <c r="K21" s="94" t="s">
        <v>56</v>
      </c>
      <c r="L21" s="97" t="s">
        <v>57</v>
      </c>
    </row>
    <row r="22" spans="2:12" ht="11.25" thickBot="1">
      <c r="B22" s="98" t="s">
        <v>32</v>
      </c>
      <c r="C22" s="98" t="s">
        <v>33</v>
      </c>
      <c r="D22" s="99" t="s">
        <v>34</v>
      </c>
      <c r="E22" s="99">
        <v>1</v>
      </c>
      <c r="F22" s="99">
        <v>2</v>
      </c>
      <c r="G22" s="99">
        <v>3</v>
      </c>
      <c r="H22" s="99" t="s">
        <v>58</v>
      </c>
      <c r="I22" s="99" t="s">
        <v>59</v>
      </c>
      <c r="J22" s="99" t="s">
        <v>60</v>
      </c>
      <c r="K22" s="99" t="s">
        <v>61</v>
      </c>
      <c r="L22" s="99" t="s">
        <v>62</v>
      </c>
    </row>
    <row r="23" spans="1:12" ht="27" customHeight="1" thickBot="1">
      <c r="A23" s="100"/>
      <c r="B23" s="101">
        <v>1100000</v>
      </c>
      <c r="C23" s="102" t="s">
        <v>119</v>
      </c>
      <c r="D23" s="103" t="s">
        <v>46</v>
      </c>
      <c r="E23" s="102"/>
      <c r="F23" s="102"/>
      <c r="G23" s="102"/>
      <c r="H23" s="102"/>
      <c r="I23" s="102"/>
      <c r="J23" s="102"/>
      <c r="K23" s="213">
        <v>3629.8</v>
      </c>
      <c r="L23" s="213">
        <v>3629.8</v>
      </c>
    </row>
    <row r="24" spans="1:12" ht="44.25" customHeight="1" thickBot="1">
      <c r="A24" s="100"/>
      <c r="B24" s="101">
        <v>1110000</v>
      </c>
      <c r="C24" s="104" t="s">
        <v>63</v>
      </c>
      <c r="D24" s="103" t="s">
        <v>46</v>
      </c>
      <c r="E24" s="102"/>
      <c r="F24" s="102"/>
      <c r="G24" s="102"/>
      <c r="H24" s="102"/>
      <c r="I24" s="102"/>
      <c r="J24" s="102"/>
      <c r="K24" s="102"/>
      <c r="L24" s="102"/>
    </row>
    <row r="25" spans="1:12" s="95" customFormat="1" ht="17.25" customHeight="1" thickBot="1">
      <c r="A25" s="100"/>
      <c r="B25" s="101">
        <v>1110000</v>
      </c>
      <c r="C25" s="105" t="s">
        <v>64</v>
      </c>
      <c r="D25" s="103" t="s">
        <v>46</v>
      </c>
      <c r="E25" s="102"/>
      <c r="F25" s="102"/>
      <c r="G25" s="102"/>
      <c r="H25" s="102"/>
      <c r="I25" s="102"/>
      <c r="J25" s="102"/>
      <c r="K25" s="213">
        <v>3629.8</v>
      </c>
      <c r="L25" s="213">
        <v>3629.8</v>
      </c>
    </row>
    <row r="26" spans="1:12" s="95" customFormat="1" ht="20.25" customHeight="1" thickBot="1">
      <c r="A26" s="100"/>
      <c r="B26" s="40">
        <v>1111000</v>
      </c>
      <c r="C26" s="106" t="s">
        <v>65</v>
      </c>
      <c r="D26" s="107" t="s">
        <v>66</v>
      </c>
      <c r="E26" s="108"/>
      <c r="F26" s="108"/>
      <c r="G26" s="108"/>
      <c r="H26" s="108"/>
      <c r="I26" s="108"/>
      <c r="J26" s="108"/>
      <c r="K26" s="108"/>
      <c r="L26" s="109"/>
    </row>
    <row r="27" spans="1:12" ht="17.25" customHeight="1">
      <c r="A27" s="110"/>
      <c r="B27" s="111">
        <v>1120000</v>
      </c>
      <c r="C27" s="112" t="s">
        <v>67</v>
      </c>
      <c r="D27" s="113" t="s">
        <v>46</v>
      </c>
      <c r="E27" s="114"/>
      <c r="F27" s="114"/>
      <c r="G27" s="114"/>
      <c r="H27" s="114"/>
      <c r="I27" s="114"/>
      <c r="J27" s="114"/>
      <c r="K27" s="114"/>
      <c r="L27" s="114"/>
    </row>
    <row r="28" spans="1:12" ht="19.5" customHeight="1" thickBot="1">
      <c r="A28" s="110"/>
      <c r="B28" s="115">
        <v>1121000</v>
      </c>
      <c r="C28" s="116" t="s">
        <v>68</v>
      </c>
      <c r="D28" s="117"/>
      <c r="E28" s="118"/>
      <c r="F28" s="118"/>
      <c r="G28" s="118"/>
      <c r="H28" s="118"/>
      <c r="I28" s="118"/>
      <c r="J28" s="118"/>
      <c r="K28" s="118"/>
      <c r="L28" s="118"/>
    </row>
    <row r="29" spans="1:12" ht="18.75" customHeight="1">
      <c r="A29" s="110"/>
      <c r="B29" s="54">
        <v>1121200</v>
      </c>
      <c r="C29" s="119" t="s">
        <v>180</v>
      </c>
      <c r="D29" s="120" t="s">
        <v>69</v>
      </c>
      <c r="E29" s="57"/>
      <c r="F29" s="57"/>
      <c r="G29" s="57"/>
      <c r="H29" s="57"/>
      <c r="I29" s="57"/>
      <c r="J29" s="57"/>
      <c r="K29" s="57"/>
      <c r="L29" s="121"/>
    </row>
    <row r="30" spans="1:12" ht="18.75" customHeight="1">
      <c r="A30" s="110"/>
      <c r="B30" s="54">
        <v>1121200</v>
      </c>
      <c r="C30" s="45" t="s">
        <v>120</v>
      </c>
      <c r="D30" s="49" t="s">
        <v>114</v>
      </c>
      <c r="E30" s="57"/>
      <c r="F30" s="57"/>
      <c r="G30" s="57"/>
      <c r="H30" s="57"/>
      <c r="I30" s="57"/>
      <c r="J30" s="57"/>
      <c r="K30" s="57"/>
      <c r="L30" s="121"/>
    </row>
    <row r="31" spans="1:12" ht="18.75" customHeight="1">
      <c r="A31" s="110"/>
      <c r="B31" s="54">
        <v>1121200</v>
      </c>
      <c r="C31" s="45" t="s">
        <v>115</v>
      </c>
      <c r="D31" s="49" t="s">
        <v>116</v>
      </c>
      <c r="E31" s="57"/>
      <c r="F31" s="57"/>
      <c r="G31" s="57"/>
      <c r="H31" s="57"/>
      <c r="I31" s="57"/>
      <c r="J31" s="57"/>
      <c r="K31" s="57"/>
      <c r="L31" s="121"/>
    </row>
    <row r="32" spans="1:12" ht="19.5" customHeight="1">
      <c r="A32" s="110"/>
      <c r="B32" s="54">
        <v>1121300</v>
      </c>
      <c r="C32" s="122" t="s">
        <v>70</v>
      </c>
      <c r="D32" s="120" t="s">
        <v>71</v>
      </c>
      <c r="E32" s="123"/>
      <c r="F32" s="123"/>
      <c r="G32" s="123"/>
      <c r="H32" s="123"/>
      <c r="I32" s="123"/>
      <c r="J32" s="123"/>
      <c r="K32" s="123"/>
      <c r="L32" s="124"/>
    </row>
    <row r="33" spans="1:12" ht="17.25" customHeight="1">
      <c r="A33" s="110"/>
      <c r="B33" s="54"/>
      <c r="C33" s="122" t="s">
        <v>72</v>
      </c>
      <c r="D33" s="120" t="s">
        <v>73</v>
      </c>
      <c r="E33" s="123"/>
      <c r="F33" s="123"/>
      <c r="G33" s="123"/>
      <c r="H33" s="123"/>
      <c r="I33" s="123"/>
      <c r="J33" s="123"/>
      <c r="K33" s="123"/>
      <c r="L33" s="124"/>
    </row>
    <row r="34" spans="1:12" ht="18" customHeight="1" thickBot="1">
      <c r="A34" s="110"/>
      <c r="B34" s="54">
        <v>1121400</v>
      </c>
      <c r="C34" s="122" t="s">
        <v>74</v>
      </c>
      <c r="D34" s="120" t="s">
        <v>75</v>
      </c>
      <c r="E34" s="123"/>
      <c r="F34" s="123"/>
      <c r="G34" s="123"/>
      <c r="H34" s="123"/>
      <c r="I34" s="123"/>
      <c r="J34" s="123"/>
      <c r="K34" s="123"/>
      <c r="L34" s="124"/>
    </row>
    <row r="35" spans="1:12" ht="19.5" customHeight="1" thickBot="1">
      <c r="A35" s="110"/>
      <c r="B35" s="101">
        <v>1122000</v>
      </c>
      <c r="C35" s="125" t="s">
        <v>76</v>
      </c>
      <c r="D35" s="103" t="s">
        <v>46</v>
      </c>
      <c r="E35" s="126"/>
      <c r="F35" s="126"/>
      <c r="G35" s="126"/>
      <c r="H35" s="126"/>
      <c r="I35" s="126"/>
      <c r="J35" s="126"/>
      <c r="K35" s="126"/>
      <c r="L35" s="126"/>
    </row>
    <row r="36" spans="1:12" ht="18" customHeight="1">
      <c r="A36" s="110"/>
      <c r="B36" s="40">
        <v>1122100</v>
      </c>
      <c r="C36" s="127" t="s">
        <v>77</v>
      </c>
      <c r="D36" s="128" t="s">
        <v>78</v>
      </c>
      <c r="E36" s="129"/>
      <c r="F36" s="129"/>
      <c r="G36" s="129"/>
      <c r="H36" s="129"/>
      <c r="I36" s="129"/>
      <c r="J36" s="129"/>
      <c r="K36" s="129"/>
      <c r="L36" s="130"/>
    </row>
    <row r="37" spans="1:12" ht="17.25" customHeight="1" thickBot="1">
      <c r="A37" s="110"/>
      <c r="B37" s="131">
        <v>1122300</v>
      </c>
      <c r="C37" s="132" t="s">
        <v>79</v>
      </c>
      <c r="D37" s="133" t="s">
        <v>80</v>
      </c>
      <c r="E37" s="134"/>
      <c r="F37" s="134"/>
      <c r="G37" s="134"/>
      <c r="H37" s="134"/>
      <c r="I37" s="134"/>
      <c r="J37" s="134"/>
      <c r="K37" s="134"/>
      <c r="L37" s="135"/>
    </row>
    <row r="38" spans="1:12" ht="18" customHeight="1" thickBot="1">
      <c r="A38" s="110"/>
      <c r="B38" s="101">
        <v>1123000</v>
      </c>
      <c r="C38" s="125" t="s">
        <v>81</v>
      </c>
      <c r="D38" s="103" t="s">
        <v>46</v>
      </c>
      <c r="E38" s="136"/>
      <c r="F38" s="136"/>
      <c r="G38" s="136"/>
      <c r="H38" s="136"/>
      <c r="I38" s="136"/>
      <c r="J38" s="136"/>
      <c r="K38" s="136"/>
      <c r="L38" s="136"/>
    </row>
    <row r="39" spans="1:12" ht="17.25" customHeight="1">
      <c r="A39" s="110"/>
      <c r="B39" s="44">
        <v>1123800</v>
      </c>
      <c r="C39" s="122" t="s">
        <v>82</v>
      </c>
      <c r="D39" s="120" t="s">
        <v>83</v>
      </c>
      <c r="E39" s="57"/>
      <c r="F39" s="57"/>
      <c r="G39" s="57"/>
      <c r="H39" s="57"/>
      <c r="I39" s="57"/>
      <c r="J39" s="57"/>
      <c r="K39" s="57"/>
      <c r="L39" s="121"/>
    </row>
    <row r="40" spans="1:12" ht="23.25" customHeight="1" thickBot="1">
      <c r="A40" s="110"/>
      <c r="B40" s="131"/>
      <c r="C40" s="132" t="s">
        <v>84</v>
      </c>
      <c r="D40" s="133" t="s">
        <v>85</v>
      </c>
      <c r="E40" s="137"/>
      <c r="F40" s="137"/>
      <c r="G40" s="137"/>
      <c r="H40" s="137"/>
      <c r="I40" s="137"/>
      <c r="J40" s="137"/>
      <c r="K40" s="137"/>
      <c r="L40" s="138"/>
    </row>
    <row r="41" spans="1:12" ht="15.75" customHeight="1" thickBot="1">
      <c r="A41" s="110"/>
      <c r="B41" s="101">
        <v>1126000</v>
      </c>
      <c r="C41" s="125" t="s">
        <v>89</v>
      </c>
      <c r="D41" s="103" t="s">
        <v>46</v>
      </c>
      <c r="E41" s="139"/>
      <c r="F41" s="139"/>
      <c r="G41" s="139"/>
      <c r="H41" s="139"/>
      <c r="I41" s="139"/>
      <c r="J41" s="139"/>
      <c r="K41" s="139"/>
      <c r="L41" s="139"/>
    </row>
    <row r="42" spans="1:12" ht="17.25" customHeight="1">
      <c r="A42" s="110"/>
      <c r="B42" s="40">
        <v>1126100</v>
      </c>
      <c r="C42" s="127" t="s">
        <v>90</v>
      </c>
      <c r="D42" s="128" t="s">
        <v>91</v>
      </c>
      <c r="E42" s="140"/>
      <c r="F42" s="140"/>
      <c r="G42" s="140"/>
      <c r="H42" s="140"/>
      <c r="I42" s="140"/>
      <c r="J42" s="140"/>
      <c r="K42" s="140"/>
      <c r="L42" s="141"/>
    </row>
    <row r="43" spans="1:12" ht="15.75" customHeight="1">
      <c r="A43" s="110"/>
      <c r="B43" s="44"/>
      <c r="C43" s="122" t="s">
        <v>92</v>
      </c>
      <c r="D43" s="128" t="s">
        <v>93</v>
      </c>
      <c r="E43" s="58"/>
      <c r="F43" s="58"/>
      <c r="G43" s="58"/>
      <c r="H43" s="58"/>
      <c r="I43" s="58"/>
      <c r="J43" s="58"/>
      <c r="K43" s="58"/>
      <c r="L43" s="142"/>
    </row>
    <row r="44" spans="1:12" ht="15.75" customHeight="1">
      <c r="A44" s="110"/>
      <c r="B44" s="54">
        <v>1126700</v>
      </c>
      <c r="C44" s="143" t="s">
        <v>94</v>
      </c>
      <c r="D44" s="120" t="s">
        <v>95</v>
      </c>
      <c r="E44" s="57"/>
      <c r="F44" s="57"/>
      <c r="G44" s="57"/>
      <c r="H44" s="57"/>
      <c r="I44" s="57"/>
      <c r="J44" s="57"/>
      <c r="K44" s="57"/>
      <c r="L44" s="121"/>
    </row>
    <row r="45" spans="1:12" ht="15" customHeight="1">
      <c r="A45" s="110"/>
      <c r="B45" s="54"/>
      <c r="C45" s="143" t="s">
        <v>96</v>
      </c>
      <c r="D45" s="120" t="s">
        <v>97</v>
      </c>
      <c r="E45" s="57"/>
      <c r="F45" s="57"/>
      <c r="G45" s="57"/>
      <c r="H45" s="57"/>
      <c r="I45" s="57"/>
      <c r="J45" s="57"/>
      <c r="K45" s="57"/>
      <c r="L45" s="121"/>
    </row>
    <row r="46" spans="1:12" ht="15" customHeight="1">
      <c r="A46" s="110"/>
      <c r="B46" s="54">
        <v>1126800</v>
      </c>
      <c r="C46" s="143" t="s">
        <v>98</v>
      </c>
      <c r="D46" s="120" t="s">
        <v>99</v>
      </c>
      <c r="E46" s="57"/>
      <c r="F46" s="57"/>
      <c r="G46" s="57"/>
      <c r="H46" s="57"/>
      <c r="I46" s="57"/>
      <c r="J46" s="57"/>
      <c r="K46" s="57"/>
      <c r="L46" s="121"/>
    </row>
    <row r="47" spans="1:12" ht="16.5" customHeight="1" thickBot="1">
      <c r="A47" s="110"/>
      <c r="B47" s="144"/>
      <c r="C47" s="145" t="s">
        <v>100</v>
      </c>
      <c r="D47" s="133" t="s">
        <v>101</v>
      </c>
      <c r="E47" s="137"/>
      <c r="F47" s="137"/>
      <c r="G47" s="137"/>
      <c r="H47" s="137"/>
      <c r="I47" s="137"/>
      <c r="J47" s="137"/>
      <c r="K47" s="137"/>
      <c r="L47" s="138"/>
    </row>
    <row r="48" spans="1:12" ht="16.5" customHeight="1" thickBot="1">
      <c r="A48" s="100"/>
      <c r="B48" s="146">
        <v>1176000</v>
      </c>
      <c r="C48" s="147" t="s">
        <v>105</v>
      </c>
      <c r="D48" s="103" t="s">
        <v>46</v>
      </c>
      <c r="E48" s="126"/>
      <c r="F48" s="126"/>
      <c r="G48" s="126"/>
      <c r="H48" s="126"/>
      <c r="I48" s="126"/>
      <c r="J48" s="126"/>
      <c r="K48" s="126"/>
      <c r="L48" s="126"/>
    </row>
    <row r="49" spans="1:12" ht="21.75" customHeight="1" thickBot="1">
      <c r="A49" s="110"/>
      <c r="B49" s="102" t="s">
        <v>108</v>
      </c>
      <c r="C49" s="105" t="s">
        <v>109</v>
      </c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2" ht="24" customHeight="1" thickBot="1">
      <c r="A50" s="110"/>
      <c r="B50" s="102"/>
      <c r="C50" s="105" t="s">
        <v>110</v>
      </c>
      <c r="D50" s="102"/>
      <c r="E50" s="102"/>
      <c r="F50" s="102"/>
      <c r="G50" s="102"/>
      <c r="H50" s="102"/>
      <c r="I50" s="102"/>
      <c r="J50" s="102"/>
      <c r="K50" s="102"/>
      <c r="L50" s="102"/>
    </row>
    <row r="51" spans="1:12" ht="23.25" customHeight="1" thickBot="1">
      <c r="A51" s="110"/>
      <c r="B51" s="102"/>
      <c r="C51" s="105" t="s">
        <v>111</v>
      </c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10.5">
      <c r="A52" s="110"/>
      <c r="B52" s="148"/>
      <c r="C52" s="149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ht="16.5" customHeight="1">
      <c r="A53" s="110"/>
      <c r="B53" s="150"/>
      <c r="C53" s="412"/>
      <c r="D53" s="412"/>
      <c r="E53" s="412"/>
      <c r="F53" s="412"/>
      <c r="G53" s="412"/>
      <c r="H53" s="412"/>
      <c r="I53" s="412"/>
      <c r="J53" s="412"/>
      <c r="K53" s="150"/>
      <c r="L53" s="150"/>
    </row>
    <row r="54" spans="1:14" s="39" customFormat="1" ht="23.25" customHeight="1">
      <c r="A54" s="48"/>
      <c r="B54" s="1"/>
      <c r="C54" s="68" t="s">
        <v>438</v>
      </c>
      <c r="D54" s="69"/>
      <c r="E54" s="69"/>
      <c r="F54" s="69"/>
      <c r="G54" s="69"/>
      <c r="H54" s="69"/>
      <c r="I54" s="69"/>
      <c r="J54" s="70"/>
      <c r="K54" s="70"/>
      <c r="L54" s="70"/>
      <c r="M54" s="47"/>
      <c r="N54" s="47"/>
    </row>
    <row r="55" spans="1:14" s="39" customFormat="1" ht="12.75" customHeight="1">
      <c r="A55" s="48"/>
      <c r="B55" s="1"/>
      <c r="C55" s="69"/>
      <c r="D55" s="69"/>
      <c r="E55" s="69"/>
      <c r="F55" s="69"/>
      <c r="G55" s="69"/>
      <c r="H55" s="69"/>
      <c r="I55" s="69"/>
      <c r="J55" s="70"/>
      <c r="K55" s="70"/>
      <c r="L55" s="70"/>
      <c r="M55" s="47"/>
      <c r="N55" s="47"/>
    </row>
    <row r="56" spans="1:14" s="39" customFormat="1" ht="13.5">
      <c r="A56" s="392" t="s">
        <v>191</v>
      </c>
      <c r="B56" s="392"/>
      <c r="C56" s="393" t="s">
        <v>421</v>
      </c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47"/>
    </row>
    <row r="57" spans="1:14" s="39" customFormat="1" ht="12.75" customHeight="1">
      <c r="A57" s="392" t="s">
        <v>192</v>
      </c>
      <c r="B57" s="392"/>
      <c r="C57" s="395" t="s">
        <v>193</v>
      </c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47"/>
    </row>
    <row r="58" spans="1:14" s="39" customFormat="1" ht="25.5">
      <c r="A58" s="273" t="s">
        <v>194</v>
      </c>
      <c r="B58" s="273"/>
      <c r="C58" s="238"/>
      <c r="D58" s="239"/>
      <c r="E58" s="239"/>
      <c r="F58" s="239"/>
      <c r="G58" s="239"/>
      <c r="H58" s="239"/>
      <c r="I58" s="239"/>
      <c r="J58" s="239"/>
      <c r="K58" s="239"/>
      <c r="L58" s="235"/>
      <c r="M58" s="235"/>
      <c r="N58" s="47"/>
    </row>
    <row r="59" spans="1:14" s="39" customFormat="1" ht="13.5">
      <c r="A59" s="392" t="s">
        <v>195</v>
      </c>
      <c r="B59" s="392"/>
      <c r="C59" s="393" t="s">
        <v>422</v>
      </c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47"/>
    </row>
    <row r="60" spans="1:14" s="39" customFormat="1" ht="14.25">
      <c r="A60" s="392" t="s">
        <v>196</v>
      </c>
      <c r="B60" s="392"/>
      <c r="C60" s="395" t="s">
        <v>193</v>
      </c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47"/>
    </row>
    <row r="61" spans="1:13" s="1" customFormat="1" ht="13.5">
      <c r="A61" s="244"/>
      <c r="B61" s="265"/>
      <c r="C61" s="269"/>
      <c r="D61" s="239"/>
      <c r="E61" s="239"/>
      <c r="F61" s="239"/>
      <c r="G61" s="239"/>
      <c r="H61" s="239"/>
      <c r="I61" s="239"/>
      <c r="J61" s="239"/>
      <c r="K61" s="239"/>
      <c r="L61" s="239"/>
      <c r="M61" s="275"/>
    </row>
    <row r="62" spans="1:13" ht="12.75">
      <c r="A62" s="244"/>
      <c r="B62" s="265"/>
      <c r="C62" s="269"/>
      <c r="D62"/>
      <c r="E62"/>
      <c r="F62"/>
      <c r="G62"/>
      <c r="H62"/>
      <c r="I62"/>
      <c r="J62"/>
      <c r="K62"/>
      <c r="L62"/>
      <c r="M62"/>
    </row>
    <row r="63" spans="1:2" ht="10.5">
      <c r="A63" s="152"/>
      <c r="B63" s="25"/>
    </row>
    <row r="64" spans="1:12" ht="10.5">
      <c r="A64" s="152"/>
      <c r="B64" s="25"/>
      <c r="C64" s="75"/>
      <c r="D64" s="76"/>
      <c r="E64" s="25"/>
      <c r="F64" s="77"/>
      <c r="G64" s="77"/>
      <c r="H64" s="25"/>
      <c r="I64" s="25"/>
      <c r="J64" s="25"/>
      <c r="K64" s="25"/>
      <c r="L64" s="25"/>
    </row>
    <row r="65" spans="1:12" ht="10.5">
      <c r="A65" s="110"/>
      <c r="B65" s="25"/>
      <c r="C65" s="75"/>
      <c r="D65" s="76"/>
      <c r="E65" s="25"/>
      <c r="F65" s="77"/>
      <c r="G65" s="77"/>
      <c r="H65" s="25"/>
      <c r="I65" s="78"/>
      <c r="J65" s="25"/>
      <c r="K65" s="25"/>
      <c r="L65" s="25"/>
    </row>
    <row r="66" spans="1:12" ht="10.5">
      <c r="A66" s="110"/>
      <c r="B66" s="25"/>
      <c r="C66" s="75"/>
      <c r="D66" s="76"/>
      <c r="E66" s="25"/>
      <c r="F66" s="77"/>
      <c r="G66" s="77"/>
      <c r="H66" s="25"/>
      <c r="I66" s="25"/>
      <c r="J66" s="25"/>
      <c r="K66" s="25"/>
      <c r="L66" s="25"/>
    </row>
    <row r="67" spans="1:12" ht="10.5">
      <c r="A67" s="110"/>
      <c r="B67" s="25"/>
      <c r="C67" s="75"/>
      <c r="D67" s="76"/>
      <c r="E67" s="25"/>
      <c r="F67" s="77"/>
      <c r="G67" s="77"/>
      <c r="H67" s="25"/>
      <c r="I67" s="25"/>
      <c r="J67" s="25"/>
      <c r="K67" s="25"/>
      <c r="L67" s="25"/>
    </row>
    <row r="68" spans="1:12" ht="10.5">
      <c r="A68" s="110"/>
      <c r="B68" s="25"/>
      <c r="C68" s="153"/>
      <c r="D68" s="154"/>
      <c r="E68" s="155"/>
      <c r="F68" s="156"/>
      <c r="G68" s="156"/>
      <c r="H68" s="155"/>
      <c r="I68" s="155"/>
      <c r="J68" s="155"/>
      <c r="K68" s="155"/>
      <c r="L68" s="25"/>
    </row>
    <row r="69" spans="1:12" s="95" customFormat="1" ht="53.25" customHeight="1">
      <c r="A69" s="110"/>
      <c r="B69" s="72"/>
      <c r="C69" s="75"/>
      <c r="D69" s="76"/>
      <c r="E69" s="25"/>
      <c r="F69" s="77"/>
      <c r="G69" s="77"/>
      <c r="H69" s="25"/>
      <c r="I69" s="25"/>
      <c r="J69" s="25"/>
      <c r="K69" s="25"/>
      <c r="L69" s="25"/>
    </row>
    <row r="70" spans="1:12" ht="10.5">
      <c r="A70" s="110"/>
      <c r="C70" s="75"/>
      <c r="D70" s="76"/>
      <c r="E70" s="25"/>
      <c r="F70" s="77"/>
      <c r="G70" s="77"/>
      <c r="H70" s="25"/>
      <c r="I70" s="25"/>
      <c r="J70" s="25"/>
      <c r="K70" s="25"/>
      <c r="L70" s="25"/>
    </row>
    <row r="71" spans="1:12" s="95" customFormat="1" ht="10.5">
      <c r="A71" s="110"/>
      <c r="B71" s="72"/>
      <c r="C71" s="75"/>
      <c r="D71" s="76"/>
      <c r="E71" s="25"/>
      <c r="F71" s="77"/>
      <c r="G71" s="77"/>
      <c r="H71" s="25"/>
      <c r="I71" s="25"/>
      <c r="J71" s="25"/>
      <c r="K71" s="25"/>
      <c r="L71" s="25"/>
    </row>
    <row r="72" spans="1:12" s="95" customFormat="1" ht="19.5" customHeight="1">
      <c r="A72" s="110"/>
      <c r="B72" s="72"/>
      <c r="C72" s="75"/>
      <c r="D72" s="76"/>
      <c r="E72" s="25"/>
      <c r="F72" s="77"/>
      <c r="G72" s="77"/>
      <c r="H72" s="25"/>
      <c r="I72" s="25"/>
      <c r="J72" s="25"/>
      <c r="K72" s="25"/>
      <c r="L72" s="25"/>
    </row>
    <row r="73" spans="1:12" s="95" customFormat="1" ht="69.75" customHeight="1">
      <c r="A73" s="110"/>
      <c r="B73" s="72"/>
      <c r="C73" s="75"/>
      <c r="D73" s="76"/>
      <c r="E73" s="25"/>
      <c r="F73" s="77"/>
      <c r="G73" s="77"/>
      <c r="H73" s="25"/>
      <c r="I73" s="25"/>
      <c r="J73" s="25"/>
      <c r="K73" s="25"/>
      <c r="L73" s="25"/>
    </row>
    <row r="74" spans="1:12" s="95" customFormat="1" ht="10.5">
      <c r="A74" s="110"/>
      <c r="B74" s="72"/>
      <c r="C74" s="75"/>
      <c r="D74" s="76"/>
      <c r="E74" s="25"/>
      <c r="F74" s="77"/>
      <c r="G74" s="77"/>
      <c r="H74" s="25"/>
      <c r="I74" s="25"/>
      <c r="J74" s="25"/>
      <c r="K74" s="25"/>
      <c r="L74" s="25"/>
    </row>
    <row r="75" spans="1:12" s="95" customFormat="1" ht="10.5">
      <c r="A75" s="110"/>
      <c r="B75" s="72"/>
      <c r="C75" s="75"/>
      <c r="D75" s="76"/>
      <c r="E75" s="25"/>
      <c r="F75" s="77"/>
      <c r="G75" s="77"/>
      <c r="H75" s="25"/>
      <c r="I75" s="25"/>
      <c r="J75" s="25"/>
      <c r="K75" s="25"/>
      <c r="L75" s="25"/>
    </row>
    <row r="76" spans="1:12" s="95" customFormat="1" ht="10.5">
      <c r="A76" s="110"/>
      <c r="B76" s="72"/>
      <c r="C76" s="75"/>
      <c r="D76" s="76"/>
      <c r="E76" s="25"/>
      <c r="F76" s="77"/>
      <c r="G76" s="77"/>
      <c r="H76" s="25"/>
      <c r="I76" s="25"/>
      <c r="J76" s="25"/>
      <c r="K76" s="25"/>
      <c r="L76" s="25"/>
    </row>
    <row r="77" spans="1:12" s="95" customFormat="1" ht="10.5">
      <c r="A77" s="110"/>
      <c r="B77" s="72"/>
      <c r="C77" s="75"/>
      <c r="D77" s="76"/>
      <c r="E77" s="25"/>
      <c r="F77" s="77"/>
      <c r="G77" s="77"/>
      <c r="H77" s="25"/>
      <c r="I77" s="25"/>
      <c r="J77" s="25"/>
      <c r="K77" s="25"/>
      <c r="L77" s="25"/>
    </row>
    <row r="78" spans="1:12" s="95" customFormat="1" ht="10.5">
      <c r="A78" s="110"/>
      <c r="B78" s="72"/>
      <c r="C78" s="75"/>
      <c r="D78" s="76"/>
      <c r="E78" s="25"/>
      <c r="F78" s="77"/>
      <c r="G78" s="77"/>
      <c r="H78" s="25"/>
      <c r="I78" s="25"/>
      <c r="J78" s="25"/>
      <c r="K78" s="25"/>
      <c r="L78" s="25"/>
    </row>
    <row r="79" spans="1:12" s="95" customFormat="1" ht="10.5">
      <c r="A79" s="110"/>
      <c r="B79" s="72"/>
      <c r="C79" s="75"/>
      <c r="D79" s="76"/>
      <c r="E79" s="25"/>
      <c r="F79" s="77"/>
      <c r="G79" s="77"/>
      <c r="H79" s="25"/>
      <c r="I79" s="25"/>
      <c r="J79" s="25"/>
      <c r="K79" s="25"/>
      <c r="L79" s="25"/>
    </row>
    <row r="80" spans="1:12" s="95" customFormat="1" ht="10.5">
      <c r="A80" s="110"/>
      <c r="B80" s="72"/>
      <c r="C80" s="75" t="s">
        <v>112</v>
      </c>
      <c r="D80" s="76"/>
      <c r="E80" s="25"/>
      <c r="F80" s="77"/>
      <c r="G80" s="77"/>
      <c r="H80" s="25"/>
      <c r="I80" s="25"/>
      <c r="J80" s="25"/>
      <c r="K80" s="25"/>
      <c r="L80" s="25"/>
    </row>
    <row r="81" spans="1:12" ht="10.5">
      <c r="A81" s="110"/>
      <c r="C81" s="75"/>
      <c r="D81" s="76"/>
      <c r="E81" s="25"/>
      <c r="F81" s="77"/>
      <c r="G81" s="77"/>
      <c r="H81" s="25"/>
      <c r="I81" s="25"/>
      <c r="J81" s="25"/>
      <c r="K81" s="25"/>
      <c r="L81" s="25"/>
    </row>
    <row r="82" spans="1:12" ht="10.5">
      <c r="A82" s="110"/>
      <c r="C82" s="75"/>
      <c r="D82" s="76"/>
      <c r="E82" s="25"/>
      <c r="F82" s="77"/>
      <c r="G82" s="77"/>
      <c r="H82" s="25"/>
      <c r="I82" s="78"/>
      <c r="J82" s="25"/>
      <c r="K82" s="25"/>
      <c r="L82" s="25"/>
    </row>
    <row r="83" spans="1:12" ht="10.5">
      <c r="A83" s="110"/>
      <c r="C83" s="75"/>
      <c r="D83" s="76"/>
      <c r="E83" s="25"/>
      <c r="F83" s="77"/>
      <c r="G83" s="77"/>
      <c r="H83" s="25"/>
      <c r="I83" s="78"/>
      <c r="J83" s="25"/>
      <c r="K83" s="25"/>
      <c r="L83" s="25"/>
    </row>
    <row r="84" spans="1:12" ht="10.5">
      <c r="A84" s="110"/>
      <c r="C84" s="75"/>
      <c r="D84" s="76"/>
      <c r="E84" s="25"/>
      <c r="F84" s="77"/>
      <c r="G84" s="77"/>
      <c r="H84" s="25"/>
      <c r="I84" s="78"/>
      <c r="J84" s="25"/>
      <c r="K84" s="25"/>
      <c r="L84" s="25"/>
    </row>
    <row r="85" spans="1:12" ht="10.5">
      <c r="A85" s="110"/>
      <c r="C85" s="75"/>
      <c r="D85" s="76"/>
      <c r="E85" s="25"/>
      <c r="F85" s="77"/>
      <c r="G85" s="77"/>
      <c r="H85" s="25"/>
      <c r="I85" s="78"/>
      <c r="J85" s="25"/>
      <c r="K85" s="25"/>
      <c r="L85" s="25"/>
    </row>
    <row r="86" spans="1:12" ht="10.5">
      <c r="A86" s="110"/>
      <c r="C86" s="75"/>
      <c r="D86" s="76"/>
      <c r="E86" s="25"/>
      <c r="F86" s="77"/>
      <c r="G86" s="77"/>
      <c r="H86" s="25"/>
      <c r="I86" s="78"/>
      <c r="J86" s="25"/>
      <c r="K86" s="25"/>
      <c r="L86" s="25"/>
    </row>
    <row r="87" spans="1:12" ht="10.5">
      <c r="A87" s="157"/>
      <c r="C87" s="75"/>
      <c r="D87" s="76"/>
      <c r="E87" s="25"/>
      <c r="F87" s="77"/>
      <c r="G87" s="77"/>
      <c r="H87" s="25"/>
      <c r="I87" s="78"/>
      <c r="J87" s="25"/>
      <c r="K87" s="25"/>
      <c r="L87" s="25"/>
    </row>
    <row r="88" spans="1:12" ht="10.5">
      <c r="A88" s="100"/>
      <c r="C88" s="75"/>
      <c r="D88" s="76"/>
      <c r="E88" s="25"/>
      <c r="F88" s="77"/>
      <c r="G88" s="77"/>
      <c r="H88" s="25"/>
      <c r="I88" s="78"/>
      <c r="J88" s="25"/>
      <c r="K88" s="25"/>
      <c r="L88" s="25"/>
    </row>
    <row r="89" spans="1:12" ht="35.25" customHeight="1">
      <c r="A89" s="100"/>
      <c r="C89" s="75"/>
      <c r="D89" s="76"/>
      <c r="E89" s="25"/>
      <c r="F89" s="77"/>
      <c r="G89" s="77"/>
      <c r="H89" s="25"/>
      <c r="I89" s="78"/>
      <c r="J89" s="25"/>
      <c r="K89" s="25"/>
      <c r="L89" s="25"/>
    </row>
    <row r="90" spans="1:12" ht="10.5">
      <c r="A90" s="100"/>
      <c r="C90" s="75"/>
      <c r="D90" s="76"/>
      <c r="E90" s="25"/>
      <c r="F90" s="77"/>
      <c r="G90" s="77"/>
      <c r="H90" s="25"/>
      <c r="I90" s="78"/>
      <c r="J90" s="25"/>
      <c r="K90" s="25"/>
      <c r="L90" s="25"/>
    </row>
    <row r="91" spans="1:12" ht="10.5">
      <c r="A91" s="110"/>
      <c r="C91" s="75"/>
      <c r="D91" s="76"/>
      <c r="E91" s="25"/>
      <c r="F91" s="77"/>
      <c r="G91" s="77"/>
      <c r="H91" s="25"/>
      <c r="I91" s="78"/>
      <c r="J91" s="25"/>
      <c r="K91" s="25"/>
      <c r="L91" s="25"/>
    </row>
    <row r="92" spans="1:12" ht="10.5">
      <c r="A92" s="110"/>
      <c r="C92" s="75"/>
      <c r="D92" s="76"/>
      <c r="E92" s="25"/>
      <c r="F92" s="77"/>
      <c r="G92" s="77"/>
      <c r="H92" s="25"/>
      <c r="I92" s="78"/>
      <c r="J92" s="25"/>
      <c r="K92" s="25"/>
      <c r="L92" s="25"/>
    </row>
    <row r="93" spans="1:12" ht="10.5">
      <c r="A93" s="100"/>
      <c r="C93" s="75"/>
      <c r="D93" s="76"/>
      <c r="E93" s="25"/>
      <c r="F93" s="77"/>
      <c r="G93" s="77"/>
      <c r="H93" s="25"/>
      <c r="I93" s="78"/>
      <c r="J93" s="25"/>
      <c r="K93" s="25"/>
      <c r="L93" s="25"/>
    </row>
    <row r="94" spans="1:12" ht="10.5">
      <c r="A94" s="110"/>
      <c r="C94" s="75"/>
      <c r="D94" s="76"/>
      <c r="E94" s="25"/>
      <c r="F94" s="77"/>
      <c r="G94" s="77"/>
      <c r="H94" s="25"/>
      <c r="I94" s="78"/>
      <c r="J94" s="25"/>
      <c r="K94" s="25"/>
      <c r="L94" s="25"/>
    </row>
    <row r="95" spans="1:12" ht="10.5">
      <c r="A95" s="110"/>
      <c r="C95" s="75"/>
      <c r="D95" s="76"/>
      <c r="E95" s="25"/>
      <c r="F95" s="77"/>
      <c r="G95" s="77"/>
      <c r="H95" s="25"/>
      <c r="I95" s="78"/>
      <c r="J95" s="25"/>
      <c r="K95" s="25"/>
      <c r="L95" s="25"/>
    </row>
    <row r="96" spans="1:12" ht="10.5">
      <c r="A96" s="110"/>
      <c r="C96" s="75"/>
      <c r="D96" s="76"/>
      <c r="E96" s="25"/>
      <c r="F96" s="77"/>
      <c r="G96" s="77"/>
      <c r="H96" s="25"/>
      <c r="I96" s="78"/>
      <c r="J96" s="25"/>
      <c r="K96" s="25"/>
      <c r="L96" s="25"/>
    </row>
    <row r="97" spans="1:12" ht="10.5">
      <c r="A97" s="110"/>
      <c r="C97" s="75"/>
      <c r="D97" s="76"/>
      <c r="E97" s="25"/>
      <c r="F97" s="77"/>
      <c r="G97" s="77"/>
      <c r="H97" s="25"/>
      <c r="I97" s="78"/>
      <c r="J97" s="25"/>
      <c r="K97" s="25"/>
      <c r="L97" s="25"/>
    </row>
    <row r="98" spans="1:12" ht="10.5">
      <c r="A98" s="110"/>
      <c r="C98" s="75"/>
      <c r="D98" s="76"/>
      <c r="E98" s="25"/>
      <c r="F98" s="77"/>
      <c r="G98" s="77"/>
      <c r="H98" s="25"/>
      <c r="I98" s="78"/>
      <c r="J98" s="25"/>
      <c r="K98" s="25"/>
      <c r="L98" s="25"/>
    </row>
    <row r="99" spans="1:12" ht="10.5">
      <c r="A99" s="110"/>
      <c r="C99" s="75"/>
      <c r="D99" s="76"/>
      <c r="E99" s="25"/>
      <c r="F99" s="77"/>
      <c r="G99" s="77"/>
      <c r="H99" s="25"/>
      <c r="I99" s="78"/>
      <c r="J99" s="25"/>
      <c r="K99" s="25"/>
      <c r="L99" s="25"/>
    </row>
    <row r="100" spans="1:12" ht="10.5">
      <c r="A100" s="110"/>
      <c r="C100" s="75"/>
      <c r="D100" s="76"/>
      <c r="E100" s="25"/>
      <c r="F100" s="77"/>
      <c r="G100" s="77"/>
      <c r="H100" s="25"/>
      <c r="I100" s="78"/>
      <c r="J100" s="25"/>
      <c r="K100" s="25"/>
      <c r="L100" s="25"/>
    </row>
    <row r="101" spans="1:12" ht="10.5">
      <c r="A101" s="110"/>
      <c r="C101" s="75"/>
      <c r="D101" s="76"/>
      <c r="E101" s="25"/>
      <c r="F101" s="77"/>
      <c r="G101" s="77"/>
      <c r="H101" s="25"/>
      <c r="I101" s="78"/>
      <c r="J101" s="25"/>
      <c r="K101" s="25"/>
      <c r="L101" s="25"/>
    </row>
    <row r="102" spans="1:12" ht="10.5">
      <c r="A102" s="110"/>
      <c r="C102" s="75"/>
      <c r="D102" s="76"/>
      <c r="E102" s="25"/>
      <c r="F102" s="77"/>
      <c r="G102" s="77"/>
      <c r="H102" s="25"/>
      <c r="I102" s="78"/>
      <c r="J102" s="25"/>
      <c r="K102" s="25"/>
      <c r="L102" s="25"/>
    </row>
    <row r="103" spans="1:12" ht="10.5">
      <c r="A103" s="110"/>
      <c r="C103" s="75"/>
      <c r="D103" s="76"/>
      <c r="E103" s="25"/>
      <c r="F103" s="77"/>
      <c r="G103" s="77"/>
      <c r="H103" s="25"/>
      <c r="I103" s="78"/>
      <c r="J103" s="25"/>
      <c r="K103" s="25"/>
      <c r="L103" s="25"/>
    </row>
    <row r="104" spans="1:12" ht="10.5">
      <c r="A104" s="110"/>
      <c r="C104" s="75"/>
      <c r="D104" s="76"/>
      <c r="E104" s="25"/>
      <c r="F104" s="77"/>
      <c r="G104" s="77"/>
      <c r="H104" s="25"/>
      <c r="I104" s="78"/>
      <c r="J104" s="25"/>
      <c r="K104" s="25"/>
      <c r="L104" s="25"/>
    </row>
    <row r="105" spans="1:12" ht="10.5">
      <c r="A105" s="110"/>
      <c r="C105" s="75"/>
      <c r="D105" s="76"/>
      <c r="E105" s="25"/>
      <c r="F105" s="77"/>
      <c r="G105" s="77"/>
      <c r="H105" s="25"/>
      <c r="I105" s="78"/>
      <c r="J105" s="25"/>
      <c r="K105" s="25"/>
      <c r="L105" s="25"/>
    </row>
    <row r="106" spans="1:12" ht="10.5">
      <c r="A106" s="110"/>
      <c r="C106" s="75"/>
      <c r="D106" s="76"/>
      <c r="E106" s="25"/>
      <c r="F106" s="77"/>
      <c r="G106" s="77"/>
      <c r="H106" s="25"/>
      <c r="I106" s="25"/>
      <c r="J106" s="25"/>
      <c r="K106" s="25"/>
      <c r="L106" s="25"/>
    </row>
    <row r="107" spans="1:12" ht="10.5">
      <c r="A107" s="110"/>
      <c r="C107" s="75"/>
      <c r="D107" s="76"/>
      <c r="E107" s="25"/>
      <c r="F107" s="77"/>
      <c r="G107" s="77"/>
      <c r="H107" s="25"/>
      <c r="I107" s="25"/>
      <c r="J107" s="25"/>
      <c r="K107" s="25"/>
      <c r="L107" s="25"/>
    </row>
    <row r="108" spans="1:12" ht="10.5">
      <c r="A108" s="110"/>
      <c r="C108" s="75"/>
      <c r="D108" s="76"/>
      <c r="E108" s="25"/>
      <c r="F108" s="77"/>
      <c r="G108" s="77"/>
      <c r="H108" s="25"/>
      <c r="I108" s="25"/>
      <c r="J108" s="25"/>
      <c r="K108" s="25"/>
      <c r="L108" s="25"/>
    </row>
    <row r="109" spans="1:12" ht="10.5">
      <c r="A109" s="100"/>
      <c r="C109" s="75"/>
      <c r="D109" s="76"/>
      <c r="E109" s="25"/>
      <c r="F109" s="77"/>
      <c r="G109" s="77"/>
      <c r="H109" s="25"/>
      <c r="I109" s="25"/>
      <c r="J109" s="25"/>
      <c r="K109" s="25"/>
      <c r="L109" s="25"/>
    </row>
    <row r="110" spans="1:12" ht="10.5">
      <c r="A110" s="100"/>
      <c r="C110" s="75"/>
      <c r="D110" s="76"/>
      <c r="E110" s="25"/>
      <c r="F110" s="77"/>
      <c r="G110" s="77"/>
      <c r="H110" s="25"/>
      <c r="I110" s="25"/>
      <c r="J110" s="25"/>
      <c r="K110" s="25"/>
      <c r="L110" s="25"/>
    </row>
    <row r="111" spans="1:12" ht="10.5">
      <c r="A111" s="100"/>
      <c r="C111" s="75"/>
      <c r="D111" s="76"/>
      <c r="E111" s="25"/>
      <c r="F111" s="77"/>
      <c r="G111" s="77"/>
      <c r="H111" s="25"/>
      <c r="I111" s="25"/>
      <c r="J111" s="25"/>
      <c r="K111" s="25"/>
      <c r="L111" s="25"/>
    </row>
    <row r="112" spans="1:12" ht="10.5">
      <c r="A112" s="110"/>
      <c r="C112" s="75"/>
      <c r="D112" s="76"/>
      <c r="E112" s="25"/>
      <c r="F112" s="77"/>
      <c r="G112" s="77"/>
      <c r="H112" s="25"/>
      <c r="I112" s="25"/>
      <c r="J112" s="25"/>
      <c r="K112" s="25"/>
      <c r="L112" s="25"/>
    </row>
    <row r="113" spans="1:12" ht="10.5">
      <c r="A113" s="110"/>
      <c r="C113" s="75"/>
      <c r="D113" s="76"/>
      <c r="E113" s="25"/>
      <c r="F113" s="77"/>
      <c r="G113" s="77"/>
      <c r="H113" s="25"/>
      <c r="I113" s="25"/>
      <c r="J113" s="25"/>
      <c r="K113" s="25"/>
      <c r="L113" s="25"/>
    </row>
    <row r="114" spans="1:12" ht="10.5">
      <c r="A114" s="110"/>
      <c r="C114" s="75"/>
      <c r="D114" s="76"/>
      <c r="E114" s="25"/>
      <c r="F114" s="77"/>
      <c r="G114" s="77"/>
      <c r="H114" s="25"/>
      <c r="I114" s="25"/>
      <c r="J114" s="25"/>
      <c r="K114" s="25"/>
      <c r="L114" s="25"/>
    </row>
    <row r="115" spans="3:12" ht="10.5">
      <c r="C115" s="75"/>
      <c r="D115" s="76"/>
      <c r="E115" s="25"/>
      <c r="F115" s="77"/>
      <c r="G115" s="77"/>
      <c r="H115" s="25"/>
      <c r="I115" s="25"/>
      <c r="J115" s="25"/>
      <c r="K115" s="25"/>
      <c r="L115" s="25"/>
    </row>
    <row r="116" spans="3:12" ht="10.5">
      <c r="C116" s="75"/>
      <c r="D116" s="76"/>
      <c r="E116" s="25"/>
      <c r="F116" s="77"/>
      <c r="G116" s="77"/>
      <c r="H116" s="25"/>
      <c r="I116" s="25"/>
      <c r="J116" s="25"/>
      <c r="K116" s="25"/>
      <c r="L116" s="25"/>
    </row>
    <row r="117" spans="3:12" ht="10.5">
      <c r="C117" s="75"/>
      <c r="D117" s="76"/>
      <c r="E117" s="25"/>
      <c r="F117" s="77"/>
      <c r="G117" s="77"/>
      <c r="H117" s="25"/>
      <c r="I117" s="25"/>
      <c r="J117" s="25"/>
      <c r="K117" s="25"/>
      <c r="L117" s="25"/>
    </row>
    <row r="118" spans="3:12" ht="10.5">
      <c r="C118" s="75"/>
      <c r="D118" s="76"/>
      <c r="E118" s="25"/>
      <c r="F118" s="77"/>
      <c r="G118" s="77"/>
      <c r="H118" s="25"/>
      <c r="I118" s="25"/>
      <c r="J118" s="25"/>
      <c r="K118" s="25"/>
      <c r="L118" s="25"/>
    </row>
    <row r="119" spans="3:12" ht="10.5">
      <c r="C119" s="75"/>
      <c r="D119" s="76"/>
      <c r="E119" s="25"/>
      <c r="F119" s="77"/>
      <c r="G119" s="77"/>
      <c r="H119" s="25"/>
      <c r="I119" s="25"/>
      <c r="J119" s="25"/>
      <c r="K119" s="25"/>
      <c r="L119" s="25"/>
    </row>
    <row r="120" spans="3:12" ht="10.5">
      <c r="C120" s="75"/>
      <c r="D120" s="76"/>
      <c r="E120" s="25"/>
      <c r="F120" s="77"/>
      <c r="G120" s="77"/>
      <c r="H120" s="25"/>
      <c r="I120" s="25"/>
      <c r="J120" s="25"/>
      <c r="K120" s="25"/>
      <c r="L120" s="25"/>
    </row>
    <row r="121" spans="3:12" ht="10.5">
      <c r="C121" s="75"/>
      <c r="D121" s="76"/>
      <c r="E121" s="25"/>
      <c r="F121" s="77"/>
      <c r="G121" s="77"/>
      <c r="H121" s="25"/>
      <c r="I121" s="25"/>
      <c r="J121" s="25"/>
      <c r="K121" s="25"/>
      <c r="L121" s="25"/>
    </row>
    <row r="122" spans="3:12" ht="10.5">
      <c r="C122" s="75"/>
      <c r="D122" s="76"/>
      <c r="E122" s="25"/>
      <c r="F122" s="77"/>
      <c r="G122" s="77"/>
      <c r="H122" s="25"/>
      <c r="I122" s="25"/>
      <c r="J122" s="25"/>
      <c r="K122" s="25"/>
      <c r="L122" s="25"/>
    </row>
    <row r="123" spans="3:12" ht="10.5">
      <c r="C123" s="75"/>
      <c r="D123" s="76"/>
      <c r="E123" s="25"/>
      <c r="F123" s="77"/>
      <c r="G123" s="77"/>
      <c r="H123" s="25"/>
      <c r="I123" s="25"/>
      <c r="J123" s="25"/>
      <c r="K123" s="25"/>
      <c r="L123" s="25"/>
    </row>
    <row r="124" spans="3:12" ht="10.5">
      <c r="C124" s="75"/>
      <c r="D124" s="76"/>
      <c r="E124" s="25"/>
      <c r="F124" s="77"/>
      <c r="G124" s="77"/>
      <c r="H124" s="25"/>
      <c r="I124" s="25"/>
      <c r="J124" s="25"/>
      <c r="K124" s="25"/>
      <c r="L124" s="25"/>
    </row>
    <row r="125" spans="3:12" ht="10.5">
      <c r="C125" s="75"/>
      <c r="D125" s="76"/>
      <c r="E125" s="25"/>
      <c r="F125" s="77"/>
      <c r="G125" s="77"/>
      <c r="H125" s="25"/>
      <c r="I125" s="25"/>
      <c r="J125" s="25"/>
      <c r="K125" s="25"/>
      <c r="L125" s="25"/>
    </row>
    <row r="126" spans="3:12" ht="10.5">
      <c r="C126" s="75"/>
      <c r="D126" s="76"/>
      <c r="E126" s="25"/>
      <c r="F126" s="77"/>
      <c r="G126" s="77"/>
      <c r="H126" s="25"/>
      <c r="I126" s="25"/>
      <c r="J126" s="25"/>
      <c r="K126" s="25"/>
      <c r="L126" s="25"/>
    </row>
    <row r="127" spans="3:12" ht="10.5">
      <c r="C127" s="75"/>
      <c r="D127" s="76"/>
      <c r="E127" s="25"/>
      <c r="F127" s="77"/>
      <c r="G127" s="77"/>
      <c r="H127" s="25"/>
      <c r="I127" s="25"/>
      <c r="J127" s="25"/>
      <c r="K127" s="25"/>
      <c r="L127" s="25"/>
    </row>
    <row r="128" spans="3:12" ht="10.5">
      <c r="C128" s="75"/>
      <c r="D128" s="76"/>
      <c r="E128" s="25"/>
      <c r="F128" s="77"/>
      <c r="G128" s="77"/>
      <c r="H128" s="25"/>
      <c r="I128" s="25"/>
      <c r="J128" s="25"/>
      <c r="K128" s="25"/>
      <c r="L128" s="25"/>
    </row>
    <row r="129" spans="3:12" ht="10.5">
      <c r="C129" s="75"/>
      <c r="D129" s="76"/>
      <c r="E129" s="25"/>
      <c r="F129" s="77"/>
      <c r="G129" s="77"/>
      <c r="H129" s="25"/>
      <c r="I129" s="25"/>
      <c r="J129" s="25"/>
      <c r="K129" s="25"/>
      <c r="L129" s="25"/>
    </row>
    <row r="130" spans="3:12" ht="10.5">
      <c r="C130" s="75"/>
      <c r="D130" s="76"/>
      <c r="E130" s="25"/>
      <c r="F130" s="77"/>
      <c r="G130" s="77"/>
      <c r="H130" s="25"/>
      <c r="I130" s="25"/>
      <c r="J130" s="25"/>
      <c r="K130" s="25"/>
      <c r="L130" s="25"/>
    </row>
    <row r="131" spans="3:12" ht="10.5">
      <c r="C131" s="75"/>
      <c r="D131" s="76"/>
      <c r="E131" s="25"/>
      <c r="F131" s="77"/>
      <c r="G131" s="77"/>
      <c r="H131" s="25"/>
      <c r="I131" s="25"/>
      <c r="J131" s="25"/>
      <c r="K131" s="25"/>
      <c r="L131" s="25"/>
    </row>
    <row r="132" spans="3:12" ht="10.5">
      <c r="C132" s="75"/>
      <c r="D132" s="76"/>
      <c r="E132" s="25"/>
      <c r="F132" s="77"/>
      <c r="G132" s="77"/>
      <c r="H132" s="25"/>
      <c r="I132" s="25"/>
      <c r="J132" s="25"/>
      <c r="K132" s="25"/>
      <c r="L132" s="25"/>
    </row>
    <row r="133" spans="3:12" ht="10.5">
      <c r="C133" s="75"/>
      <c r="D133" s="76"/>
      <c r="E133" s="25"/>
      <c r="F133" s="77"/>
      <c r="G133" s="77"/>
      <c r="H133" s="25"/>
      <c r="I133" s="25"/>
      <c r="J133" s="25"/>
      <c r="K133" s="25"/>
      <c r="L133" s="25"/>
    </row>
    <row r="134" spans="3:12" ht="10.5">
      <c r="C134" s="75"/>
      <c r="D134" s="76"/>
      <c r="E134" s="25"/>
      <c r="F134" s="77"/>
      <c r="G134" s="77"/>
      <c r="H134" s="25"/>
      <c r="I134" s="25"/>
      <c r="J134" s="25"/>
      <c r="K134" s="25"/>
      <c r="L134" s="25"/>
    </row>
    <row r="135" spans="3:12" ht="10.5">
      <c r="C135" s="75"/>
      <c r="D135" s="76"/>
      <c r="E135" s="25"/>
      <c r="F135" s="77"/>
      <c r="G135" s="77"/>
      <c r="H135" s="25"/>
      <c r="I135" s="25"/>
      <c r="J135" s="25"/>
      <c r="K135" s="25"/>
      <c r="L135" s="25"/>
    </row>
    <row r="136" spans="3:12" ht="10.5">
      <c r="C136" s="75"/>
      <c r="D136" s="76"/>
      <c r="E136" s="25"/>
      <c r="F136" s="77"/>
      <c r="G136" s="77"/>
      <c r="H136" s="25"/>
      <c r="I136" s="25"/>
      <c r="J136" s="25"/>
      <c r="K136" s="25"/>
      <c r="L136" s="25"/>
    </row>
    <row r="137" spans="3:12" ht="10.5">
      <c r="C137" s="75"/>
      <c r="D137" s="76"/>
      <c r="E137" s="25"/>
      <c r="F137" s="77"/>
      <c r="G137" s="77"/>
      <c r="H137" s="25"/>
      <c r="I137" s="25"/>
      <c r="J137" s="25"/>
      <c r="K137" s="25"/>
      <c r="L137" s="25"/>
    </row>
    <row r="138" spans="3:12" ht="10.5">
      <c r="C138" s="75"/>
      <c r="D138" s="76"/>
      <c r="E138" s="25"/>
      <c r="F138" s="77"/>
      <c r="G138" s="77"/>
      <c r="H138" s="25"/>
      <c r="I138" s="25"/>
      <c r="J138" s="25"/>
      <c r="K138" s="25"/>
      <c r="L138" s="25"/>
    </row>
    <row r="139" spans="3:12" ht="12" customHeight="1">
      <c r="C139" s="75"/>
      <c r="D139" s="76"/>
      <c r="E139" s="25"/>
      <c r="F139" s="77"/>
      <c r="G139" s="77"/>
      <c r="H139" s="25"/>
      <c r="I139" s="25"/>
      <c r="J139" s="25"/>
      <c r="K139" s="25"/>
      <c r="L139" s="25"/>
    </row>
    <row r="140" spans="3:12" ht="10.5">
      <c r="C140" s="75"/>
      <c r="D140" s="76"/>
      <c r="E140" s="25"/>
      <c r="F140" s="77"/>
      <c r="G140" s="77"/>
      <c r="H140" s="25"/>
      <c r="I140" s="25"/>
      <c r="J140" s="25"/>
      <c r="K140" s="25"/>
      <c r="L140" s="25"/>
    </row>
  </sheetData>
  <sheetProtection/>
  <mergeCells count="24">
    <mergeCell ref="A60:B60"/>
    <mergeCell ref="C60:M60"/>
    <mergeCell ref="A56:B56"/>
    <mergeCell ref="C56:M56"/>
    <mergeCell ref="A57:B57"/>
    <mergeCell ref="C57:M57"/>
    <mergeCell ref="A59:B59"/>
    <mergeCell ref="C59:M59"/>
    <mergeCell ref="C53:J53"/>
    <mergeCell ref="B19:B21"/>
    <mergeCell ref="C19:D19"/>
    <mergeCell ref="E19:H19"/>
    <mergeCell ref="I19:L19"/>
    <mergeCell ref="C20:C21"/>
    <mergeCell ref="D20:D21"/>
    <mergeCell ref="E20:F20"/>
    <mergeCell ref="G20:H20"/>
    <mergeCell ref="I20:J20"/>
    <mergeCell ref="K20:L20"/>
    <mergeCell ref="J1:K1"/>
    <mergeCell ref="B4:L4"/>
    <mergeCell ref="B5:L5"/>
    <mergeCell ref="B6:L6"/>
    <mergeCell ref="B8:F8"/>
  </mergeCells>
  <printOptions/>
  <pageMargins left="0.25" right="0.25" top="0.21" bottom="0.27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P16" sqref="P16"/>
    </sheetView>
  </sheetViews>
  <sheetFormatPr defaultColWidth="9.00390625" defaultRowHeight="15" customHeight="1"/>
  <cols>
    <col min="1" max="1" width="4.625" style="163" customWidth="1"/>
    <col min="2" max="5" width="9.125" style="163" customWidth="1"/>
    <col min="6" max="6" width="7.125" style="163" customWidth="1"/>
    <col min="7" max="7" width="12.75390625" style="163" customWidth="1"/>
    <col min="8" max="8" width="14.75390625" style="163" customWidth="1"/>
    <col min="9" max="9" width="17.75390625" style="163" customWidth="1"/>
    <col min="10" max="10" width="9.625" style="163" bestFit="1" customWidth="1"/>
    <col min="11" max="16384" width="9.125" style="163" customWidth="1"/>
  </cols>
  <sheetData>
    <row r="1" spans="2:13" ht="15" customHeight="1">
      <c r="B1" s="161"/>
      <c r="C1" s="162"/>
      <c r="D1" s="161"/>
      <c r="E1" s="161"/>
      <c r="F1" s="161"/>
      <c r="G1" s="161"/>
      <c r="H1" s="161"/>
      <c r="I1" s="159" t="s">
        <v>138</v>
      </c>
      <c r="J1" s="161"/>
      <c r="K1" s="161"/>
      <c r="L1" s="161"/>
      <c r="M1" s="161"/>
    </row>
    <row r="2" spans="2:13" ht="25.5" customHeight="1">
      <c r="B2" s="424" t="s">
        <v>139</v>
      </c>
      <c r="C2" s="424"/>
      <c r="D2" s="424"/>
      <c r="E2" s="424"/>
      <c r="F2" s="424"/>
      <c r="G2" s="424"/>
      <c r="H2" s="424"/>
      <c r="I2" s="424"/>
      <c r="J2" s="164"/>
      <c r="K2" s="164"/>
      <c r="L2" s="164"/>
      <c r="M2" s="164"/>
    </row>
    <row r="3" spans="2:13" ht="12" customHeight="1">
      <c r="B3" s="425" t="s">
        <v>443</v>
      </c>
      <c r="C3" s="425"/>
      <c r="D3" s="425"/>
      <c r="E3" s="425"/>
      <c r="F3" s="425"/>
      <c r="G3" s="425"/>
      <c r="H3" s="425"/>
      <c r="I3" s="425"/>
      <c r="J3" s="165"/>
      <c r="K3" s="165"/>
      <c r="L3" s="165"/>
      <c r="M3" s="165"/>
    </row>
    <row r="4" spans="2:13" ht="12" customHeight="1">
      <c r="B4" s="83" t="s">
        <v>140</v>
      </c>
      <c r="C4" s="83"/>
      <c r="D4" s="83"/>
      <c r="E4" s="83"/>
      <c r="F4" s="83"/>
      <c r="G4" s="426" t="s">
        <v>141</v>
      </c>
      <c r="H4" s="426"/>
      <c r="I4" s="426"/>
      <c r="J4" s="165"/>
      <c r="K4" s="165"/>
      <c r="L4" s="83"/>
      <c r="M4" s="83"/>
    </row>
    <row r="5" spans="2:13" ht="12" customHeight="1">
      <c r="B5" s="83" t="s">
        <v>142</v>
      </c>
      <c r="C5" s="83"/>
      <c r="D5" s="83"/>
      <c r="E5" s="83"/>
      <c r="F5" s="83"/>
      <c r="G5" s="83"/>
      <c r="H5" s="83"/>
      <c r="I5" s="83" t="s">
        <v>125</v>
      </c>
      <c r="J5" s="165"/>
      <c r="K5" s="165"/>
      <c r="L5" s="83"/>
      <c r="M5" s="83"/>
    </row>
    <row r="6" spans="2:13" ht="12" customHeight="1">
      <c r="B6" s="91" t="s">
        <v>172</v>
      </c>
      <c r="C6" s="160"/>
      <c r="D6" s="160"/>
      <c r="E6" s="91"/>
      <c r="F6" s="158"/>
      <c r="G6" s="166" t="s">
        <v>416</v>
      </c>
      <c r="H6" s="166"/>
      <c r="I6" s="166"/>
      <c r="J6" s="166"/>
      <c r="K6" s="166"/>
      <c r="L6" s="83"/>
      <c r="M6" s="83"/>
    </row>
    <row r="7" spans="2:13" ht="12" customHeight="1" thickBot="1">
      <c r="B7" s="167"/>
      <c r="C7" s="168"/>
      <c r="D7" s="168"/>
      <c r="E7" s="167"/>
      <c r="F7" s="161"/>
      <c r="G7" s="161"/>
      <c r="H7" s="161"/>
      <c r="I7" s="161"/>
      <c r="J7" s="161"/>
      <c r="K7" s="161"/>
      <c r="L7" s="83"/>
      <c r="M7" s="83"/>
    </row>
    <row r="8" spans="2:13" ht="12" customHeight="1">
      <c r="B8" s="427"/>
      <c r="C8" s="428"/>
      <c r="D8" s="429" t="s">
        <v>126</v>
      </c>
      <c r="E8" s="430"/>
      <c r="F8" s="430"/>
      <c r="G8" s="431"/>
      <c r="H8" s="432" t="s">
        <v>127</v>
      </c>
      <c r="I8" s="433"/>
      <c r="J8" s="161"/>
      <c r="K8" s="161"/>
      <c r="L8" s="83"/>
      <c r="M8" s="83"/>
    </row>
    <row r="9" spans="2:13" ht="12" customHeight="1">
      <c r="B9" s="434" t="s">
        <v>128</v>
      </c>
      <c r="C9" s="435"/>
      <c r="D9" s="436" t="s">
        <v>129</v>
      </c>
      <c r="E9" s="437"/>
      <c r="F9" s="437"/>
      <c r="G9" s="438"/>
      <c r="H9" s="439" t="s">
        <v>130</v>
      </c>
      <c r="I9" s="440"/>
      <c r="J9" s="161"/>
      <c r="K9" s="161"/>
      <c r="L9" s="83"/>
      <c r="M9" s="83"/>
    </row>
    <row r="10" spans="2:13" ht="12" customHeight="1">
      <c r="B10" s="434" t="s">
        <v>131</v>
      </c>
      <c r="C10" s="435"/>
      <c r="D10" s="436"/>
      <c r="E10" s="437"/>
      <c r="F10" s="437"/>
      <c r="G10" s="438"/>
      <c r="H10" s="439"/>
      <c r="I10" s="440"/>
      <c r="J10" s="161"/>
      <c r="K10" s="161"/>
      <c r="L10" s="83"/>
      <c r="M10" s="83"/>
    </row>
    <row r="11" spans="2:13" ht="12" customHeight="1">
      <c r="B11" s="434" t="s">
        <v>132</v>
      </c>
      <c r="C11" s="435"/>
      <c r="D11" s="436"/>
      <c r="E11" s="437"/>
      <c r="F11" s="437"/>
      <c r="G11" s="438"/>
      <c r="H11" s="439"/>
      <c r="I11" s="440"/>
      <c r="J11" s="161"/>
      <c r="K11" s="161"/>
      <c r="L11" s="83"/>
      <c r="M11" s="83"/>
    </row>
    <row r="12" spans="2:13" ht="12" customHeight="1" thickBot="1">
      <c r="B12" s="441" t="s">
        <v>133</v>
      </c>
      <c r="C12" s="442"/>
      <c r="D12" s="443" t="s">
        <v>134</v>
      </c>
      <c r="E12" s="444"/>
      <c r="F12" s="444"/>
      <c r="G12" s="445"/>
      <c r="H12" s="446" t="s">
        <v>135</v>
      </c>
      <c r="I12" s="447"/>
      <c r="J12" s="83"/>
      <c r="K12" s="83"/>
      <c r="L12" s="83"/>
      <c r="M12" s="83"/>
    </row>
    <row r="13" spans="2:13" ht="15" customHeight="1" thickBot="1">
      <c r="B13" s="91"/>
      <c r="C13" s="454"/>
      <c r="D13" s="454"/>
      <c r="E13" s="454"/>
      <c r="F13" s="454"/>
      <c r="G13" s="83"/>
      <c r="H13" s="455" t="s">
        <v>137</v>
      </c>
      <c r="I13" s="455"/>
      <c r="J13" s="83"/>
      <c r="K13" s="83"/>
      <c r="L13" s="83"/>
      <c r="M13" s="83"/>
    </row>
    <row r="14" spans="2:13" ht="27" customHeight="1" thickBot="1">
      <c r="B14" s="448" t="s">
        <v>143</v>
      </c>
      <c r="C14" s="449"/>
      <c r="D14" s="449"/>
      <c r="E14" s="449"/>
      <c r="F14" s="449"/>
      <c r="G14" s="450"/>
      <c r="H14" s="169" t="s">
        <v>144</v>
      </c>
      <c r="I14" s="170" t="s">
        <v>145</v>
      </c>
      <c r="J14" s="171"/>
      <c r="K14" s="172"/>
      <c r="L14" s="173"/>
      <c r="M14" s="174"/>
    </row>
    <row r="15" spans="2:13" ht="12.75" customHeight="1">
      <c r="B15" s="451" t="s">
        <v>146</v>
      </c>
      <c r="C15" s="452"/>
      <c r="D15" s="452"/>
      <c r="E15" s="452"/>
      <c r="F15" s="452"/>
      <c r="G15" s="453"/>
      <c r="H15" s="175"/>
      <c r="I15" s="176"/>
      <c r="J15" s="177"/>
      <c r="K15" s="177"/>
      <c r="L15" s="173"/>
      <c r="M15" s="174"/>
    </row>
    <row r="16" spans="2:13" ht="12.75" customHeight="1">
      <c r="B16" s="456" t="s">
        <v>136</v>
      </c>
      <c r="C16" s="457"/>
      <c r="D16" s="457"/>
      <c r="E16" s="457"/>
      <c r="F16" s="457"/>
      <c r="G16" s="458"/>
      <c r="H16" s="178"/>
      <c r="I16" s="179"/>
      <c r="J16" s="177"/>
      <c r="K16" s="177"/>
      <c r="L16" s="173"/>
      <c r="M16" s="174"/>
    </row>
    <row r="17" spans="2:12" ht="12.75" customHeight="1">
      <c r="B17" s="459" t="s">
        <v>147</v>
      </c>
      <c r="C17" s="460"/>
      <c r="D17" s="460"/>
      <c r="E17" s="460"/>
      <c r="F17" s="460"/>
      <c r="G17" s="461"/>
      <c r="H17" s="178">
        <v>5365.6</v>
      </c>
      <c r="I17" s="178">
        <v>5365.6</v>
      </c>
      <c r="J17" s="177"/>
      <c r="K17" s="177"/>
      <c r="L17" s="173"/>
    </row>
    <row r="18" spans="2:12" ht="12.75" customHeight="1">
      <c r="B18" s="459" t="s">
        <v>148</v>
      </c>
      <c r="C18" s="460"/>
      <c r="D18" s="460"/>
      <c r="E18" s="460"/>
      <c r="F18" s="460"/>
      <c r="G18" s="461"/>
      <c r="H18" s="178"/>
      <c r="I18" s="179"/>
      <c r="J18" s="177"/>
      <c r="K18" s="177"/>
      <c r="L18" s="173"/>
    </row>
    <row r="19" spans="2:12" ht="12.75" customHeight="1">
      <c r="B19" s="459" t="s">
        <v>149</v>
      </c>
      <c r="C19" s="460"/>
      <c r="D19" s="460"/>
      <c r="E19" s="460"/>
      <c r="F19" s="460"/>
      <c r="G19" s="461"/>
      <c r="H19" s="178"/>
      <c r="I19" s="180"/>
      <c r="J19" s="177"/>
      <c r="K19" s="177"/>
      <c r="L19" s="173"/>
    </row>
    <row r="20" spans="2:12" ht="12.75" customHeight="1" thickBot="1">
      <c r="B20" s="459" t="s">
        <v>150</v>
      </c>
      <c r="C20" s="460"/>
      <c r="D20" s="460"/>
      <c r="E20" s="460"/>
      <c r="F20" s="460"/>
      <c r="G20" s="461"/>
      <c r="H20" s="178"/>
      <c r="I20" s="181"/>
      <c r="J20" s="177"/>
      <c r="K20" s="177"/>
      <c r="L20" s="173"/>
    </row>
    <row r="21" spans="2:12" ht="12.75" customHeight="1">
      <c r="B21" s="451" t="s">
        <v>151</v>
      </c>
      <c r="C21" s="452"/>
      <c r="D21" s="452"/>
      <c r="E21" s="452"/>
      <c r="F21" s="452"/>
      <c r="G21" s="453"/>
      <c r="H21" s="175"/>
      <c r="I21" s="176"/>
      <c r="J21" s="177"/>
      <c r="K21" s="177"/>
      <c r="L21" s="173"/>
    </row>
    <row r="22" spans="2:12" ht="12.75" customHeight="1">
      <c r="B22" s="456" t="s">
        <v>136</v>
      </c>
      <c r="C22" s="457"/>
      <c r="D22" s="457"/>
      <c r="E22" s="457"/>
      <c r="F22" s="457"/>
      <c r="G22" s="458"/>
      <c r="H22" s="178"/>
      <c r="I22" s="179"/>
      <c r="J22" s="177"/>
      <c r="K22" s="177"/>
      <c r="L22" s="173"/>
    </row>
    <row r="23" spans="2:12" ht="12.75" customHeight="1">
      <c r="B23" s="456" t="s">
        <v>152</v>
      </c>
      <c r="C23" s="457"/>
      <c r="D23" s="457"/>
      <c r="E23" s="457"/>
      <c r="F23" s="457"/>
      <c r="G23" s="458"/>
      <c r="H23" s="178"/>
      <c r="I23" s="180"/>
      <c r="J23" s="177"/>
      <c r="K23" s="177"/>
      <c r="L23" s="173"/>
    </row>
    <row r="24" spans="2:12" ht="12.75" customHeight="1">
      <c r="B24" s="456" t="s">
        <v>153</v>
      </c>
      <c r="C24" s="457"/>
      <c r="D24" s="457"/>
      <c r="E24" s="457"/>
      <c r="F24" s="457"/>
      <c r="G24" s="458"/>
      <c r="H24" s="178"/>
      <c r="I24" s="182"/>
      <c r="J24" s="177"/>
      <c r="K24" s="177"/>
      <c r="L24" s="173"/>
    </row>
    <row r="25" spans="2:12" ht="12.75" customHeight="1">
      <c r="B25" s="459" t="s">
        <v>154</v>
      </c>
      <c r="C25" s="460"/>
      <c r="D25" s="460"/>
      <c r="E25" s="460"/>
      <c r="F25" s="460"/>
      <c r="G25" s="461"/>
      <c r="H25" s="178"/>
      <c r="I25" s="180"/>
      <c r="J25" s="177"/>
      <c r="K25" s="177"/>
      <c r="L25" s="173"/>
    </row>
    <row r="26" spans="2:12" ht="12.75" customHeight="1">
      <c r="B26" s="459" t="s">
        <v>155</v>
      </c>
      <c r="C26" s="460"/>
      <c r="D26" s="460"/>
      <c r="E26" s="460"/>
      <c r="F26" s="460"/>
      <c r="G26" s="461"/>
      <c r="H26" s="178"/>
      <c r="I26" s="180"/>
      <c r="J26" s="177"/>
      <c r="K26" s="177"/>
      <c r="L26" s="173"/>
    </row>
    <row r="27" spans="2:12" ht="12.75" customHeight="1">
      <c r="B27" s="459" t="s">
        <v>156</v>
      </c>
      <c r="C27" s="460"/>
      <c r="D27" s="460"/>
      <c r="E27" s="460"/>
      <c r="F27" s="460"/>
      <c r="G27" s="461"/>
      <c r="H27" s="178"/>
      <c r="I27" s="179"/>
      <c r="J27" s="177"/>
      <c r="K27" s="177"/>
      <c r="L27" s="173"/>
    </row>
    <row r="28" spans="2:12" ht="12.75" customHeight="1">
      <c r="B28" s="456" t="s">
        <v>157</v>
      </c>
      <c r="C28" s="457"/>
      <c r="D28" s="457"/>
      <c r="E28" s="457"/>
      <c r="F28" s="457"/>
      <c r="G28" s="458"/>
      <c r="H28" s="178">
        <v>5365.6</v>
      </c>
      <c r="I28" s="179">
        <v>2940.1</v>
      </c>
      <c r="J28" s="177"/>
      <c r="K28" s="177"/>
      <c r="L28" s="173"/>
    </row>
    <row r="29" spans="2:12" ht="12.75" customHeight="1" thickBot="1">
      <c r="B29" s="456" t="s">
        <v>158</v>
      </c>
      <c r="C29" s="457"/>
      <c r="D29" s="457"/>
      <c r="E29" s="457"/>
      <c r="F29" s="457"/>
      <c r="G29" s="458"/>
      <c r="H29" s="178">
        <v>5365.6</v>
      </c>
      <c r="I29" s="183">
        <v>6569.9</v>
      </c>
      <c r="J29" s="177"/>
      <c r="K29" s="177"/>
      <c r="L29" s="173"/>
    </row>
    <row r="30" spans="2:12" ht="12.75" customHeight="1" thickBot="1" thickTop="1">
      <c r="B30" s="468" t="s">
        <v>159</v>
      </c>
      <c r="C30" s="469"/>
      <c r="D30" s="469"/>
      <c r="E30" s="469"/>
      <c r="F30" s="469"/>
      <c r="G30" s="470"/>
      <c r="H30" s="184"/>
      <c r="I30" s="181"/>
      <c r="J30" s="177"/>
      <c r="K30" s="177"/>
      <c r="L30" s="173"/>
    </row>
    <row r="31" spans="2:12" ht="12.75" customHeight="1" thickBot="1">
      <c r="B31" s="471" t="s">
        <v>160</v>
      </c>
      <c r="C31" s="472"/>
      <c r="D31" s="472"/>
      <c r="E31" s="472"/>
      <c r="F31" s="472"/>
      <c r="G31" s="473"/>
      <c r="H31" s="178">
        <v>5365.6</v>
      </c>
      <c r="I31" s="185">
        <f>I17+I29-I28</f>
        <v>8995.4</v>
      </c>
      <c r="J31" s="186"/>
      <c r="K31" s="186"/>
      <c r="L31" s="187"/>
    </row>
    <row r="32" spans="2:12" ht="26.25" customHeight="1" thickBot="1" thickTop="1">
      <c r="B32" s="462" t="s">
        <v>161</v>
      </c>
      <c r="C32" s="463"/>
      <c r="D32" s="463"/>
      <c r="E32" s="463"/>
      <c r="F32" s="463"/>
      <c r="G32" s="464"/>
      <c r="H32" s="188"/>
      <c r="I32" s="189"/>
      <c r="J32" s="190"/>
      <c r="K32" s="190"/>
      <c r="L32" s="191"/>
    </row>
    <row r="33" spans="2:11" ht="12.75" customHeight="1">
      <c r="B33" s="465" t="s">
        <v>162</v>
      </c>
      <c r="C33" s="466"/>
      <c r="D33" s="466"/>
      <c r="E33" s="466"/>
      <c r="F33" s="466"/>
      <c r="G33" s="467"/>
      <c r="H33" s="192"/>
      <c r="I33" s="176"/>
      <c r="J33" s="190"/>
      <c r="K33" s="190"/>
    </row>
    <row r="34" spans="2:11" ht="12.75" customHeight="1">
      <c r="B34" s="456" t="s">
        <v>136</v>
      </c>
      <c r="C34" s="457"/>
      <c r="D34" s="457"/>
      <c r="E34" s="457"/>
      <c r="F34" s="457"/>
      <c r="G34" s="458"/>
      <c r="H34" s="178"/>
      <c r="I34" s="179"/>
      <c r="J34" s="190"/>
      <c r="K34" s="190"/>
    </row>
    <row r="35" spans="2:13" ht="12.75" customHeight="1">
      <c r="B35" s="456" t="s">
        <v>163</v>
      </c>
      <c r="C35" s="457"/>
      <c r="D35" s="457"/>
      <c r="E35" s="457"/>
      <c r="F35" s="457"/>
      <c r="G35" s="458"/>
      <c r="H35" s="193"/>
      <c r="I35" s="180"/>
      <c r="J35" s="190"/>
      <c r="K35" s="190"/>
      <c r="M35" s="194"/>
    </row>
    <row r="36" spans="2:11" ht="12.75" customHeight="1" thickBot="1">
      <c r="B36" s="476" t="s">
        <v>164</v>
      </c>
      <c r="C36" s="477"/>
      <c r="D36" s="477"/>
      <c r="E36" s="477"/>
      <c r="F36" s="477"/>
      <c r="G36" s="478"/>
      <c r="H36" s="178"/>
      <c r="I36" s="195"/>
      <c r="J36" s="190"/>
      <c r="K36" s="190"/>
    </row>
    <row r="37" spans="2:11" ht="15" customHeight="1">
      <c r="B37" s="451" t="s">
        <v>165</v>
      </c>
      <c r="C37" s="452"/>
      <c r="D37" s="452"/>
      <c r="E37" s="452"/>
      <c r="F37" s="452"/>
      <c r="G37" s="453"/>
      <c r="H37" s="178">
        <v>5365.6</v>
      </c>
      <c r="I37" s="178">
        <v>5365.6</v>
      </c>
      <c r="J37" s="190"/>
      <c r="K37" s="190"/>
    </row>
    <row r="38" spans="2:11" ht="13.5" customHeight="1">
      <c r="B38" s="456" t="s">
        <v>136</v>
      </c>
      <c r="C38" s="457"/>
      <c r="D38" s="457"/>
      <c r="E38" s="457"/>
      <c r="F38" s="457"/>
      <c r="G38" s="458"/>
      <c r="H38" s="179"/>
      <c r="I38" s="179"/>
      <c r="J38" s="190"/>
      <c r="K38" s="190"/>
    </row>
    <row r="39" spans="2:11" ht="13.5" customHeight="1">
      <c r="B39" s="459" t="s">
        <v>166</v>
      </c>
      <c r="C39" s="474"/>
      <c r="D39" s="474"/>
      <c r="E39" s="474"/>
      <c r="F39" s="474"/>
      <c r="G39" s="475"/>
      <c r="H39" s="180"/>
      <c r="I39" s="180"/>
      <c r="J39" s="196"/>
      <c r="K39" s="190"/>
    </row>
    <row r="40" spans="2:11" ht="13.5" customHeight="1">
      <c r="B40" s="479" t="s">
        <v>181</v>
      </c>
      <c r="C40" s="474"/>
      <c r="D40" s="474"/>
      <c r="E40" s="474"/>
      <c r="F40" s="474"/>
      <c r="G40" s="475"/>
      <c r="H40" s="180"/>
      <c r="I40" s="180"/>
      <c r="J40" s="190"/>
      <c r="K40" s="190"/>
    </row>
    <row r="41" spans="2:11" ht="13.5" customHeight="1" thickBot="1">
      <c r="B41" s="480" t="s">
        <v>167</v>
      </c>
      <c r="C41" s="481"/>
      <c r="D41" s="481"/>
      <c r="E41" s="481"/>
      <c r="F41" s="481"/>
      <c r="G41" s="482"/>
      <c r="H41" s="197"/>
      <c r="I41" s="197"/>
      <c r="J41" s="190"/>
      <c r="K41" s="190"/>
    </row>
    <row r="42" spans="2:11" ht="15.75" customHeight="1">
      <c r="B42" s="451" t="s">
        <v>168</v>
      </c>
      <c r="C42" s="452"/>
      <c r="D42" s="452"/>
      <c r="E42" s="452"/>
      <c r="F42" s="452"/>
      <c r="G42" s="453"/>
      <c r="H42" s="175"/>
      <c r="I42" s="176"/>
      <c r="J42" s="190"/>
      <c r="K42" s="190"/>
    </row>
    <row r="43" spans="2:11" ht="13.5" customHeight="1">
      <c r="B43" s="456" t="s">
        <v>136</v>
      </c>
      <c r="C43" s="457"/>
      <c r="D43" s="457"/>
      <c r="E43" s="457"/>
      <c r="F43" s="457"/>
      <c r="G43" s="458"/>
      <c r="H43" s="178"/>
      <c r="I43" s="179"/>
      <c r="J43" s="190"/>
      <c r="K43" s="190"/>
    </row>
    <row r="44" spans="2:11" ht="13.5" customHeight="1">
      <c r="B44" s="456" t="s">
        <v>169</v>
      </c>
      <c r="C44" s="457"/>
      <c r="D44" s="457"/>
      <c r="E44" s="457"/>
      <c r="F44" s="457"/>
      <c r="G44" s="458"/>
      <c r="H44" s="193"/>
      <c r="I44" s="180"/>
      <c r="J44" s="190"/>
      <c r="K44" s="190"/>
    </row>
    <row r="45" spans="2:11" ht="13.5" customHeight="1">
      <c r="B45" s="456" t="s">
        <v>170</v>
      </c>
      <c r="C45" s="457"/>
      <c r="D45" s="457"/>
      <c r="E45" s="457"/>
      <c r="F45" s="457"/>
      <c r="G45" s="458"/>
      <c r="H45" s="193"/>
      <c r="I45" s="180">
        <v>3629.8</v>
      </c>
      <c r="J45" s="190"/>
      <c r="K45" s="190"/>
    </row>
    <row r="46" spans="2:11" ht="13.5" customHeight="1" thickBot="1">
      <c r="B46" s="456" t="s">
        <v>171</v>
      </c>
      <c r="C46" s="457"/>
      <c r="D46" s="457"/>
      <c r="E46" s="457"/>
      <c r="F46" s="457"/>
      <c r="G46" s="458"/>
      <c r="H46" s="198"/>
      <c r="I46" s="199"/>
      <c r="J46" s="190"/>
      <c r="K46" s="190"/>
    </row>
    <row r="47" spans="2:11" ht="15" customHeight="1" thickBot="1">
      <c r="B47" s="471" t="s">
        <v>160</v>
      </c>
      <c r="C47" s="472"/>
      <c r="D47" s="472"/>
      <c r="E47" s="472"/>
      <c r="F47" s="472"/>
      <c r="G47" s="473"/>
      <c r="H47" s="178">
        <v>5365.6</v>
      </c>
      <c r="I47" s="200">
        <f>I37+I45</f>
        <v>8995.400000000001</v>
      </c>
      <c r="J47" s="190"/>
      <c r="K47" s="190"/>
    </row>
    <row r="48" spans="2:11" ht="15" customHeight="1" thickTop="1">
      <c r="B48" s="191"/>
      <c r="C48" s="68" t="s">
        <v>442</v>
      </c>
      <c r="D48" s="190"/>
      <c r="E48" s="190"/>
      <c r="F48" s="190"/>
      <c r="G48" s="190"/>
      <c r="H48" s="190"/>
      <c r="I48" s="190"/>
      <c r="J48" s="190"/>
      <c r="K48" s="190"/>
    </row>
    <row r="49" spans="2:11" ht="10.5" customHeight="1">
      <c r="B49" s="201"/>
      <c r="C49" s="151"/>
      <c r="D49" s="202"/>
      <c r="E49" s="201"/>
      <c r="F49" s="190"/>
      <c r="G49" s="484"/>
      <c r="H49" s="484"/>
      <c r="I49" s="484"/>
      <c r="J49" s="190"/>
      <c r="K49" s="190"/>
    </row>
    <row r="50" spans="2:5" ht="12.75">
      <c r="B50" s="485" t="s">
        <v>191</v>
      </c>
      <c r="C50" s="485"/>
      <c r="D50" s="485"/>
      <c r="E50" s="485"/>
    </row>
    <row r="51" spans="2:9" ht="12.75">
      <c r="B51" s="271" t="s">
        <v>192</v>
      </c>
      <c r="C51" s="271"/>
      <c r="D51" s="271"/>
      <c r="E51" s="272"/>
      <c r="F51" s="272"/>
      <c r="H51" s="272" t="s">
        <v>423</v>
      </c>
      <c r="I51" s="272"/>
    </row>
    <row r="52" spans="1:9" ht="12.75" customHeight="1">
      <c r="A52" s="273" t="s">
        <v>194</v>
      </c>
      <c r="B52" s="270"/>
      <c r="C52" s="270"/>
      <c r="D52" s="270"/>
      <c r="E52" s="483" t="s">
        <v>280</v>
      </c>
      <c r="F52" s="483"/>
      <c r="H52" s="274" t="s">
        <v>248</v>
      </c>
      <c r="I52" s="274"/>
    </row>
    <row r="53" spans="2:5" ht="12.75">
      <c r="B53" s="485" t="s">
        <v>195</v>
      </c>
      <c r="C53" s="485"/>
      <c r="D53" s="485"/>
      <c r="E53" s="485"/>
    </row>
    <row r="54" spans="2:9" ht="12.75">
      <c r="B54" s="271" t="s">
        <v>192</v>
      </c>
      <c r="C54" s="271"/>
      <c r="D54" s="271"/>
      <c r="E54" s="272"/>
      <c r="F54" s="272"/>
      <c r="H54" s="272" t="s">
        <v>424</v>
      </c>
      <c r="I54" s="272"/>
    </row>
    <row r="55" spans="5:9" ht="12.75" customHeight="1">
      <c r="E55" s="483" t="s">
        <v>280</v>
      </c>
      <c r="F55" s="483"/>
      <c r="H55" s="274" t="s">
        <v>248</v>
      </c>
      <c r="I55" s="274"/>
    </row>
    <row r="56" ht="12.75"/>
    <row r="57" ht="12.75"/>
    <row r="58" spans="2:11" ht="15" customHeight="1"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2:11" ht="15" customHeight="1">
      <c r="B59" s="190"/>
      <c r="C59" s="190"/>
      <c r="D59" s="190"/>
      <c r="E59" s="190"/>
      <c r="F59" s="190"/>
      <c r="G59" s="190"/>
      <c r="H59" s="190"/>
      <c r="I59" s="190"/>
      <c r="J59" s="190"/>
      <c r="K59" s="190"/>
    </row>
    <row r="60" spans="2:11" ht="15" customHeight="1">
      <c r="B60" s="190"/>
      <c r="C60" s="190"/>
      <c r="D60" s="190"/>
      <c r="E60" s="190"/>
      <c r="F60" s="190"/>
      <c r="G60" s="190"/>
      <c r="H60" s="190"/>
      <c r="I60" s="190"/>
      <c r="J60" s="190"/>
      <c r="K60" s="190"/>
    </row>
    <row r="61" spans="2:11" ht="15" customHeight="1">
      <c r="B61" s="190"/>
      <c r="C61" s="190"/>
      <c r="D61" s="190"/>
      <c r="E61" s="190"/>
      <c r="F61" s="190"/>
      <c r="G61" s="190"/>
      <c r="H61" s="190"/>
      <c r="I61" s="190"/>
      <c r="J61" s="190"/>
      <c r="K61" s="190"/>
    </row>
    <row r="62" spans="2:11" ht="15" customHeight="1">
      <c r="B62" s="190"/>
      <c r="C62" s="190"/>
      <c r="D62" s="190"/>
      <c r="E62" s="190"/>
      <c r="F62" s="190"/>
      <c r="G62" s="190"/>
      <c r="H62" s="190"/>
      <c r="I62" s="190"/>
      <c r="J62" s="190"/>
      <c r="K62" s="190"/>
    </row>
    <row r="63" spans="2:11" ht="15" customHeight="1">
      <c r="B63" s="190"/>
      <c r="C63" s="190"/>
      <c r="D63" s="190"/>
      <c r="E63" s="190"/>
      <c r="F63" s="190"/>
      <c r="G63" s="190"/>
      <c r="H63" s="190"/>
      <c r="I63" s="190"/>
      <c r="J63" s="190"/>
      <c r="K63" s="190"/>
    </row>
  </sheetData>
  <sheetProtection/>
  <mergeCells count="59">
    <mergeCell ref="E55:F55"/>
    <mergeCell ref="B46:G46"/>
    <mergeCell ref="B47:G47"/>
    <mergeCell ref="G49:I49"/>
    <mergeCell ref="B50:E50"/>
    <mergeCell ref="E52:F52"/>
    <mergeCell ref="B53:E53"/>
    <mergeCell ref="B40:G40"/>
    <mergeCell ref="B41:G41"/>
    <mergeCell ref="B44:G44"/>
    <mergeCell ref="B45:G45"/>
    <mergeCell ref="B42:G42"/>
    <mergeCell ref="B43:G43"/>
    <mergeCell ref="B34:G34"/>
    <mergeCell ref="B35:G35"/>
    <mergeCell ref="B38:G38"/>
    <mergeCell ref="B39:G39"/>
    <mergeCell ref="B36:G36"/>
    <mergeCell ref="B37:G37"/>
    <mergeCell ref="B28:G28"/>
    <mergeCell ref="B29:G29"/>
    <mergeCell ref="B32:G32"/>
    <mergeCell ref="B33:G33"/>
    <mergeCell ref="B30:G30"/>
    <mergeCell ref="B31:G31"/>
    <mergeCell ref="B22:G22"/>
    <mergeCell ref="B23:G23"/>
    <mergeCell ref="B26:G26"/>
    <mergeCell ref="B27:G27"/>
    <mergeCell ref="B24:G24"/>
    <mergeCell ref="B25:G25"/>
    <mergeCell ref="B16:G16"/>
    <mergeCell ref="B17:G17"/>
    <mergeCell ref="B20:G20"/>
    <mergeCell ref="B21:G21"/>
    <mergeCell ref="B18:G18"/>
    <mergeCell ref="B19:G19"/>
    <mergeCell ref="H11:I11"/>
    <mergeCell ref="B12:C12"/>
    <mergeCell ref="D12:G12"/>
    <mergeCell ref="H12:I12"/>
    <mergeCell ref="B14:G14"/>
    <mergeCell ref="B15:G15"/>
    <mergeCell ref="C13:F13"/>
    <mergeCell ref="H13:I13"/>
    <mergeCell ref="B11:C11"/>
    <mergeCell ref="D11:G11"/>
    <mergeCell ref="B9:C9"/>
    <mergeCell ref="D9:G9"/>
    <mergeCell ref="H9:I9"/>
    <mergeCell ref="B10:C10"/>
    <mergeCell ref="D10:G10"/>
    <mergeCell ref="H10:I10"/>
    <mergeCell ref="B2:I2"/>
    <mergeCell ref="B3:I3"/>
    <mergeCell ref="G4:I4"/>
    <mergeCell ref="B8:C8"/>
    <mergeCell ref="D8:G8"/>
    <mergeCell ref="H8:I8"/>
  </mergeCells>
  <printOptions/>
  <pageMargins left="0.46" right="0.52" top="0.61" bottom="0.6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4">
      <selection activeCell="A79" sqref="A79:B79"/>
    </sheetView>
  </sheetViews>
  <sheetFormatPr defaultColWidth="9.00390625" defaultRowHeight="12.75"/>
  <cols>
    <col min="1" max="1" width="7.875" style="0" customWidth="1"/>
    <col min="2" max="2" width="42.125" style="0" customWidth="1"/>
    <col min="3" max="3" width="9.875" style="0" customWidth="1"/>
    <col min="4" max="4" width="12.75390625" style="0" customWidth="1"/>
    <col min="5" max="5" width="12.25390625" style="0" customWidth="1"/>
    <col min="8" max="8" width="16.125" style="0" customWidth="1"/>
  </cols>
  <sheetData>
    <row r="1" ht="15">
      <c r="H1" s="240" t="s">
        <v>197</v>
      </c>
    </row>
    <row r="2" spans="1:9" ht="12.75">
      <c r="A2" s="234"/>
      <c r="B2" s="234"/>
      <c r="C2" s="234"/>
      <c r="D2" s="234"/>
      <c r="E2" s="234"/>
      <c r="F2" s="234"/>
      <c r="G2" s="234"/>
      <c r="H2" s="234"/>
      <c r="I2" s="234"/>
    </row>
    <row r="3" spans="1:9" ht="15">
      <c r="A3" s="489" t="s">
        <v>198</v>
      </c>
      <c r="B3" s="489"/>
      <c r="C3" s="489"/>
      <c r="D3" s="489"/>
      <c r="E3" s="489"/>
      <c r="F3" s="489"/>
      <c r="G3" s="489"/>
      <c r="H3" s="489"/>
      <c r="I3" s="241"/>
    </row>
    <row r="4" ht="12.75">
      <c r="A4" s="242"/>
    </row>
    <row r="5" spans="1:9" ht="15">
      <c r="A5" s="489" t="s">
        <v>199</v>
      </c>
      <c r="B5" s="489"/>
      <c r="C5" s="489"/>
      <c r="D5" s="489"/>
      <c r="E5" s="489"/>
      <c r="F5" s="489"/>
      <c r="G5" s="489"/>
      <c r="H5" s="489"/>
      <c r="I5" s="241"/>
    </row>
    <row r="6" ht="12.75">
      <c r="A6" s="242"/>
    </row>
    <row r="7" spans="1:9" ht="15">
      <c r="A7" s="489" t="s">
        <v>432</v>
      </c>
      <c r="B7" s="489"/>
      <c r="C7" s="489"/>
      <c r="D7" s="489"/>
      <c r="E7" s="489"/>
      <c r="F7" s="489"/>
      <c r="G7" s="489"/>
      <c r="H7" s="489"/>
      <c r="I7" s="241"/>
    </row>
    <row r="8" spans="1:8" ht="18.75" customHeight="1">
      <c r="A8" s="243"/>
      <c r="B8" s="244"/>
      <c r="C8" s="244"/>
      <c r="D8" s="244"/>
      <c r="E8" s="244"/>
      <c r="F8" s="244"/>
      <c r="G8" s="244"/>
      <c r="H8" s="244"/>
    </row>
    <row r="9" spans="1:8" ht="23.25" customHeight="1">
      <c r="A9" s="490" t="s">
        <v>425</v>
      </c>
      <c r="B9" s="490"/>
      <c r="C9" s="490"/>
      <c r="D9" s="404"/>
      <c r="E9" s="486" t="s">
        <v>200</v>
      </c>
      <c r="F9" s="486"/>
      <c r="G9" s="486"/>
      <c r="H9" s="486"/>
    </row>
    <row r="10" spans="4:8" ht="12.75">
      <c r="D10" s="244"/>
      <c r="E10" s="245" t="s">
        <v>201</v>
      </c>
      <c r="F10" s="246"/>
      <c r="G10" s="247"/>
      <c r="H10" s="244"/>
    </row>
    <row r="11" spans="1:8" ht="12.75">
      <c r="A11" s="488" t="s">
        <v>426</v>
      </c>
      <c r="B11" s="488"/>
      <c r="C11" s="488"/>
      <c r="D11" s="244"/>
      <c r="E11" s="245" t="s">
        <v>202</v>
      </c>
      <c r="F11" s="246"/>
      <c r="G11" s="247"/>
      <c r="H11" s="244"/>
    </row>
    <row r="12" spans="1:8" ht="10.5" customHeight="1">
      <c r="A12" s="248"/>
      <c r="B12" s="246"/>
      <c r="C12" s="246"/>
      <c r="D12" s="244"/>
      <c r="E12" s="245" t="s">
        <v>203</v>
      </c>
      <c r="F12" s="246"/>
      <c r="G12" s="247"/>
      <c r="H12" s="244"/>
    </row>
    <row r="13" spans="1:8" ht="12.75" hidden="1">
      <c r="A13" s="248"/>
      <c r="B13" s="246"/>
      <c r="C13" s="246"/>
      <c r="D13" s="244"/>
      <c r="E13" s="245" t="s">
        <v>204</v>
      </c>
      <c r="F13" s="246"/>
      <c r="G13" s="247"/>
      <c r="H13" s="244"/>
    </row>
    <row r="14" spans="1:8" ht="21.75" customHeight="1">
      <c r="A14" s="486" t="s">
        <v>205</v>
      </c>
      <c r="B14" s="486"/>
      <c r="C14" s="486"/>
      <c r="D14" s="244"/>
      <c r="E14" s="249" t="s">
        <v>206</v>
      </c>
      <c r="F14" s="250"/>
      <c r="G14" s="250"/>
      <c r="H14" s="250"/>
    </row>
    <row r="15" ht="6.75" customHeight="1">
      <c r="D15" s="244"/>
    </row>
    <row r="16" spans="1:8" ht="12.75">
      <c r="A16" s="487" t="s">
        <v>207</v>
      </c>
      <c r="B16" s="487"/>
      <c r="C16" s="488"/>
      <c r="D16" s="251"/>
      <c r="E16" s="486" t="s">
        <v>208</v>
      </c>
      <c r="F16" s="486"/>
      <c r="G16" s="486"/>
      <c r="H16" s="486"/>
    </row>
    <row r="17" spans="1:8" ht="12.75">
      <c r="A17" s="486" t="s">
        <v>209</v>
      </c>
      <c r="B17" s="486"/>
      <c r="C17" s="486"/>
      <c r="D17" s="244"/>
      <c r="E17" s="486" t="s">
        <v>210</v>
      </c>
      <c r="F17" s="486"/>
      <c r="G17" s="486"/>
      <c r="H17" s="486"/>
    </row>
    <row r="18" spans="1:8" ht="12.75">
      <c r="A18" s="244"/>
      <c r="B18" s="244"/>
      <c r="C18" s="244"/>
      <c r="D18" s="244"/>
      <c r="E18" s="244"/>
      <c r="F18" s="244"/>
      <c r="G18" s="244"/>
      <c r="H18" s="244"/>
    </row>
    <row r="19" spans="1:8" ht="22.5">
      <c r="A19" s="492" t="s">
        <v>211</v>
      </c>
      <c r="B19" s="494" t="s">
        <v>212</v>
      </c>
      <c r="C19" s="495"/>
      <c r="D19" s="492" t="s">
        <v>213</v>
      </c>
      <c r="E19" s="252" t="s">
        <v>214</v>
      </c>
      <c r="F19" s="492" t="s">
        <v>215</v>
      </c>
      <c r="G19" s="492" t="s">
        <v>216</v>
      </c>
      <c r="H19" s="492" t="s">
        <v>217</v>
      </c>
    </row>
    <row r="20" spans="1:8" ht="80.25" customHeight="1">
      <c r="A20" s="493"/>
      <c r="B20" s="253" t="s">
        <v>218</v>
      </c>
      <c r="C20" s="253" t="s">
        <v>219</v>
      </c>
      <c r="D20" s="493"/>
      <c r="E20" s="254" t="s">
        <v>220</v>
      </c>
      <c r="F20" s="493"/>
      <c r="G20" s="493"/>
      <c r="H20" s="493"/>
    </row>
    <row r="21" spans="1:8" ht="15">
      <c r="A21" s="255" t="s">
        <v>221</v>
      </c>
      <c r="B21" s="255" t="s">
        <v>222</v>
      </c>
      <c r="C21" s="255" t="s">
        <v>223</v>
      </c>
      <c r="D21" s="255">
        <v>1</v>
      </c>
      <c r="E21" s="255">
        <v>2</v>
      </c>
      <c r="F21" s="255">
        <v>3</v>
      </c>
      <c r="G21" s="255">
        <v>4</v>
      </c>
      <c r="H21" s="255">
        <v>5</v>
      </c>
    </row>
    <row r="22" spans="1:9" ht="22.5">
      <c r="A22" s="253">
        <v>2000000</v>
      </c>
      <c r="B22" s="256" t="s">
        <v>224</v>
      </c>
      <c r="C22" s="256" t="s">
        <v>46</v>
      </c>
      <c r="D22" s="257"/>
      <c r="E22" s="257"/>
      <c r="F22" s="257"/>
      <c r="G22" s="257">
        <v>18</v>
      </c>
      <c r="H22" s="257">
        <v>18</v>
      </c>
      <c r="I22" s="244"/>
    </row>
    <row r="23" spans="1:9" ht="12.75">
      <c r="A23" s="258"/>
      <c r="B23" s="259" t="s">
        <v>225</v>
      </c>
      <c r="C23" s="258"/>
      <c r="D23" s="260"/>
      <c r="E23" s="260"/>
      <c r="F23" s="260"/>
      <c r="G23" s="260"/>
      <c r="H23" s="260"/>
      <c r="I23" s="244"/>
    </row>
    <row r="24" spans="1:9" ht="12.75">
      <c r="A24" s="253">
        <v>2111000</v>
      </c>
      <c r="B24" s="261" t="s">
        <v>226</v>
      </c>
      <c r="C24" s="256" t="s">
        <v>46</v>
      </c>
      <c r="D24" s="262"/>
      <c r="E24" s="262"/>
      <c r="F24" s="262"/>
      <c r="G24" s="262"/>
      <c r="H24" s="262"/>
      <c r="I24" s="244"/>
    </row>
    <row r="25" spans="1:9" ht="12.75">
      <c r="A25" s="253">
        <v>2112000</v>
      </c>
      <c r="B25" s="261" t="s">
        <v>227</v>
      </c>
      <c r="C25" s="256" t="s">
        <v>46</v>
      </c>
      <c r="D25" s="262"/>
      <c r="E25" s="262"/>
      <c r="F25" s="262"/>
      <c r="G25" s="262"/>
      <c r="H25" s="262"/>
      <c r="I25" s="244"/>
    </row>
    <row r="26" spans="1:9" ht="12.75">
      <c r="A26" s="258"/>
      <c r="B26" s="258" t="s">
        <v>228</v>
      </c>
      <c r="C26" s="258"/>
      <c r="D26" s="258"/>
      <c r="E26" s="258"/>
      <c r="F26" s="258"/>
      <c r="G26" s="258"/>
      <c r="H26" s="258"/>
      <c r="I26" s="244"/>
    </row>
    <row r="27" spans="1:9" ht="22.5">
      <c r="A27" s="259">
        <v>2112100</v>
      </c>
      <c r="B27" s="258" t="s">
        <v>229</v>
      </c>
      <c r="C27" s="263" t="s">
        <v>46</v>
      </c>
      <c r="D27" s="258"/>
      <c r="E27" s="258"/>
      <c r="F27" s="258"/>
      <c r="G27" s="258"/>
      <c r="H27" s="258"/>
      <c r="I27" s="244"/>
    </row>
    <row r="28" spans="1:9" ht="22.5">
      <c r="A28" s="259">
        <v>2112110</v>
      </c>
      <c r="B28" s="258" t="s">
        <v>230</v>
      </c>
      <c r="C28" s="263">
        <v>731100</v>
      </c>
      <c r="D28" s="258"/>
      <c r="E28" s="258"/>
      <c r="F28" s="258"/>
      <c r="G28" s="258"/>
      <c r="H28" s="258"/>
      <c r="I28" s="244"/>
    </row>
    <row r="29" spans="1:9" ht="22.5">
      <c r="A29" s="259">
        <v>2112120</v>
      </c>
      <c r="B29" s="258" t="s">
        <v>231</v>
      </c>
      <c r="C29" s="263">
        <v>731200</v>
      </c>
      <c r="D29" s="258"/>
      <c r="E29" s="258"/>
      <c r="F29" s="258"/>
      <c r="G29" s="258"/>
      <c r="H29" s="258"/>
      <c r="I29" s="244"/>
    </row>
    <row r="30" spans="1:9" ht="22.5">
      <c r="A30" s="259">
        <v>2112200</v>
      </c>
      <c r="B30" s="258" t="s">
        <v>232</v>
      </c>
      <c r="C30" s="263" t="s">
        <v>46</v>
      </c>
      <c r="D30" s="258"/>
      <c r="E30" s="258"/>
      <c r="F30" s="258"/>
      <c r="G30" s="258"/>
      <c r="H30" s="258"/>
      <c r="I30" s="244"/>
    </row>
    <row r="31" spans="1:9" ht="12.75">
      <c r="A31" s="253">
        <v>2113000</v>
      </c>
      <c r="B31" s="262" t="s">
        <v>249</v>
      </c>
      <c r="C31" s="256" t="s">
        <v>46</v>
      </c>
      <c r="D31" s="262"/>
      <c r="E31" s="262"/>
      <c r="F31" s="262"/>
      <c r="G31" s="262"/>
      <c r="H31" s="262"/>
      <c r="I31" s="244"/>
    </row>
    <row r="32" spans="1:9" ht="12.75">
      <c r="A32" s="258"/>
      <c r="B32" s="258" t="s">
        <v>228</v>
      </c>
      <c r="C32" s="258"/>
      <c r="D32" s="258"/>
      <c r="E32" s="258"/>
      <c r="F32" s="258"/>
      <c r="G32" s="258"/>
      <c r="H32" s="258"/>
      <c r="I32" s="244"/>
    </row>
    <row r="33" spans="1:9" ht="12.75">
      <c r="A33" s="259">
        <v>2113100</v>
      </c>
      <c r="B33" s="258" t="s">
        <v>250</v>
      </c>
      <c r="C33" s="263" t="s">
        <v>46</v>
      </c>
      <c r="D33" s="258"/>
      <c r="E33" s="258"/>
      <c r="F33" s="258"/>
      <c r="G33" s="258"/>
      <c r="H33" s="258"/>
      <c r="I33" s="244"/>
    </row>
    <row r="34" spans="1:9" ht="12.75">
      <c r="A34" s="259">
        <v>2113110</v>
      </c>
      <c r="B34" s="258" t="s">
        <v>251</v>
      </c>
      <c r="C34" s="263">
        <v>741100</v>
      </c>
      <c r="D34" s="258"/>
      <c r="E34" s="258"/>
      <c r="F34" s="258"/>
      <c r="G34" s="258"/>
      <c r="H34" s="258"/>
      <c r="I34" s="244"/>
    </row>
    <row r="35" spans="1:9" ht="12.75">
      <c r="A35" s="259">
        <v>2113120</v>
      </c>
      <c r="B35" s="258" t="s">
        <v>252</v>
      </c>
      <c r="C35" s="263">
        <v>741200</v>
      </c>
      <c r="D35" s="258"/>
      <c r="E35" s="258"/>
      <c r="F35" s="258"/>
      <c r="G35" s="258"/>
      <c r="H35" s="258"/>
      <c r="I35" s="244"/>
    </row>
    <row r="36" spans="1:9" ht="12.75">
      <c r="A36" s="259">
        <v>2113130</v>
      </c>
      <c r="B36" s="258" t="s">
        <v>253</v>
      </c>
      <c r="C36" s="263">
        <v>741500</v>
      </c>
      <c r="D36" s="258"/>
      <c r="E36" s="258"/>
      <c r="F36" s="258"/>
      <c r="G36" s="257">
        <v>18</v>
      </c>
      <c r="H36" s="257">
        <v>18</v>
      </c>
      <c r="I36" s="244"/>
    </row>
    <row r="37" spans="1:9" ht="22.5">
      <c r="A37" s="259">
        <v>2113200</v>
      </c>
      <c r="B37" s="258" t="s">
        <v>254</v>
      </c>
      <c r="C37" s="263" t="s">
        <v>46</v>
      </c>
      <c r="D37" s="258"/>
      <c r="E37" s="258"/>
      <c r="F37" s="258"/>
      <c r="G37" s="258"/>
      <c r="H37" s="258"/>
      <c r="I37" s="244"/>
    </row>
    <row r="38" spans="1:9" ht="22.5">
      <c r="A38" s="259">
        <v>2113210</v>
      </c>
      <c r="B38" s="258" t="s">
        <v>255</v>
      </c>
      <c r="C38" s="263">
        <v>742100</v>
      </c>
      <c r="D38" s="258"/>
      <c r="E38" s="258"/>
      <c r="F38" s="258"/>
      <c r="G38" s="258"/>
      <c r="H38" s="258"/>
      <c r="I38" s="244"/>
    </row>
    <row r="39" spans="1:9" ht="12.75">
      <c r="A39" s="259">
        <v>2113240</v>
      </c>
      <c r="B39" s="258" t="s">
        <v>256</v>
      </c>
      <c r="C39" s="263">
        <v>742200</v>
      </c>
      <c r="D39" s="258"/>
      <c r="E39" s="258"/>
      <c r="F39" s="258"/>
      <c r="G39" s="258"/>
      <c r="H39" s="258"/>
      <c r="I39" s="244"/>
    </row>
    <row r="40" spans="1:9" ht="12.75">
      <c r="A40" s="259">
        <v>2113241</v>
      </c>
      <c r="B40" s="258" t="s">
        <v>257</v>
      </c>
      <c r="C40" s="263" t="s">
        <v>46</v>
      </c>
      <c r="D40" s="258"/>
      <c r="E40" s="258"/>
      <c r="F40" s="258"/>
      <c r="G40" s="258"/>
      <c r="H40" s="258"/>
      <c r="I40" s="244"/>
    </row>
    <row r="41" spans="1:9" ht="12.75">
      <c r="A41" s="259">
        <v>2113242</v>
      </c>
      <c r="B41" s="258" t="s">
        <v>258</v>
      </c>
      <c r="C41" s="263" t="s">
        <v>46</v>
      </c>
      <c r="D41" s="258"/>
      <c r="E41" s="258"/>
      <c r="F41" s="258"/>
      <c r="G41" s="258"/>
      <c r="H41" s="258"/>
      <c r="I41" s="244"/>
    </row>
    <row r="42" spans="1:9" ht="12.75">
      <c r="A42" s="259" t="s">
        <v>259</v>
      </c>
      <c r="B42" s="258" t="s">
        <v>260</v>
      </c>
      <c r="C42" s="263" t="s">
        <v>46</v>
      </c>
      <c r="D42" s="258"/>
      <c r="E42" s="258"/>
      <c r="F42" s="258"/>
      <c r="G42" s="258"/>
      <c r="H42" s="258"/>
      <c r="I42" s="244"/>
    </row>
    <row r="43" spans="1:9" ht="12.75">
      <c r="A43" s="259">
        <v>2113400</v>
      </c>
      <c r="B43" s="258" t="s">
        <v>261</v>
      </c>
      <c r="C43" s="263" t="s">
        <v>46</v>
      </c>
      <c r="D43" s="258"/>
      <c r="E43" s="258"/>
      <c r="F43" s="258"/>
      <c r="G43" s="258"/>
      <c r="H43" s="258"/>
      <c r="I43" s="244"/>
    </row>
    <row r="44" spans="1:9" ht="12.75">
      <c r="A44" s="259">
        <v>2113410</v>
      </c>
      <c r="B44" s="258" t="s">
        <v>262</v>
      </c>
      <c r="C44" s="263">
        <v>744100</v>
      </c>
      <c r="D44" s="258"/>
      <c r="E44" s="258"/>
      <c r="F44" s="258"/>
      <c r="G44" s="258"/>
      <c r="H44" s="258"/>
      <c r="I44" s="244"/>
    </row>
    <row r="45" spans="1:9" ht="12.75">
      <c r="A45" s="259">
        <v>2113420</v>
      </c>
      <c r="B45" s="258" t="s">
        <v>263</v>
      </c>
      <c r="C45" s="263">
        <v>744200</v>
      </c>
      <c r="D45" s="258"/>
      <c r="E45" s="258"/>
      <c r="F45" s="258"/>
      <c r="G45" s="258"/>
      <c r="H45" s="258"/>
      <c r="I45" s="244"/>
    </row>
    <row r="46" spans="1:9" ht="12.75">
      <c r="A46" s="259">
        <v>2113500</v>
      </c>
      <c r="B46" s="258" t="s">
        <v>264</v>
      </c>
      <c r="C46" s="263" t="s">
        <v>46</v>
      </c>
      <c r="D46" s="258"/>
      <c r="E46" s="258"/>
      <c r="F46" s="258"/>
      <c r="G46" s="262"/>
      <c r="H46" s="262"/>
      <c r="I46" s="244"/>
    </row>
    <row r="47" spans="1:9" ht="22.5">
      <c r="A47" s="253">
        <v>1000000</v>
      </c>
      <c r="B47" s="256" t="s">
        <v>233</v>
      </c>
      <c r="C47" s="256" t="s">
        <v>134</v>
      </c>
      <c r="D47" s="262"/>
      <c r="E47" s="262"/>
      <c r="F47" s="262"/>
      <c r="G47" s="262">
        <v>18</v>
      </c>
      <c r="H47" s="262">
        <v>18</v>
      </c>
      <c r="I47" s="244"/>
    </row>
    <row r="48" spans="1:9" ht="12.75">
      <c r="A48" s="258"/>
      <c r="B48" s="259" t="s">
        <v>234</v>
      </c>
      <c r="C48" s="258"/>
      <c r="D48" s="258"/>
      <c r="E48" s="258"/>
      <c r="F48" s="258"/>
      <c r="G48" s="258"/>
      <c r="H48" s="258"/>
      <c r="I48" s="244"/>
    </row>
    <row r="49" spans="1:9" ht="33.75">
      <c r="A49" s="253">
        <v>110000</v>
      </c>
      <c r="B49" s="256" t="s">
        <v>235</v>
      </c>
      <c r="C49" s="256" t="s">
        <v>46</v>
      </c>
      <c r="D49" s="262"/>
      <c r="E49" s="262"/>
      <c r="F49" s="262"/>
      <c r="G49" s="262"/>
      <c r="H49" s="262"/>
      <c r="I49" s="244"/>
    </row>
    <row r="50" spans="1:9" ht="12.75">
      <c r="A50" s="262"/>
      <c r="B50" s="253" t="s">
        <v>234</v>
      </c>
      <c r="C50" s="262"/>
      <c r="D50" s="262"/>
      <c r="E50" s="262"/>
      <c r="F50" s="262"/>
      <c r="G50" s="262"/>
      <c r="H50" s="262"/>
      <c r="I50" s="244"/>
    </row>
    <row r="51" spans="1:9" ht="33.75">
      <c r="A51" s="253">
        <v>1110000</v>
      </c>
      <c r="B51" s="264" t="s">
        <v>236</v>
      </c>
      <c r="C51" s="263" t="s">
        <v>46</v>
      </c>
      <c r="D51" s="258"/>
      <c r="E51" s="258"/>
      <c r="F51" s="258"/>
      <c r="G51" s="258"/>
      <c r="H51" s="258"/>
      <c r="I51" s="244"/>
    </row>
    <row r="52" spans="1:9" ht="12.75">
      <c r="A52" s="259">
        <v>1111000</v>
      </c>
      <c r="B52" s="258" t="s">
        <v>265</v>
      </c>
      <c r="C52" s="263" t="s">
        <v>237</v>
      </c>
      <c r="D52" s="258"/>
      <c r="E52" s="258"/>
      <c r="F52" s="258"/>
      <c r="G52" s="258"/>
      <c r="H52" s="258"/>
      <c r="I52" s="244"/>
    </row>
    <row r="53" spans="1:9" ht="22.5">
      <c r="A53" s="259">
        <v>1112000</v>
      </c>
      <c r="B53" s="258" t="s">
        <v>238</v>
      </c>
      <c r="C53" s="263" t="s">
        <v>239</v>
      </c>
      <c r="D53" s="258"/>
      <c r="E53" s="258"/>
      <c r="F53" s="258"/>
      <c r="G53" s="258"/>
      <c r="H53" s="258"/>
      <c r="I53" s="244"/>
    </row>
    <row r="54" spans="1:9" ht="22.5">
      <c r="A54" s="259">
        <v>1113000</v>
      </c>
      <c r="B54" s="258" t="s">
        <v>240</v>
      </c>
      <c r="C54" s="263">
        <v>411300</v>
      </c>
      <c r="D54" s="258"/>
      <c r="E54" s="258"/>
      <c r="F54" s="258"/>
      <c r="G54" s="258"/>
      <c r="H54" s="258"/>
      <c r="I54" s="244"/>
    </row>
    <row r="55" spans="1:9" ht="22.5">
      <c r="A55" s="259">
        <v>1114000</v>
      </c>
      <c r="B55" s="258" t="s">
        <v>266</v>
      </c>
      <c r="C55" s="263">
        <v>411400</v>
      </c>
      <c r="D55" s="258"/>
      <c r="E55" s="258"/>
      <c r="F55" s="258"/>
      <c r="G55" s="258"/>
      <c r="H55" s="258"/>
      <c r="I55" s="244"/>
    </row>
    <row r="56" spans="1:9" ht="12.75">
      <c r="A56" s="259">
        <v>1121000</v>
      </c>
      <c r="B56" s="264" t="s">
        <v>241</v>
      </c>
      <c r="C56" s="263" t="s">
        <v>46</v>
      </c>
      <c r="D56" s="258"/>
      <c r="E56" s="258"/>
      <c r="F56" s="258"/>
      <c r="G56" s="258"/>
      <c r="H56" s="258"/>
      <c r="I56" s="244"/>
    </row>
    <row r="57" spans="1:9" ht="22.5">
      <c r="A57" s="259">
        <v>112110</v>
      </c>
      <c r="B57" s="258" t="s">
        <v>267</v>
      </c>
      <c r="C57" s="263">
        <v>421100</v>
      </c>
      <c r="D57" s="258"/>
      <c r="E57" s="258"/>
      <c r="F57" s="258"/>
      <c r="G57" s="258"/>
      <c r="H57" s="258"/>
      <c r="I57" s="244"/>
    </row>
    <row r="58" spans="1:9" ht="12.75">
      <c r="A58" s="259">
        <v>1121200</v>
      </c>
      <c r="B58" s="258" t="s">
        <v>268</v>
      </c>
      <c r="C58" s="263">
        <v>421200</v>
      </c>
      <c r="D58" s="258"/>
      <c r="E58" s="258"/>
      <c r="F58" s="258"/>
      <c r="G58" s="258"/>
      <c r="H58" s="258"/>
      <c r="I58" s="244"/>
    </row>
    <row r="59" spans="1:9" ht="12.75">
      <c r="A59" s="259">
        <v>1121300</v>
      </c>
      <c r="B59" s="258" t="s">
        <v>269</v>
      </c>
      <c r="C59" s="263">
        <v>421300</v>
      </c>
      <c r="D59" s="258"/>
      <c r="E59" s="258"/>
      <c r="F59" s="258"/>
      <c r="G59" s="258"/>
      <c r="H59" s="258"/>
      <c r="I59" s="244"/>
    </row>
    <row r="60" spans="1:9" ht="12.75">
      <c r="A60" s="259">
        <v>1121400</v>
      </c>
      <c r="B60" s="258" t="s">
        <v>270</v>
      </c>
      <c r="C60" s="263">
        <v>421400</v>
      </c>
      <c r="D60" s="258"/>
      <c r="E60" s="258"/>
      <c r="F60" s="258"/>
      <c r="G60" s="258"/>
      <c r="H60" s="258"/>
      <c r="I60" s="244"/>
    </row>
    <row r="61" spans="1:9" ht="12.75">
      <c r="A61" s="259">
        <v>1121500</v>
      </c>
      <c r="B61" s="258" t="s">
        <v>271</v>
      </c>
      <c r="C61" s="263">
        <v>421500</v>
      </c>
      <c r="D61" s="258"/>
      <c r="E61" s="258"/>
      <c r="F61" s="258"/>
      <c r="G61" s="258"/>
      <c r="H61" s="258"/>
      <c r="I61" s="244"/>
    </row>
    <row r="62" spans="1:9" ht="12.75">
      <c r="A62" s="259">
        <v>1121600</v>
      </c>
      <c r="B62" s="258" t="s">
        <v>272</v>
      </c>
      <c r="C62" s="263">
        <v>421600</v>
      </c>
      <c r="D62" s="258"/>
      <c r="E62" s="258"/>
      <c r="F62" s="258"/>
      <c r="G62" s="258"/>
      <c r="H62" s="258"/>
      <c r="I62" s="244"/>
    </row>
    <row r="63" spans="1:9" ht="12.75">
      <c r="A63" s="259">
        <v>1121700</v>
      </c>
      <c r="B63" s="258" t="s">
        <v>273</v>
      </c>
      <c r="C63" s="263">
        <v>421700</v>
      </c>
      <c r="D63" s="258"/>
      <c r="E63" s="258"/>
      <c r="F63" s="258"/>
      <c r="G63" s="258"/>
      <c r="H63" s="258"/>
      <c r="I63" s="244"/>
    </row>
    <row r="64" spans="1:9" ht="22.5">
      <c r="A64" s="259">
        <v>1125000</v>
      </c>
      <c r="B64" s="264" t="s">
        <v>274</v>
      </c>
      <c r="C64" s="263" t="s">
        <v>46</v>
      </c>
      <c r="D64" s="258"/>
      <c r="E64" s="258"/>
      <c r="F64" s="258"/>
      <c r="G64" s="258"/>
      <c r="H64" s="258"/>
      <c r="I64" s="244"/>
    </row>
    <row r="65" spans="1:9" ht="22.5">
      <c r="A65" s="259">
        <v>1125100</v>
      </c>
      <c r="B65" s="258" t="s">
        <v>275</v>
      </c>
      <c r="C65" s="263">
        <v>425100</v>
      </c>
      <c r="D65" s="258"/>
      <c r="E65" s="258"/>
      <c r="F65" s="258"/>
      <c r="G65" s="258"/>
      <c r="H65" s="258"/>
      <c r="I65" s="244"/>
    </row>
    <row r="66" spans="1:9" ht="22.5">
      <c r="A66" s="259">
        <v>1125200</v>
      </c>
      <c r="B66" s="258" t="s">
        <v>276</v>
      </c>
      <c r="C66" s="263">
        <v>425200</v>
      </c>
      <c r="D66" s="258"/>
      <c r="E66" s="258"/>
      <c r="F66" s="258"/>
      <c r="G66" s="258"/>
      <c r="H66" s="258"/>
      <c r="I66" s="244"/>
    </row>
    <row r="67" spans="1:9" ht="12.75">
      <c r="A67" s="259">
        <v>1126800</v>
      </c>
      <c r="B67" s="258" t="s">
        <v>277</v>
      </c>
      <c r="C67" s="263">
        <v>426900</v>
      </c>
      <c r="D67" s="258"/>
      <c r="E67" s="258"/>
      <c r="F67" s="258"/>
      <c r="G67" s="258"/>
      <c r="H67" s="258"/>
      <c r="I67" s="244"/>
    </row>
    <row r="68" spans="1:9" ht="12.75">
      <c r="A68" s="253">
        <v>1170000</v>
      </c>
      <c r="B68" s="261" t="s">
        <v>242</v>
      </c>
      <c r="C68" s="256" t="s">
        <v>46</v>
      </c>
      <c r="D68" s="262"/>
      <c r="E68" s="262"/>
      <c r="F68" s="262"/>
      <c r="G68" s="262">
        <v>18</v>
      </c>
      <c r="H68" s="262">
        <v>18</v>
      </c>
      <c r="I68" s="244"/>
    </row>
    <row r="69" spans="1:9" ht="12.75">
      <c r="A69" s="258"/>
      <c r="B69" s="258" t="s">
        <v>234</v>
      </c>
      <c r="C69" s="258"/>
      <c r="D69" s="258"/>
      <c r="E69" s="258"/>
      <c r="F69" s="258"/>
      <c r="G69" s="258"/>
      <c r="H69" s="258"/>
      <c r="I69" s="244"/>
    </row>
    <row r="70" spans="1:9" ht="33.75">
      <c r="A70" s="259">
        <v>5124000</v>
      </c>
      <c r="B70" s="264" t="s">
        <v>243</v>
      </c>
      <c r="C70" s="263" t="s">
        <v>46</v>
      </c>
      <c r="D70" s="258"/>
      <c r="E70" s="258"/>
      <c r="F70" s="258"/>
      <c r="G70" s="258"/>
      <c r="H70" s="258"/>
      <c r="I70" s="244"/>
    </row>
    <row r="71" spans="1:9" ht="33.75">
      <c r="A71" s="259">
        <v>5125000</v>
      </c>
      <c r="B71" s="264" t="s">
        <v>244</v>
      </c>
      <c r="C71" s="263" t="s">
        <v>46</v>
      </c>
      <c r="D71" s="258"/>
      <c r="E71" s="258"/>
      <c r="F71" s="258"/>
      <c r="G71" s="258"/>
      <c r="H71" s="258"/>
      <c r="I71" s="244"/>
    </row>
    <row r="72" spans="1:9" ht="22.5">
      <c r="A72" s="259">
        <v>5126000</v>
      </c>
      <c r="B72" s="264" t="s">
        <v>245</v>
      </c>
      <c r="C72" s="263" t="s">
        <v>46</v>
      </c>
      <c r="D72" s="258"/>
      <c r="E72" s="258"/>
      <c r="F72" s="258"/>
      <c r="G72" s="258"/>
      <c r="H72" s="258"/>
      <c r="I72" s="244"/>
    </row>
    <row r="73" spans="1:9" ht="22.5">
      <c r="A73" s="259">
        <v>5127000</v>
      </c>
      <c r="B73" s="264" t="s">
        <v>246</v>
      </c>
      <c r="C73" s="263" t="s">
        <v>46</v>
      </c>
      <c r="D73" s="258"/>
      <c r="E73" s="258"/>
      <c r="F73" s="258"/>
      <c r="G73" s="258"/>
      <c r="H73" s="258"/>
      <c r="I73" s="244"/>
    </row>
    <row r="74" spans="1:9" ht="12.75">
      <c r="A74" s="253">
        <v>5200000</v>
      </c>
      <c r="B74" s="256" t="s">
        <v>278</v>
      </c>
      <c r="C74" s="256" t="s">
        <v>46</v>
      </c>
      <c r="D74" s="262"/>
      <c r="E74" s="262"/>
      <c r="F74" s="262"/>
      <c r="G74" s="262"/>
      <c r="H74" s="262"/>
      <c r="I74" s="244"/>
    </row>
    <row r="75" spans="1:9" ht="12.75">
      <c r="A75" s="258"/>
      <c r="B75" s="259" t="s">
        <v>234</v>
      </c>
      <c r="C75" s="258"/>
      <c r="D75" s="258"/>
      <c r="E75" s="258"/>
      <c r="F75" s="258"/>
      <c r="G75" s="258"/>
      <c r="H75" s="258"/>
      <c r="I75" s="244"/>
    </row>
    <row r="76" spans="1:9" ht="22.5">
      <c r="A76" s="259">
        <v>5226000</v>
      </c>
      <c r="B76" s="264" t="s">
        <v>245</v>
      </c>
      <c r="C76" s="263" t="s">
        <v>46</v>
      </c>
      <c r="D76" s="258"/>
      <c r="E76" s="258"/>
      <c r="F76" s="258"/>
      <c r="G76" s="258"/>
      <c r="H76" s="258"/>
      <c r="I76" s="244"/>
    </row>
    <row r="77" spans="1:9" ht="22.5">
      <c r="A77" s="259">
        <v>5227000</v>
      </c>
      <c r="B77" s="264" t="s">
        <v>246</v>
      </c>
      <c r="C77" s="263" t="s">
        <v>46</v>
      </c>
      <c r="D77" s="258"/>
      <c r="E77" s="258"/>
      <c r="F77" s="258"/>
      <c r="G77" s="258"/>
      <c r="H77" s="258"/>
      <c r="I77" s="244"/>
    </row>
    <row r="78" spans="1:9" ht="12.75">
      <c r="A78" s="244"/>
      <c r="B78" s="244"/>
      <c r="C78" s="244"/>
      <c r="D78" s="244"/>
      <c r="E78" s="244"/>
      <c r="F78" s="244"/>
      <c r="G78" s="244"/>
      <c r="H78" s="244"/>
      <c r="I78" s="244"/>
    </row>
    <row r="79" spans="1:9" ht="12.75">
      <c r="A79" s="491" t="s">
        <v>433</v>
      </c>
      <c r="B79" s="491"/>
      <c r="C79" s="244"/>
      <c r="D79" s="244"/>
      <c r="E79" s="244"/>
      <c r="F79" s="244"/>
      <c r="G79" s="244"/>
      <c r="H79" s="244"/>
      <c r="I79" s="244"/>
    </row>
    <row r="80" spans="1:9" ht="12.75">
      <c r="A80" s="244"/>
      <c r="B80" s="251"/>
      <c r="C80" s="251"/>
      <c r="D80" s="244"/>
      <c r="E80" s="244"/>
      <c r="F80" s="244"/>
      <c r="G80" s="244"/>
      <c r="H80" s="244"/>
      <c r="I80" s="244"/>
    </row>
    <row r="81" spans="1:9" ht="12.75">
      <c r="A81" s="244"/>
      <c r="B81" s="265" t="s">
        <v>191</v>
      </c>
      <c r="C81" s="266"/>
      <c r="D81" s="266"/>
      <c r="E81" s="244"/>
      <c r="F81" s="266" t="s">
        <v>423</v>
      </c>
      <c r="G81" s="266"/>
      <c r="H81" s="266"/>
      <c r="I81" s="244"/>
    </row>
    <row r="82" spans="1:9" ht="12.75">
      <c r="A82" s="244"/>
      <c r="B82" s="265" t="s">
        <v>192</v>
      </c>
      <c r="C82" s="267" t="s">
        <v>247</v>
      </c>
      <c r="D82" s="267"/>
      <c r="E82" s="244"/>
      <c r="F82" s="244"/>
      <c r="G82" s="268" t="s">
        <v>248</v>
      </c>
      <c r="H82" s="244"/>
      <c r="I82" s="244"/>
    </row>
    <row r="83" spans="1:9" ht="12.75">
      <c r="A83" s="268" t="s">
        <v>194</v>
      </c>
      <c r="B83" s="269"/>
      <c r="C83" s="244"/>
      <c r="D83" s="244"/>
      <c r="E83" s="244"/>
      <c r="F83" s="244"/>
      <c r="G83" s="244"/>
      <c r="H83" s="244"/>
      <c r="I83" s="244"/>
    </row>
    <row r="84" spans="1:9" ht="12.75">
      <c r="A84" s="268"/>
      <c r="B84" s="269"/>
      <c r="C84" s="244"/>
      <c r="D84" s="244"/>
      <c r="E84" s="244"/>
      <c r="F84" s="244"/>
      <c r="G84" s="244"/>
      <c r="H84" s="244"/>
      <c r="I84" s="244"/>
    </row>
    <row r="85" spans="1:9" ht="12.75">
      <c r="A85" s="268"/>
      <c r="B85" s="269"/>
      <c r="C85" s="244"/>
      <c r="D85" s="244"/>
      <c r="E85" s="244"/>
      <c r="F85" s="244"/>
      <c r="G85" s="244"/>
      <c r="H85" s="244"/>
      <c r="I85" s="244"/>
    </row>
    <row r="86" spans="1:8" ht="12.75">
      <c r="A86" s="244"/>
      <c r="B86" s="265" t="s">
        <v>195</v>
      </c>
      <c r="C86" s="266"/>
      <c r="D86" s="266"/>
      <c r="E86" s="244"/>
      <c r="F86" s="266" t="s">
        <v>424</v>
      </c>
      <c r="G86" s="266"/>
      <c r="H86" s="266"/>
    </row>
    <row r="87" spans="1:8" ht="12.75">
      <c r="A87" s="244"/>
      <c r="B87" s="265" t="s">
        <v>279</v>
      </c>
      <c r="C87" s="267" t="s">
        <v>247</v>
      </c>
      <c r="D87" s="267"/>
      <c r="E87" s="244"/>
      <c r="F87" s="244"/>
      <c r="G87" s="268" t="s">
        <v>248</v>
      </c>
      <c r="H87" s="244"/>
    </row>
    <row r="88" spans="1:9" ht="12.75">
      <c r="A88" s="244"/>
      <c r="B88" s="244"/>
      <c r="C88" s="244"/>
      <c r="D88" s="244"/>
      <c r="E88" s="244"/>
      <c r="F88" s="244"/>
      <c r="G88" s="244"/>
      <c r="H88" s="244"/>
      <c r="I88" s="244"/>
    </row>
    <row r="89" spans="1:9" ht="12.75">
      <c r="A89" s="244"/>
      <c r="B89" s="244"/>
      <c r="C89" s="244"/>
      <c r="D89" s="244"/>
      <c r="E89" s="244"/>
      <c r="F89" s="244"/>
      <c r="G89" s="244"/>
      <c r="H89" s="244"/>
      <c r="I89" s="244"/>
    </row>
    <row r="90" spans="1:9" ht="12.75">
      <c r="A90" s="244"/>
      <c r="B90" s="244"/>
      <c r="C90" s="244"/>
      <c r="D90" s="244"/>
      <c r="E90" s="244"/>
      <c r="F90" s="244"/>
      <c r="G90" s="244"/>
      <c r="H90" s="244"/>
      <c r="I90" s="244"/>
    </row>
    <row r="91" spans="1:9" ht="12.75">
      <c r="A91" s="244"/>
      <c r="B91" s="244"/>
      <c r="C91" s="244"/>
      <c r="D91" s="244"/>
      <c r="E91" s="244"/>
      <c r="F91" s="244"/>
      <c r="G91" s="244"/>
      <c r="H91" s="244"/>
      <c r="I91" s="244"/>
    </row>
  </sheetData>
  <sheetProtection/>
  <mergeCells count="18">
    <mergeCell ref="A79:B79"/>
    <mergeCell ref="A17:C17"/>
    <mergeCell ref="E17:H17"/>
    <mergeCell ref="A19:A20"/>
    <mergeCell ref="B19:C19"/>
    <mergeCell ref="D19:D20"/>
    <mergeCell ref="H19:H20"/>
    <mergeCell ref="F19:F20"/>
    <mergeCell ref="G19:G20"/>
    <mergeCell ref="A14:C14"/>
    <mergeCell ref="A16:C16"/>
    <mergeCell ref="A3:H3"/>
    <mergeCell ref="A5:H5"/>
    <mergeCell ref="A7:H7"/>
    <mergeCell ref="E9:H9"/>
    <mergeCell ref="A11:C11"/>
    <mergeCell ref="E16:H16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7">
      <selection activeCell="B43" sqref="B43"/>
    </sheetView>
  </sheetViews>
  <sheetFormatPr defaultColWidth="9.00390625" defaultRowHeight="12.75"/>
  <cols>
    <col min="1" max="1" width="5.625" style="0" customWidth="1"/>
    <col min="2" max="2" width="39.25390625" style="0" customWidth="1"/>
    <col min="3" max="3" width="12.75390625" style="0" customWidth="1"/>
    <col min="4" max="4" width="10.625" style="0" customWidth="1"/>
    <col min="5" max="5" width="15.75390625" style="0" customWidth="1"/>
    <col min="6" max="6" width="13.875" style="0" customWidth="1"/>
  </cols>
  <sheetData>
    <row r="1" spans="1:6" ht="13.5">
      <c r="A1" s="235"/>
      <c r="B1" s="235"/>
      <c r="C1" s="235"/>
      <c r="D1" s="235"/>
      <c r="E1" s="235"/>
      <c r="F1" s="276" t="s">
        <v>281</v>
      </c>
    </row>
    <row r="2" spans="1:6" ht="13.5">
      <c r="A2" s="235"/>
      <c r="B2" s="235"/>
      <c r="C2" s="235"/>
      <c r="D2" s="235"/>
      <c r="E2" s="235"/>
      <c r="F2" s="276" t="s">
        <v>282</v>
      </c>
    </row>
    <row r="3" spans="1:6" ht="13.5">
      <c r="A3" s="235"/>
      <c r="B3" s="235"/>
      <c r="C3" s="235"/>
      <c r="D3" s="235"/>
      <c r="E3" s="235"/>
      <c r="F3" s="276" t="s">
        <v>283</v>
      </c>
    </row>
    <row r="4" spans="1:6" ht="13.5">
      <c r="A4" s="235"/>
      <c r="B4" s="235"/>
      <c r="C4" s="235"/>
      <c r="D4" s="235"/>
      <c r="E4" s="235"/>
      <c r="F4" s="276" t="s">
        <v>284</v>
      </c>
    </row>
    <row r="5" spans="1:6" ht="12" customHeight="1">
      <c r="A5" s="235"/>
      <c r="B5" s="235"/>
      <c r="C5" s="235"/>
      <c r="D5" s="235"/>
      <c r="E5" s="235"/>
      <c r="F5" s="276" t="s">
        <v>285</v>
      </c>
    </row>
    <row r="6" spans="1:6" ht="13.5" hidden="1">
      <c r="A6" s="235"/>
      <c r="B6" s="235"/>
      <c r="C6" s="235"/>
      <c r="D6" s="235"/>
      <c r="E6" s="235"/>
      <c r="F6" s="277"/>
    </row>
    <row r="7" spans="1:6" ht="16.5">
      <c r="A7" s="235"/>
      <c r="B7" s="497" t="s">
        <v>286</v>
      </c>
      <c r="C7" s="497"/>
      <c r="D7" s="497"/>
      <c r="E7" s="497"/>
      <c r="F7" s="497"/>
    </row>
    <row r="8" spans="1:6" ht="16.5">
      <c r="A8" s="235"/>
      <c r="B8" s="498" t="s">
        <v>287</v>
      </c>
      <c r="C8" s="498"/>
      <c r="D8" s="498"/>
      <c r="E8" s="498"/>
      <c r="F8" s="498"/>
    </row>
    <row r="9" spans="1:6" ht="18.75">
      <c r="A9" s="235"/>
      <c r="C9" s="278"/>
      <c r="D9" s="278"/>
      <c r="E9" s="278"/>
      <c r="F9" s="279"/>
    </row>
    <row r="10" spans="1:6" ht="20.25">
      <c r="A10" s="280"/>
      <c r="B10" s="281" t="s">
        <v>439</v>
      </c>
      <c r="C10" s="282"/>
      <c r="D10" s="282"/>
      <c r="E10" s="282"/>
      <c r="F10" s="282"/>
    </row>
    <row r="11" spans="1:6" ht="20.25">
      <c r="A11" s="280"/>
      <c r="B11" s="281"/>
      <c r="C11" s="282"/>
      <c r="D11" s="282"/>
      <c r="E11" s="282"/>
      <c r="F11" s="282"/>
    </row>
    <row r="12" spans="1:6" ht="13.5">
      <c r="A12" s="283" t="s">
        <v>288</v>
      </c>
      <c r="B12" s="283"/>
      <c r="C12" s="283"/>
      <c r="D12" s="283"/>
      <c r="E12" s="283"/>
      <c r="F12" s="235"/>
    </row>
    <row r="13" spans="1:6" ht="6" customHeight="1">
      <c r="A13" s="283"/>
      <c r="B13" s="283"/>
      <c r="C13" s="283"/>
      <c r="D13" s="283"/>
      <c r="E13" s="283"/>
      <c r="F13" s="235"/>
    </row>
    <row r="14" spans="1:6" ht="9.75" customHeight="1">
      <c r="A14" s="284" t="s">
        <v>289</v>
      </c>
      <c r="B14" s="285"/>
      <c r="C14" s="284"/>
      <c r="D14" s="286"/>
      <c r="E14" s="286"/>
      <c r="F14" s="235"/>
    </row>
    <row r="15" spans="1:6" ht="1.5" customHeight="1">
      <c r="A15" s="287"/>
      <c r="B15" s="287"/>
      <c r="C15" s="235"/>
      <c r="D15" s="235"/>
      <c r="E15" s="235"/>
      <c r="F15" s="235"/>
    </row>
    <row r="16" ht="9" customHeight="1">
      <c r="F16" s="288" t="s">
        <v>290</v>
      </c>
    </row>
    <row r="17" spans="1:6" ht="16.5">
      <c r="A17" s="499" t="s">
        <v>291</v>
      </c>
      <c r="B17" s="500"/>
      <c r="C17" s="501" t="s">
        <v>292</v>
      </c>
      <c r="D17" s="501"/>
      <c r="E17" s="501"/>
      <c r="F17" s="501"/>
    </row>
    <row r="18" spans="1:6" ht="69.75" customHeight="1">
      <c r="A18" s="499"/>
      <c r="B18" s="500"/>
      <c r="C18" s="289" t="s">
        <v>293</v>
      </c>
      <c r="D18" s="289" t="s">
        <v>294</v>
      </c>
      <c r="E18" s="289" t="s">
        <v>295</v>
      </c>
      <c r="F18" s="289" t="s">
        <v>296</v>
      </c>
    </row>
    <row r="19" spans="1:6" ht="13.5">
      <c r="A19" s="290">
        <v>1</v>
      </c>
      <c r="B19" s="291">
        <v>2</v>
      </c>
      <c r="C19" s="290">
        <v>4</v>
      </c>
      <c r="D19" s="290">
        <v>5</v>
      </c>
      <c r="E19" s="291">
        <v>6</v>
      </c>
      <c r="F19" s="290">
        <v>7</v>
      </c>
    </row>
    <row r="20" spans="1:6" ht="24" customHeight="1">
      <c r="A20" s="292">
        <v>1</v>
      </c>
      <c r="B20" s="293" t="s">
        <v>297</v>
      </c>
      <c r="C20" s="294">
        <v>7655.2</v>
      </c>
      <c r="D20" s="294">
        <v>7655.2</v>
      </c>
      <c r="E20" s="294">
        <v>7655.2</v>
      </c>
      <c r="F20" s="294">
        <v>7655.2</v>
      </c>
    </row>
    <row r="21" spans="1:6" ht="30" customHeight="1">
      <c r="A21" s="292">
        <v>2</v>
      </c>
      <c r="B21" s="295" t="s">
        <v>292</v>
      </c>
      <c r="C21" s="296">
        <v>8650</v>
      </c>
      <c r="D21" s="296">
        <v>19507</v>
      </c>
      <c r="E21" s="296">
        <v>30364</v>
      </c>
      <c r="F21" s="296">
        <v>46001.2</v>
      </c>
    </row>
    <row r="22" spans="1:6" ht="13.5">
      <c r="A22" s="292"/>
      <c r="B22" s="297" t="s">
        <v>298</v>
      </c>
      <c r="C22" s="298"/>
      <c r="D22" s="298"/>
      <c r="E22" s="298"/>
      <c r="F22" s="298"/>
    </row>
    <row r="23" spans="1:6" ht="39.75" customHeight="1">
      <c r="A23" s="292">
        <v>2.1</v>
      </c>
      <c r="B23" s="299" t="s">
        <v>299</v>
      </c>
      <c r="C23" s="296">
        <v>8650</v>
      </c>
      <c r="D23" s="296">
        <v>19507</v>
      </c>
      <c r="E23" s="296">
        <v>30364</v>
      </c>
      <c r="F23" s="296">
        <v>46001.2</v>
      </c>
    </row>
    <row r="24" spans="1:6" ht="51">
      <c r="A24" s="292">
        <v>2.2</v>
      </c>
      <c r="B24" s="299" t="s">
        <v>300</v>
      </c>
      <c r="C24" s="302"/>
      <c r="D24" s="302"/>
      <c r="E24" s="294"/>
      <c r="F24" s="294"/>
    </row>
    <row r="25" spans="1:6" ht="25.5">
      <c r="A25" s="292">
        <v>2.3</v>
      </c>
      <c r="B25" s="299" t="s">
        <v>301</v>
      </c>
      <c r="C25" s="302"/>
      <c r="D25" s="302"/>
      <c r="E25" s="294"/>
      <c r="F25" s="294"/>
    </row>
    <row r="26" spans="1:6" ht="25.5">
      <c r="A26" s="292">
        <v>2.4</v>
      </c>
      <c r="B26" s="299" t="s">
        <v>302</v>
      </c>
      <c r="C26" s="302"/>
      <c r="D26" s="302"/>
      <c r="E26" s="294"/>
      <c r="F26" s="294"/>
    </row>
    <row r="27" spans="1:6" ht="13.5">
      <c r="A27" s="292">
        <v>2.5</v>
      </c>
      <c r="B27" s="302" t="s">
        <v>303</v>
      </c>
      <c r="C27" s="302"/>
      <c r="D27" s="302"/>
      <c r="E27" s="294"/>
      <c r="F27" s="294"/>
    </row>
    <row r="28" spans="1:6" ht="33" customHeight="1">
      <c r="A28" s="292">
        <v>3</v>
      </c>
      <c r="B28" s="303" t="s">
        <v>304</v>
      </c>
      <c r="C28" s="296">
        <v>16305.2</v>
      </c>
      <c r="D28" s="296">
        <v>27162.2</v>
      </c>
      <c r="E28" s="296">
        <v>38019.2</v>
      </c>
      <c r="F28" s="296">
        <v>53656.4</v>
      </c>
    </row>
    <row r="29" spans="1:6" ht="13.5">
      <c r="A29" s="292"/>
      <c r="B29" s="297" t="s">
        <v>298</v>
      </c>
      <c r="C29" s="298"/>
      <c r="D29" s="298"/>
      <c r="E29" s="298"/>
      <c r="F29" s="298"/>
    </row>
    <row r="30" spans="1:6" ht="40.5">
      <c r="A30" s="292">
        <v>3.1</v>
      </c>
      <c r="B30" s="304" t="s">
        <v>305</v>
      </c>
      <c r="C30" s="302">
        <v>14102.2</v>
      </c>
      <c r="D30" s="302">
        <v>23555.2</v>
      </c>
      <c r="E30" s="301">
        <v>33629.2</v>
      </c>
      <c r="F30" s="301">
        <v>47855.2</v>
      </c>
    </row>
    <row r="31" spans="1:6" ht="54">
      <c r="A31" s="292">
        <v>3.2</v>
      </c>
      <c r="B31" s="304" t="s">
        <v>306</v>
      </c>
      <c r="C31" s="300">
        <v>1603</v>
      </c>
      <c r="D31" s="300">
        <v>2807</v>
      </c>
      <c r="E31" s="305">
        <v>3290</v>
      </c>
      <c r="F31" s="305">
        <v>4387.5</v>
      </c>
    </row>
    <row r="32" spans="1:6" ht="27">
      <c r="A32" s="292">
        <v>3.3</v>
      </c>
      <c r="B32" s="304" t="s">
        <v>307</v>
      </c>
      <c r="C32" s="300"/>
      <c r="D32" s="300"/>
      <c r="E32" s="306"/>
      <c r="F32" s="306"/>
    </row>
    <row r="33" spans="1:6" ht="21.75" customHeight="1">
      <c r="A33" s="292">
        <v>3.4</v>
      </c>
      <c r="B33" s="304" t="s">
        <v>308</v>
      </c>
      <c r="C33" s="300">
        <v>600</v>
      </c>
      <c r="D33" s="300">
        <v>800</v>
      </c>
      <c r="E33" s="306">
        <v>1100</v>
      </c>
      <c r="F33" s="306">
        <v>1413.7</v>
      </c>
    </row>
    <row r="34" spans="1:6" ht="11.25" customHeight="1">
      <c r="A34" s="502" t="s">
        <v>444</v>
      </c>
      <c r="B34" s="502"/>
      <c r="C34" s="307"/>
      <c r="D34" s="307"/>
      <c r="E34" s="308"/>
      <c r="F34" s="308"/>
    </row>
    <row r="35" ht="7.5" customHeight="1" hidden="1"/>
    <row r="36" spans="1:8" ht="13.5">
      <c r="A36" s="309"/>
      <c r="B36" s="310" t="s">
        <v>191</v>
      </c>
      <c r="C36" s="311"/>
      <c r="D36" s="312"/>
      <c r="E36" s="313" t="s">
        <v>423</v>
      </c>
      <c r="F36" s="312"/>
      <c r="G36" s="312"/>
      <c r="H36" s="313"/>
    </row>
    <row r="37" spans="1:8" ht="14.25">
      <c r="A37" s="309"/>
      <c r="B37" s="310" t="s">
        <v>192</v>
      </c>
      <c r="C37" s="483" t="s">
        <v>280</v>
      </c>
      <c r="D37" s="483"/>
      <c r="E37" s="314"/>
      <c r="F37" s="496" t="s">
        <v>248</v>
      </c>
      <c r="G37" s="496"/>
      <c r="H37" s="314"/>
    </row>
    <row r="38" spans="1:8" ht="2.25" customHeight="1">
      <c r="A38" s="273" t="s">
        <v>194</v>
      </c>
      <c r="B38" s="309"/>
      <c r="C38" s="273"/>
      <c r="D38" s="238"/>
      <c r="E38" s="239"/>
      <c r="F38" s="239"/>
      <c r="G38" s="239"/>
      <c r="H38" s="239"/>
    </row>
    <row r="39" spans="1:8" ht="13.5" customHeight="1">
      <c r="A39" s="309"/>
      <c r="B39" s="310" t="s">
        <v>195</v>
      </c>
      <c r="C39" s="273"/>
      <c r="D39" s="313"/>
      <c r="E39" s="313"/>
      <c r="F39" s="313"/>
      <c r="G39" s="313"/>
      <c r="H39" s="313"/>
    </row>
    <row r="40" spans="1:8" ht="12" customHeight="1">
      <c r="A40" s="309"/>
      <c r="B40" s="315" t="s">
        <v>196</v>
      </c>
      <c r="C40" s="311"/>
      <c r="D40" s="316"/>
      <c r="E40" s="314" t="s">
        <v>424</v>
      </c>
      <c r="F40" s="316"/>
      <c r="G40" s="316"/>
      <c r="H40" s="314"/>
    </row>
    <row r="41" spans="2:7" ht="13.5">
      <c r="B41" s="235"/>
      <c r="C41" s="483" t="s">
        <v>280</v>
      </c>
      <c r="D41" s="483"/>
      <c r="F41" s="496" t="s">
        <v>248</v>
      </c>
      <c r="G41" s="496"/>
    </row>
  </sheetData>
  <sheetProtection/>
  <mergeCells count="10">
    <mergeCell ref="C41:D41"/>
    <mergeCell ref="F41:G41"/>
    <mergeCell ref="B7:F7"/>
    <mergeCell ref="B8:F8"/>
    <mergeCell ref="A17:A18"/>
    <mergeCell ref="B17:B18"/>
    <mergeCell ref="C17:F17"/>
    <mergeCell ref="A34:B34"/>
    <mergeCell ref="C37:D37"/>
    <mergeCell ref="F37:G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74">
      <selection activeCell="I100" sqref="I100"/>
    </sheetView>
  </sheetViews>
  <sheetFormatPr defaultColWidth="9.00390625" defaultRowHeight="12.75"/>
  <cols>
    <col min="1" max="1" width="4.625" style="0" customWidth="1"/>
    <col min="2" max="2" width="40.75390625" style="0" customWidth="1"/>
    <col min="3" max="3" width="9.25390625" style="0" customWidth="1"/>
    <col min="4" max="4" width="9.00390625" style="0" customWidth="1"/>
    <col min="5" max="5" width="7.625" style="0" customWidth="1"/>
    <col min="6" max="6" width="6.25390625" style="0" customWidth="1"/>
    <col min="7" max="7" width="9.75390625" style="0" customWidth="1"/>
  </cols>
  <sheetData>
    <row r="1" spans="1:10" ht="21" customHeight="1">
      <c r="A1" s="235"/>
      <c r="B1" s="235"/>
      <c r="C1" s="235"/>
      <c r="D1" s="235"/>
      <c r="E1" s="235"/>
      <c r="F1" s="317" t="s">
        <v>309</v>
      </c>
      <c r="G1" s="235"/>
      <c r="H1" s="235"/>
      <c r="I1" s="235"/>
      <c r="J1" s="235"/>
    </row>
    <row r="2" spans="1:10" ht="13.5">
      <c r="A2" s="235"/>
      <c r="B2" s="235"/>
      <c r="C2" s="235"/>
      <c r="D2" s="235"/>
      <c r="E2" s="235"/>
      <c r="F2" s="317" t="s">
        <v>310</v>
      </c>
      <c r="G2" s="235"/>
      <c r="H2" s="235"/>
      <c r="I2" s="235"/>
      <c r="J2" s="235"/>
    </row>
    <row r="3" spans="1:10" ht="1.5" customHeight="1">
      <c r="A3" s="235"/>
      <c r="B3" s="235"/>
      <c r="C3" s="235"/>
      <c r="D3" s="235"/>
      <c r="E3" s="235"/>
      <c r="F3" s="317" t="s">
        <v>283</v>
      </c>
      <c r="G3" s="235"/>
      <c r="H3" s="235"/>
      <c r="I3" s="235"/>
      <c r="J3" s="235"/>
    </row>
    <row r="4" spans="1:10" ht="13.5">
      <c r="A4" s="235"/>
      <c r="B4" s="235"/>
      <c r="C4" s="235"/>
      <c r="D4" s="235"/>
      <c r="E4" s="235"/>
      <c r="F4" s="317" t="s">
        <v>284</v>
      </c>
      <c r="G4" s="235"/>
      <c r="H4" s="235"/>
      <c r="I4" s="235"/>
      <c r="J4" s="235"/>
    </row>
    <row r="5" spans="1:10" ht="1.5" customHeight="1">
      <c r="A5" s="235"/>
      <c r="B5" s="235"/>
      <c r="C5" s="235"/>
      <c r="D5" s="235"/>
      <c r="E5" s="235"/>
      <c r="F5" s="317" t="s">
        <v>409</v>
      </c>
      <c r="G5" s="235"/>
      <c r="H5" s="235"/>
      <c r="I5" s="235"/>
      <c r="J5" s="235"/>
    </row>
    <row r="6" spans="7:10" ht="5.25" customHeight="1">
      <c r="G6" s="235"/>
      <c r="H6" s="235"/>
      <c r="I6" s="235"/>
      <c r="J6" s="235"/>
    </row>
    <row r="7" spans="7:10" ht="13.5" hidden="1">
      <c r="G7" s="235"/>
      <c r="H7" s="235"/>
      <c r="I7" s="235"/>
      <c r="J7" s="235"/>
    </row>
    <row r="8" spans="7:10" ht="6.75" customHeight="1">
      <c r="G8" s="235"/>
      <c r="H8" s="235"/>
      <c r="I8" s="235"/>
      <c r="J8" s="235"/>
    </row>
    <row r="9" spans="1:10" ht="18.75">
      <c r="A9" s="235"/>
      <c r="B9" s="503" t="s">
        <v>198</v>
      </c>
      <c r="C9" s="503"/>
      <c r="D9" s="503"/>
      <c r="E9" s="503"/>
      <c r="F9" s="503"/>
      <c r="G9" s="235"/>
      <c r="H9" s="235"/>
      <c r="I9" s="235"/>
      <c r="J9" s="235"/>
    </row>
    <row r="10" spans="1:10" ht="34.5" customHeight="1">
      <c r="A10" s="504" t="s">
        <v>311</v>
      </c>
      <c r="B10" s="504"/>
      <c r="C10" s="504"/>
      <c r="D10" s="504"/>
      <c r="E10" s="504"/>
      <c r="F10" s="504"/>
      <c r="G10" s="235"/>
      <c r="H10" s="235"/>
      <c r="I10" s="235"/>
      <c r="J10" s="235"/>
    </row>
    <row r="11" spans="2:10" ht="6.75" customHeight="1">
      <c r="B11" s="318"/>
      <c r="C11" s="319"/>
      <c r="G11" s="235"/>
      <c r="H11" s="235"/>
      <c r="I11" s="235"/>
      <c r="J11" s="235"/>
    </row>
    <row r="12" spans="2:10" ht="16.5">
      <c r="B12" s="510" t="s">
        <v>440</v>
      </c>
      <c r="C12" s="411"/>
      <c r="D12" s="411"/>
      <c r="E12" s="411"/>
      <c r="F12" s="411"/>
      <c r="G12" s="411"/>
      <c r="H12" s="235"/>
      <c r="I12" s="235"/>
      <c r="J12" s="235"/>
    </row>
    <row r="13" spans="2:10" ht="9.75" customHeight="1">
      <c r="B13" s="320"/>
      <c r="C13" s="320"/>
      <c r="D13" s="320"/>
      <c r="E13" s="283"/>
      <c r="F13" s="283"/>
      <c r="G13" s="235"/>
      <c r="H13" s="235"/>
      <c r="I13" s="235"/>
      <c r="J13" s="235"/>
    </row>
    <row r="14" spans="1:10" ht="14.25">
      <c r="A14" s="283" t="s">
        <v>410</v>
      </c>
      <c r="B14" s="283"/>
      <c r="C14" s="283"/>
      <c r="D14" s="283"/>
      <c r="E14" s="283"/>
      <c r="F14" s="283"/>
      <c r="G14" s="235"/>
      <c r="H14" s="235"/>
      <c r="I14" s="235"/>
      <c r="J14" s="235"/>
    </row>
    <row r="15" spans="1:10" ht="13.5">
      <c r="A15" s="321" t="s">
        <v>312</v>
      </c>
      <c r="B15" s="285"/>
      <c r="C15" s="285"/>
      <c r="D15" s="284" t="s">
        <v>415</v>
      </c>
      <c r="E15" s="286"/>
      <c r="F15" s="286"/>
      <c r="G15" s="235"/>
      <c r="H15" s="235"/>
      <c r="I15" s="235"/>
      <c r="J15" s="235"/>
    </row>
    <row r="16" spans="1:10" ht="6.75" customHeight="1">
      <c r="A16" s="322"/>
      <c r="B16" s="322"/>
      <c r="C16" s="322"/>
      <c r="D16" s="322"/>
      <c r="E16" s="323"/>
      <c r="F16" s="324"/>
      <c r="G16" s="235"/>
      <c r="H16" s="235"/>
      <c r="I16" s="235"/>
      <c r="J16" s="235"/>
    </row>
    <row r="17" spans="1:10" ht="13.5">
      <c r="A17" s="325"/>
      <c r="B17" s="326" t="s">
        <v>313</v>
      </c>
      <c r="C17" s="505" t="s">
        <v>314</v>
      </c>
      <c r="D17" s="506"/>
      <c r="G17" s="235"/>
      <c r="H17" s="235"/>
      <c r="I17" s="235"/>
      <c r="J17" s="235"/>
    </row>
    <row r="18" spans="1:10" ht="13.5">
      <c r="A18" s="325" t="s">
        <v>315</v>
      </c>
      <c r="B18" s="325"/>
      <c r="C18" s="507" t="s">
        <v>122</v>
      </c>
      <c r="D18" s="505"/>
      <c r="G18" s="235"/>
      <c r="H18" s="235"/>
      <c r="I18" s="235"/>
      <c r="J18" s="235"/>
    </row>
    <row r="19" spans="1:10" ht="11.25" customHeight="1">
      <c r="A19" s="325" t="s">
        <v>316</v>
      </c>
      <c r="B19" s="325"/>
      <c r="C19" s="508"/>
      <c r="D19" s="509"/>
      <c r="G19" s="235"/>
      <c r="H19" s="235"/>
      <c r="I19" s="235"/>
      <c r="J19" s="235"/>
    </row>
    <row r="20" spans="1:10" ht="13.5">
      <c r="A20" s="325" t="s">
        <v>317</v>
      </c>
      <c r="B20" s="325"/>
      <c r="C20" s="508"/>
      <c r="D20" s="509"/>
      <c r="G20" s="235"/>
      <c r="H20" s="235"/>
      <c r="I20" s="235"/>
      <c r="J20" s="235"/>
    </row>
    <row r="21" spans="1:10" ht="12" customHeight="1">
      <c r="A21" s="327" t="s">
        <v>318</v>
      </c>
      <c r="B21" s="328" t="s">
        <v>134</v>
      </c>
      <c r="C21" s="508"/>
      <c r="D21" s="509"/>
      <c r="G21" s="235"/>
      <c r="H21" s="235"/>
      <c r="I21" s="235"/>
      <c r="J21" s="235"/>
    </row>
    <row r="22" spans="1:10" ht="13.5">
      <c r="A22" s="324"/>
      <c r="B22" s="329"/>
      <c r="C22" s="330"/>
      <c r="D22" s="330"/>
      <c r="E22" s="286"/>
      <c r="F22" s="331" t="s">
        <v>319</v>
      </c>
      <c r="G22" s="235"/>
      <c r="H22" s="235"/>
      <c r="I22" s="235"/>
      <c r="J22" s="235"/>
    </row>
    <row r="23" spans="1:10" ht="107.25">
      <c r="A23" s="289"/>
      <c r="B23" s="332"/>
      <c r="C23" s="333" t="s">
        <v>320</v>
      </c>
      <c r="D23" s="333" t="s">
        <v>321</v>
      </c>
      <c r="E23" s="333" t="s">
        <v>322</v>
      </c>
      <c r="F23" s="333" t="s">
        <v>323</v>
      </c>
      <c r="G23" s="381" t="s">
        <v>413</v>
      </c>
      <c r="H23" s="235"/>
      <c r="I23" s="235"/>
      <c r="J23" s="235"/>
    </row>
    <row r="24" spans="1:10" ht="13.5">
      <c r="A24" s="290">
        <v>1</v>
      </c>
      <c r="B24" s="291">
        <v>2</v>
      </c>
      <c r="C24" s="334" t="s">
        <v>411</v>
      </c>
      <c r="D24" s="334" t="s">
        <v>58</v>
      </c>
      <c r="E24" s="334" t="s">
        <v>59</v>
      </c>
      <c r="F24" s="334" t="s">
        <v>60</v>
      </c>
      <c r="G24" s="382"/>
      <c r="H24" s="235"/>
      <c r="I24" s="235"/>
      <c r="J24" s="235"/>
    </row>
    <row r="25" spans="1:10" ht="40.5">
      <c r="A25" s="335">
        <v>1</v>
      </c>
      <c r="B25" s="336" t="s">
        <v>324</v>
      </c>
      <c r="C25" s="294">
        <v>7655.2</v>
      </c>
      <c r="D25" s="294">
        <v>7655.2</v>
      </c>
      <c r="E25" s="337"/>
      <c r="F25" s="338"/>
      <c r="G25" s="294">
        <v>7655.2</v>
      </c>
      <c r="H25" s="235"/>
      <c r="I25" s="235"/>
      <c r="J25" s="235"/>
    </row>
    <row r="26" spans="1:10" ht="14.25">
      <c r="A26" s="339">
        <v>2</v>
      </c>
      <c r="B26" s="340" t="s">
        <v>325</v>
      </c>
      <c r="C26" s="341"/>
      <c r="D26" s="341"/>
      <c r="E26" s="341"/>
      <c r="F26" s="341" t="s">
        <v>134</v>
      </c>
      <c r="G26" s="341" t="s">
        <v>134</v>
      </c>
      <c r="H26" s="342"/>
      <c r="I26" s="342"/>
      <c r="J26" s="342"/>
    </row>
    <row r="27" spans="1:10" ht="28.5" customHeight="1">
      <c r="A27" s="343">
        <v>2.1</v>
      </c>
      <c r="B27" s="344" t="s">
        <v>326</v>
      </c>
      <c r="C27" s="301">
        <v>30364</v>
      </c>
      <c r="D27" s="301">
        <v>30364</v>
      </c>
      <c r="E27" s="345"/>
      <c r="F27" s="345"/>
      <c r="G27" s="301">
        <v>30364</v>
      </c>
      <c r="H27" s="342"/>
      <c r="I27" s="342"/>
      <c r="J27" s="342"/>
    </row>
    <row r="28" spans="1:10" ht="13.5">
      <c r="A28" s="343"/>
      <c r="B28" s="346" t="s">
        <v>327</v>
      </c>
      <c r="C28" s="347"/>
      <c r="D28" s="347"/>
      <c r="E28" s="347"/>
      <c r="F28" s="347" t="s">
        <v>134</v>
      </c>
      <c r="G28" s="347" t="s">
        <v>134</v>
      </c>
      <c r="H28" s="342"/>
      <c r="I28" s="342"/>
      <c r="J28" s="342"/>
    </row>
    <row r="29" spans="1:10" ht="13.5">
      <c r="A29" s="343" t="s">
        <v>328</v>
      </c>
      <c r="B29" s="348" t="s">
        <v>329</v>
      </c>
      <c r="C29" s="349"/>
      <c r="D29" s="349"/>
      <c r="E29" s="349"/>
      <c r="F29" s="349"/>
      <c r="G29" s="349"/>
      <c r="H29" s="342"/>
      <c r="I29" s="342"/>
      <c r="J29" s="342"/>
    </row>
    <row r="30" spans="1:10" ht="13.5">
      <c r="A30" s="343"/>
      <c r="B30" s="346" t="s">
        <v>327</v>
      </c>
      <c r="C30" s="347"/>
      <c r="D30" s="347"/>
      <c r="E30" s="347"/>
      <c r="F30" s="347" t="s">
        <v>134</v>
      </c>
      <c r="G30" s="347" t="s">
        <v>134</v>
      </c>
      <c r="H30" s="342"/>
      <c r="I30" s="342"/>
      <c r="J30" s="342"/>
    </row>
    <row r="31" spans="1:10" ht="15" customHeight="1">
      <c r="A31" s="343" t="s">
        <v>330</v>
      </c>
      <c r="B31" s="346" t="s">
        <v>331</v>
      </c>
      <c r="C31" s="301"/>
      <c r="D31" s="301"/>
      <c r="E31" s="347"/>
      <c r="F31" s="347"/>
      <c r="G31" s="347"/>
      <c r="H31" s="342"/>
      <c r="I31" s="342"/>
      <c r="J31" s="342"/>
    </row>
    <row r="32" spans="1:10" ht="13.5">
      <c r="A32" s="343" t="s">
        <v>332</v>
      </c>
      <c r="B32" s="346" t="s">
        <v>333</v>
      </c>
      <c r="C32" s="347"/>
      <c r="D32" s="347"/>
      <c r="E32" s="347"/>
      <c r="F32" s="347"/>
      <c r="G32" s="347"/>
      <c r="H32" s="342"/>
      <c r="I32" s="342"/>
      <c r="J32" s="342"/>
    </row>
    <row r="33" spans="1:10" ht="13.5">
      <c r="A33" s="343" t="s">
        <v>334</v>
      </c>
      <c r="B33" s="348" t="s">
        <v>335</v>
      </c>
      <c r="C33" s="349"/>
      <c r="D33" s="349"/>
      <c r="E33" s="349"/>
      <c r="F33" s="349"/>
      <c r="G33" s="349"/>
      <c r="H33" s="342"/>
      <c r="I33" s="342"/>
      <c r="J33" s="342"/>
    </row>
    <row r="34" spans="1:10" ht="13.5">
      <c r="A34" s="350"/>
      <c r="B34" s="346" t="s">
        <v>327</v>
      </c>
      <c r="C34" s="347"/>
      <c r="D34" s="347"/>
      <c r="E34" s="347"/>
      <c r="F34" s="347" t="s">
        <v>134</v>
      </c>
      <c r="G34" s="347" t="s">
        <v>134</v>
      </c>
      <c r="H34" s="342"/>
      <c r="I34" s="342"/>
      <c r="J34" s="342"/>
    </row>
    <row r="35" spans="1:10" ht="13.5">
      <c r="A35" s="343" t="s">
        <v>336</v>
      </c>
      <c r="B35" s="351" t="s">
        <v>337</v>
      </c>
      <c r="C35" s="349"/>
      <c r="D35" s="349"/>
      <c r="E35" s="349"/>
      <c r="F35" s="349"/>
      <c r="G35" s="349"/>
      <c r="H35" s="342"/>
      <c r="I35" s="342"/>
      <c r="J35" s="342"/>
    </row>
    <row r="36" spans="1:10" ht="13.5">
      <c r="A36" s="350"/>
      <c r="B36" s="346" t="s">
        <v>327</v>
      </c>
      <c r="C36" s="347"/>
      <c r="D36" s="347"/>
      <c r="E36" s="347"/>
      <c r="F36" s="347" t="s">
        <v>134</v>
      </c>
      <c r="G36" s="347" t="s">
        <v>134</v>
      </c>
      <c r="H36" s="342"/>
      <c r="I36" s="342"/>
      <c r="J36" s="342"/>
    </row>
    <row r="37" spans="1:10" ht="25.5">
      <c r="A37" s="343" t="s">
        <v>338</v>
      </c>
      <c r="B37" s="352" t="s">
        <v>339</v>
      </c>
      <c r="C37" s="353"/>
      <c r="D37" s="353"/>
      <c r="E37" s="353"/>
      <c r="F37" s="353"/>
      <c r="G37" s="353"/>
      <c r="H37" s="342"/>
      <c r="I37" s="342"/>
      <c r="J37" s="342"/>
    </row>
    <row r="38" spans="1:10" ht="13.5">
      <c r="A38" s="343" t="s">
        <v>340</v>
      </c>
      <c r="B38" s="352" t="s">
        <v>341</v>
      </c>
      <c r="C38" s="353"/>
      <c r="D38" s="353"/>
      <c r="E38" s="353"/>
      <c r="F38" s="353"/>
      <c r="G38" s="353"/>
      <c r="H38" s="342"/>
      <c r="I38" s="342"/>
      <c r="J38" s="342"/>
    </row>
    <row r="39" spans="1:10" ht="13.5">
      <c r="A39" s="343" t="s">
        <v>342</v>
      </c>
      <c r="B39" s="351" t="s">
        <v>343</v>
      </c>
      <c r="C39" s="349"/>
      <c r="D39" s="349"/>
      <c r="E39" s="349"/>
      <c r="F39" s="349"/>
      <c r="G39" s="349"/>
      <c r="H39" s="342"/>
      <c r="I39" s="342"/>
      <c r="J39" s="342"/>
    </row>
    <row r="40" spans="1:10" ht="13.5">
      <c r="A40" s="350"/>
      <c r="B40" s="346" t="s">
        <v>327</v>
      </c>
      <c r="C40" s="347"/>
      <c r="D40" s="347"/>
      <c r="E40" s="347"/>
      <c r="F40" s="347" t="s">
        <v>134</v>
      </c>
      <c r="G40" s="347" t="s">
        <v>134</v>
      </c>
      <c r="H40" s="342"/>
      <c r="I40" s="342"/>
      <c r="J40" s="342"/>
    </row>
    <row r="41" spans="1:10" ht="15.75" customHeight="1">
      <c r="A41" s="343" t="s">
        <v>344</v>
      </c>
      <c r="B41" s="352" t="s">
        <v>339</v>
      </c>
      <c r="C41" s="353"/>
      <c r="D41" s="353"/>
      <c r="E41" s="349"/>
      <c r="F41" s="353"/>
      <c r="G41" s="353"/>
      <c r="H41" s="342"/>
      <c r="I41" s="342"/>
      <c r="J41" s="342"/>
    </row>
    <row r="42" spans="1:10" ht="13.5">
      <c r="A42" s="343" t="s">
        <v>345</v>
      </c>
      <c r="B42" s="352" t="s">
        <v>341</v>
      </c>
      <c r="C42" s="353"/>
      <c r="D42" s="353"/>
      <c r="E42" s="349"/>
      <c r="F42" s="353"/>
      <c r="G42" s="353"/>
      <c r="H42" s="342"/>
      <c r="I42" s="342"/>
      <c r="J42" s="342"/>
    </row>
    <row r="43" spans="1:10" ht="25.5">
      <c r="A43" s="343">
        <v>2.2</v>
      </c>
      <c r="B43" s="354" t="s">
        <v>301</v>
      </c>
      <c r="C43" s="349"/>
      <c r="D43" s="349"/>
      <c r="E43" s="349"/>
      <c r="F43" s="349"/>
      <c r="G43" s="349"/>
      <c r="H43" s="342"/>
      <c r="I43" s="342"/>
      <c r="J43" s="342"/>
    </row>
    <row r="44" spans="1:10" ht="13.5">
      <c r="A44" s="343"/>
      <c r="B44" s="346" t="s">
        <v>327</v>
      </c>
      <c r="C44" s="347"/>
      <c r="D44" s="347"/>
      <c r="E44" s="347"/>
      <c r="F44" s="347" t="s">
        <v>134</v>
      </c>
      <c r="G44" s="347" t="s">
        <v>134</v>
      </c>
      <c r="H44" s="342"/>
      <c r="I44" s="342"/>
      <c r="J44" s="342"/>
    </row>
    <row r="45" spans="1:10" ht="13.5">
      <c r="A45" s="343" t="s">
        <v>346</v>
      </c>
      <c r="B45" s="348" t="s">
        <v>347</v>
      </c>
      <c r="C45" s="349"/>
      <c r="D45" s="349"/>
      <c r="E45" s="349"/>
      <c r="F45" s="349"/>
      <c r="G45" s="349"/>
      <c r="H45" s="342"/>
      <c r="I45" s="342"/>
      <c r="J45" s="342"/>
    </row>
    <row r="46" spans="1:10" ht="13.5">
      <c r="A46" s="343"/>
      <c r="B46" s="346" t="s">
        <v>327</v>
      </c>
      <c r="C46" s="347"/>
      <c r="D46" s="347"/>
      <c r="E46" s="347"/>
      <c r="F46" s="347" t="s">
        <v>134</v>
      </c>
      <c r="G46" s="347" t="s">
        <v>134</v>
      </c>
      <c r="H46" s="342"/>
      <c r="I46" s="342"/>
      <c r="J46" s="342"/>
    </row>
    <row r="47" spans="1:10" ht="16.5" customHeight="1">
      <c r="A47" s="343" t="s">
        <v>348</v>
      </c>
      <c r="B47" s="346" t="s">
        <v>349</v>
      </c>
      <c r="C47" s="347"/>
      <c r="D47" s="347"/>
      <c r="E47" s="347"/>
      <c r="F47" s="347"/>
      <c r="G47" s="347"/>
      <c r="H47" s="342"/>
      <c r="I47" s="342"/>
      <c r="J47" s="342"/>
    </row>
    <row r="48" spans="1:10" ht="15.75" customHeight="1">
      <c r="A48" s="343" t="s">
        <v>350</v>
      </c>
      <c r="B48" s="346" t="s">
        <v>351</v>
      </c>
      <c r="C48" s="347"/>
      <c r="D48" s="347"/>
      <c r="E48" s="347"/>
      <c r="F48" s="347"/>
      <c r="G48" s="347"/>
      <c r="H48" s="342"/>
      <c r="I48" s="342"/>
      <c r="J48" s="342"/>
    </row>
    <row r="49" spans="1:10" ht="25.5">
      <c r="A49" s="343" t="s">
        <v>352</v>
      </c>
      <c r="B49" s="355" t="s">
        <v>353</v>
      </c>
      <c r="C49" s="347"/>
      <c r="D49" s="347"/>
      <c r="E49" s="347"/>
      <c r="F49" s="347"/>
      <c r="G49" s="347"/>
      <c r="H49" s="342"/>
      <c r="I49" s="342"/>
      <c r="J49" s="342"/>
    </row>
    <row r="50" spans="1:10" ht="25.5">
      <c r="A50" s="343" t="s">
        <v>354</v>
      </c>
      <c r="B50" s="356" t="s">
        <v>355</v>
      </c>
      <c r="C50" s="347"/>
      <c r="D50" s="347"/>
      <c r="E50" s="347"/>
      <c r="F50" s="347"/>
      <c r="G50" s="347"/>
      <c r="H50" s="342"/>
      <c r="I50" s="342"/>
      <c r="J50" s="342"/>
    </row>
    <row r="51" spans="1:10" ht="13.5">
      <c r="A51" s="343" t="s">
        <v>356</v>
      </c>
      <c r="B51" s="356" t="s">
        <v>357</v>
      </c>
      <c r="E51" s="347"/>
      <c r="F51" s="347"/>
      <c r="G51" s="347"/>
      <c r="H51" s="342"/>
      <c r="I51" s="342"/>
      <c r="J51" s="342"/>
    </row>
    <row r="52" spans="1:10" ht="17.25" customHeight="1">
      <c r="A52" s="343">
        <v>2.3</v>
      </c>
      <c r="B52" s="351" t="s">
        <v>302</v>
      </c>
      <c r="C52" s="347"/>
      <c r="D52" s="347"/>
      <c r="E52" s="347"/>
      <c r="F52" s="347"/>
      <c r="G52" s="347"/>
      <c r="H52" s="342"/>
      <c r="I52" s="342"/>
      <c r="J52" s="342"/>
    </row>
    <row r="53" spans="1:10" ht="13.5">
      <c r="A53" s="343">
        <v>2.4</v>
      </c>
      <c r="B53" s="354" t="s">
        <v>303</v>
      </c>
      <c r="C53" s="347"/>
      <c r="D53" s="347"/>
      <c r="E53" s="357"/>
      <c r="F53" s="357"/>
      <c r="G53" s="357"/>
      <c r="H53" s="342"/>
      <c r="I53" s="342"/>
      <c r="J53" s="342"/>
    </row>
    <row r="54" spans="1:10" ht="21.75" customHeight="1">
      <c r="A54" s="343">
        <v>2.5</v>
      </c>
      <c r="B54" s="358" t="s">
        <v>412</v>
      </c>
      <c r="C54" s="301">
        <f>+C53+C27</f>
        <v>30364</v>
      </c>
      <c r="D54" s="301">
        <f>+D53+D27</f>
        <v>30364</v>
      </c>
      <c r="E54" s="345"/>
      <c r="F54" s="345"/>
      <c r="G54" s="301">
        <f>+G53+G27</f>
        <v>30364</v>
      </c>
      <c r="H54" s="342"/>
      <c r="I54" s="342"/>
      <c r="J54" s="342"/>
    </row>
    <row r="55" spans="1:10" ht="14.25">
      <c r="A55" s="360">
        <v>3</v>
      </c>
      <c r="B55" s="340" t="s">
        <v>358</v>
      </c>
      <c r="C55" s="361"/>
      <c r="D55" s="361"/>
      <c r="E55" s="361"/>
      <c r="F55" s="361" t="s">
        <v>134</v>
      </c>
      <c r="G55" s="361" t="s">
        <v>134</v>
      </c>
      <c r="H55" s="342"/>
      <c r="I55" s="342"/>
      <c r="J55" s="342"/>
    </row>
    <row r="56" spans="1:10" ht="25.5">
      <c r="A56" s="343">
        <v>3.1</v>
      </c>
      <c r="B56" s="351" t="s">
        <v>359</v>
      </c>
      <c r="C56" s="302">
        <v>33629.2</v>
      </c>
      <c r="D56" s="383">
        <v>28077.2</v>
      </c>
      <c r="E56" s="363">
        <f>C56-D56</f>
        <v>5551.999999999996</v>
      </c>
      <c r="F56" s="359"/>
      <c r="G56" s="383">
        <v>31707</v>
      </c>
      <c r="H56" s="342"/>
      <c r="I56" s="342"/>
      <c r="J56" s="342"/>
    </row>
    <row r="57" spans="1:10" ht="25.5">
      <c r="A57" s="343">
        <v>3.2</v>
      </c>
      <c r="B57" s="351" t="s">
        <v>360</v>
      </c>
      <c r="C57" s="305">
        <v>3290</v>
      </c>
      <c r="D57" s="364">
        <v>2280.3</v>
      </c>
      <c r="E57" s="363">
        <f>C57-D57</f>
        <v>1009.6999999999998</v>
      </c>
      <c r="F57" s="345"/>
      <c r="G57" s="364">
        <v>2280.3</v>
      </c>
      <c r="H57" s="342"/>
      <c r="I57" s="342"/>
      <c r="J57" s="342"/>
    </row>
    <row r="58" spans="1:10" ht="13.5">
      <c r="A58" s="343"/>
      <c r="B58" s="346" t="s">
        <v>327</v>
      </c>
      <c r="C58" s="362"/>
      <c r="D58" s="362"/>
      <c r="E58" s="353"/>
      <c r="F58" s="353" t="s">
        <v>134</v>
      </c>
      <c r="G58" s="362"/>
      <c r="H58" s="342"/>
      <c r="I58" s="342"/>
      <c r="J58" s="342"/>
    </row>
    <row r="59" spans="1:10" ht="10.5" customHeight="1">
      <c r="A59" s="343" t="s">
        <v>361</v>
      </c>
      <c r="B59" s="352" t="s">
        <v>362</v>
      </c>
      <c r="C59" s="364"/>
      <c r="D59" s="364"/>
      <c r="E59" s="347"/>
      <c r="F59" s="347"/>
      <c r="G59" s="364"/>
      <c r="H59" s="342"/>
      <c r="I59" s="342"/>
      <c r="J59" s="342"/>
    </row>
    <row r="60" spans="1:10" ht="13.5">
      <c r="A60" s="343" t="s">
        <v>363</v>
      </c>
      <c r="B60" s="352" t="s">
        <v>364</v>
      </c>
      <c r="C60" s="365"/>
      <c r="D60" s="364"/>
      <c r="E60" s="363"/>
      <c r="F60" s="347"/>
      <c r="G60" s="364"/>
      <c r="H60" s="342"/>
      <c r="I60" s="342"/>
      <c r="J60" s="342"/>
    </row>
    <row r="61" spans="1:10" ht="13.5">
      <c r="A61" s="366">
        <v>3.3</v>
      </c>
      <c r="B61" s="354" t="s">
        <v>307</v>
      </c>
      <c r="C61" s="347"/>
      <c r="D61" s="347"/>
      <c r="E61" s="367"/>
      <c r="F61" s="367"/>
      <c r="G61" s="347"/>
      <c r="H61" s="342"/>
      <c r="I61" s="342"/>
      <c r="J61" s="342"/>
    </row>
    <row r="62" spans="1:10" ht="13.5">
      <c r="A62" s="343"/>
      <c r="B62" s="346" t="s">
        <v>327</v>
      </c>
      <c r="C62" s="362"/>
      <c r="D62" s="362"/>
      <c r="E62" s="353"/>
      <c r="F62" s="353" t="s">
        <v>134</v>
      </c>
      <c r="G62" s="362"/>
      <c r="H62" s="342"/>
      <c r="I62" s="342"/>
      <c r="J62" s="342"/>
    </row>
    <row r="63" spans="1:10" ht="15" customHeight="1">
      <c r="A63" s="343" t="s">
        <v>365</v>
      </c>
      <c r="B63" s="352" t="s">
        <v>362</v>
      </c>
      <c r="C63" s="362"/>
      <c r="D63" s="362"/>
      <c r="E63" s="353"/>
      <c r="F63" s="353"/>
      <c r="G63" s="362"/>
      <c r="H63" s="342"/>
      <c r="I63" s="342"/>
      <c r="J63" s="342"/>
    </row>
    <row r="64" spans="1:10" ht="13.5">
      <c r="A64" s="343" t="s">
        <v>366</v>
      </c>
      <c r="B64" s="352" t="s">
        <v>364</v>
      </c>
      <c r="C64" s="353"/>
      <c r="D64" s="353"/>
      <c r="E64" s="353"/>
      <c r="F64" s="353"/>
      <c r="G64" s="353"/>
      <c r="H64" s="342"/>
      <c r="I64" s="342"/>
      <c r="J64" s="342"/>
    </row>
    <row r="65" spans="1:10" ht="13.5">
      <c r="A65" s="366">
        <v>3.4</v>
      </c>
      <c r="B65" s="354" t="s">
        <v>367</v>
      </c>
      <c r="C65" s="367"/>
      <c r="D65" s="367"/>
      <c r="E65" s="367"/>
      <c r="F65" s="367"/>
      <c r="G65" s="367"/>
      <c r="H65" s="342"/>
      <c r="I65" s="342"/>
      <c r="J65" s="342"/>
    </row>
    <row r="66" spans="1:10" ht="13.5">
      <c r="A66" s="343"/>
      <c r="B66" s="346" t="s">
        <v>327</v>
      </c>
      <c r="C66" s="353"/>
      <c r="D66" s="353"/>
      <c r="E66" s="353"/>
      <c r="F66" s="353" t="s">
        <v>134</v>
      </c>
      <c r="G66" s="353"/>
      <c r="H66" s="342"/>
      <c r="I66" s="342"/>
      <c r="J66" s="342"/>
    </row>
    <row r="67" spans="1:10" ht="13.5">
      <c r="A67" s="343" t="s">
        <v>368</v>
      </c>
      <c r="B67" s="352" t="s">
        <v>369</v>
      </c>
      <c r="C67" s="353"/>
      <c r="D67" s="353"/>
      <c r="E67" s="353"/>
      <c r="F67" s="353"/>
      <c r="G67" s="353"/>
      <c r="H67" s="342"/>
      <c r="I67" s="342"/>
      <c r="J67" s="342"/>
    </row>
    <row r="68" spans="1:10" ht="13.5">
      <c r="A68" s="343" t="s">
        <v>370</v>
      </c>
      <c r="B68" s="352" t="s">
        <v>371</v>
      </c>
      <c r="C68" s="353"/>
      <c r="D68" s="353"/>
      <c r="E68" s="353"/>
      <c r="F68" s="353"/>
      <c r="G68" s="353"/>
      <c r="H68" s="342"/>
      <c r="I68" s="342"/>
      <c r="J68" s="342"/>
    </row>
    <row r="69" spans="1:10" ht="13.5">
      <c r="A69" s="343" t="s">
        <v>372</v>
      </c>
      <c r="B69" s="352" t="s">
        <v>373</v>
      </c>
      <c r="C69" s="353"/>
      <c r="D69" s="353"/>
      <c r="E69" s="353"/>
      <c r="F69" s="353"/>
      <c r="G69" s="353"/>
      <c r="H69" s="342"/>
      <c r="I69" s="342"/>
      <c r="J69" s="342"/>
    </row>
    <row r="70" spans="1:10" ht="14.25">
      <c r="A70" s="343">
        <v>3.5</v>
      </c>
      <c r="B70" s="354" t="s">
        <v>374</v>
      </c>
      <c r="C70" s="300">
        <v>1100</v>
      </c>
      <c r="D70" s="219">
        <v>1091.8</v>
      </c>
      <c r="E70" s="363">
        <f>C70-D70</f>
        <v>8.200000000000045</v>
      </c>
      <c r="F70" s="367"/>
      <c r="G70" s="219">
        <v>1091.8</v>
      </c>
      <c r="H70" s="342"/>
      <c r="I70" s="342"/>
      <c r="J70" s="342"/>
    </row>
    <row r="71" spans="1:10" ht="13.5">
      <c r="A71" s="343"/>
      <c r="B71" s="346" t="s">
        <v>327</v>
      </c>
      <c r="C71" s="353"/>
      <c r="D71" s="353"/>
      <c r="E71" s="353"/>
      <c r="F71" s="353" t="s">
        <v>134</v>
      </c>
      <c r="G71" s="353"/>
      <c r="H71" s="342"/>
      <c r="I71" s="342"/>
      <c r="J71" s="342"/>
    </row>
    <row r="72" spans="1:10" ht="9" customHeight="1">
      <c r="A72" s="343" t="s">
        <v>375</v>
      </c>
      <c r="B72" s="368" t="s">
        <v>376</v>
      </c>
      <c r="C72" s="367"/>
      <c r="D72" s="367"/>
      <c r="E72" s="367"/>
      <c r="F72" s="367"/>
      <c r="G72" s="367"/>
      <c r="H72" s="342"/>
      <c r="I72" s="342"/>
      <c r="J72" s="342"/>
    </row>
    <row r="73" spans="1:10" ht="13.5">
      <c r="A73" s="343"/>
      <c r="B73" s="346" t="s">
        <v>327</v>
      </c>
      <c r="C73" s="353"/>
      <c r="D73" s="353"/>
      <c r="E73" s="353"/>
      <c r="F73" s="353" t="s">
        <v>134</v>
      </c>
      <c r="G73" s="353"/>
      <c r="H73" s="342"/>
      <c r="I73" s="342"/>
      <c r="J73" s="342"/>
    </row>
    <row r="74" spans="1:10" ht="13.5">
      <c r="A74" s="343" t="s">
        <v>377</v>
      </c>
      <c r="B74" s="348" t="s">
        <v>378</v>
      </c>
      <c r="C74" s="367"/>
      <c r="D74" s="367"/>
      <c r="E74" s="367"/>
      <c r="F74" s="367"/>
      <c r="G74" s="367"/>
      <c r="H74" s="342"/>
      <c r="I74" s="342"/>
      <c r="J74" s="342"/>
    </row>
    <row r="75" spans="1:10" ht="13.5">
      <c r="A75" s="343"/>
      <c r="B75" s="346" t="s">
        <v>327</v>
      </c>
      <c r="C75" s="353"/>
      <c r="D75" s="353"/>
      <c r="E75" s="353"/>
      <c r="F75" s="353" t="s">
        <v>134</v>
      </c>
      <c r="G75" s="353"/>
      <c r="H75" s="342"/>
      <c r="I75" s="342"/>
      <c r="J75" s="342"/>
    </row>
    <row r="76" spans="1:10" ht="13.5">
      <c r="A76" s="343" t="s">
        <v>379</v>
      </c>
      <c r="B76" s="351" t="s">
        <v>380</v>
      </c>
      <c r="C76" s="367"/>
      <c r="D76" s="367"/>
      <c r="E76" s="367"/>
      <c r="F76" s="367"/>
      <c r="G76" s="367"/>
      <c r="H76" s="342"/>
      <c r="I76" s="342"/>
      <c r="J76" s="342"/>
    </row>
    <row r="77" spans="1:10" ht="13.5">
      <c r="A77" s="346"/>
      <c r="B77" s="346" t="s">
        <v>327</v>
      </c>
      <c r="C77" s="353"/>
      <c r="D77" s="353"/>
      <c r="E77" s="353"/>
      <c r="F77" s="353" t="s">
        <v>134</v>
      </c>
      <c r="G77" s="353"/>
      <c r="H77" s="342"/>
      <c r="I77" s="342"/>
      <c r="J77" s="342"/>
    </row>
    <row r="78" spans="1:10" ht="13.5">
      <c r="A78" s="343" t="s">
        <v>381</v>
      </c>
      <c r="B78" s="352" t="s">
        <v>382</v>
      </c>
      <c r="C78" s="353"/>
      <c r="D78" s="353"/>
      <c r="E78" s="353"/>
      <c r="F78" s="353"/>
      <c r="G78" s="353"/>
      <c r="H78" s="342"/>
      <c r="I78" s="342"/>
      <c r="J78" s="342"/>
    </row>
    <row r="79" spans="1:10" ht="13.5">
      <c r="A79" s="343" t="s">
        <v>383</v>
      </c>
      <c r="B79" s="352" t="s">
        <v>364</v>
      </c>
      <c r="C79" s="353"/>
      <c r="D79" s="353"/>
      <c r="E79" s="353"/>
      <c r="F79" s="353"/>
      <c r="G79" s="353"/>
      <c r="H79" s="342"/>
      <c r="I79" s="342"/>
      <c r="J79" s="342"/>
    </row>
    <row r="80" spans="1:10" ht="13.5">
      <c r="A80" s="343" t="s">
        <v>384</v>
      </c>
      <c r="B80" s="351" t="s">
        <v>385</v>
      </c>
      <c r="C80" s="367"/>
      <c r="D80" s="367"/>
      <c r="E80" s="367"/>
      <c r="F80" s="367"/>
      <c r="G80" s="367"/>
      <c r="H80" s="342"/>
      <c r="I80" s="342"/>
      <c r="J80" s="342"/>
    </row>
    <row r="81" spans="1:10" ht="13.5">
      <c r="A81" s="346"/>
      <c r="B81" s="346" t="s">
        <v>327</v>
      </c>
      <c r="C81" s="353"/>
      <c r="D81" s="353"/>
      <c r="E81" s="353"/>
      <c r="F81" s="353" t="s">
        <v>134</v>
      </c>
      <c r="G81" s="353"/>
      <c r="H81" s="342"/>
      <c r="I81" s="342"/>
      <c r="J81" s="342"/>
    </row>
    <row r="82" spans="1:10" ht="13.5">
      <c r="A82" s="343" t="s">
        <v>386</v>
      </c>
      <c r="B82" s="352" t="s">
        <v>382</v>
      </c>
      <c r="C82" s="353"/>
      <c r="D82" s="353"/>
      <c r="E82" s="353"/>
      <c r="F82" s="353"/>
      <c r="G82" s="353"/>
      <c r="H82" s="342"/>
      <c r="I82" s="342"/>
      <c r="J82" s="342"/>
    </row>
    <row r="83" spans="1:10" ht="13.5">
      <c r="A83" s="343" t="s">
        <v>387</v>
      </c>
      <c r="B83" s="352" t="s">
        <v>364</v>
      </c>
      <c r="C83" s="353"/>
      <c r="D83" s="353"/>
      <c r="E83" s="353"/>
      <c r="F83" s="353"/>
      <c r="G83" s="353"/>
      <c r="H83" s="342"/>
      <c r="I83" s="342"/>
      <c r="J83" s="342"/>
    </row>
    <row r="84" spans="1:10" ht="15" customHeight="1">
      <c r="A84" s="343" t="s">
        <v>388</v>
      </c>
      <c r="B84" s="348" t="s">
        <v>389</v>
      </c>
      <c r="C84" s="353"/>
      <c r="D84" s="353"/>
      <c r="E84" s="353"/>
      <c r="F84" s="353"/>
      <c r="G84" s="353"/>
      <c r="H84" s="342"/>
      <c r="I84" s="342"/>
      <c r="J84" s="342"/>
    </row>
    <row r="85" spans="1:10" ht="12" customHeight="1">
      <c r="A85" s="343" t="s">
        <v>390</v>
      </c>
      <c r="B85" s="368" t="s">
        <v>391</v>
      </c>
      <c r="C85" s="353"/>
      <c r="D85" s="353"/>
      <c r="E85" s="353"/>
      <c r="F85" s="353"/>
      <c r="G85" s="353"/>
      <c r="H85" s="342"/>
      <c r="I85" s="342"/>
      <c r="J85" s="342"/>
    </row>
    <row r="86" spans="1:10" ht="13.5">
      <c r="A86" s="343" t="s">
        <v>392</v>
      </c>
      <c r="B86" s="368" t="s">
        <v>393</v>
      </c>
      <c r="C86" s="367"/>
      <c r="D86" s="367"/>
      <c r="E86" s="367"/>
      <c r="F86" s="367"/>
      <c r="G86" s="367"/>
      <c r="H86" s="342"/>
      <c r="I86" s="342"/>
      <c r="J86" s="342"/>
    </row>
    <row r="87" spans="1:10" ht="13.5">
      <c r="A87" s="343"/>
      <c r="B87" s="346" t="s">
        <v>327</v>
      </c>
      <c r="C87" s="353"/>
      <c r="D87" s="353"/>
      <c r="E87" s="353"/>
      <c r="F87" s="353" t="s">
        <v>134</v>
      </c>
      <c r="G87" s="353"/>
      <c r="H87" s="342"/>
      <c r="I87" s="342"/>
      <c r="J87" s="342"/>
    </row>
    <row r="88" spans="1:10" ht="13.5">
      <c r="A88" s="343" t="s">
        <v>394</v>
      </c>
      <c r="B88" s="355" t="s">
        <v>395</v>
      </c>
      <c r="C88" s="369"/>
      <c r="D88" s="369"/>
      <c r="E88" s="353"/>
      <c r="F88" s="369"/>
      <c r="G88" s="369"/>
      <c r="H88" s="342"/>
      <c r="I88" s="342"/>
      <c r="J88" s="342"/>
    </row>
    <row r="89" spans="1:10" ht="13.5">
      <c r="A89" s="343" t="s">
        <v>396</v>
      </c>
      <c r="B89" s="355" t="s">
        <v>397</v>
      </c>
      <c r="C89" s="370"/>
      <c r="D89" s="370"/>
      <c r="E89" s="363"/>
      <c r="F89" s="370"/>
      <c r="G89" s="370"/>
      <c r="H89" s="342"/>
      <c r="I89" s="342"/>
      <c r="J89" s="342"/>
    </row>
    <row r="90" spans="1:10" ht="18" customHeight="1">
      <c r="A90" s="371">
        <v>3.6</v>
      </c>
      <c r="B90" s="358" t="s">
        <v>398</v>
      </c>
      <c r="C90" s="359">
        <f>C70+C57+C56+C61</f>
        <v>38019.2</v>
      </c>
      <c r="D90" s="359">
        <f>D70+D57+D56+D61</f>
        <v>31449.300000000003</v>
      </c>
      <c r="E90" s="363">
        <f>C90-D90</f>
        <v>6569.899999999994</v>
      </c>
      <c r="F90" s="359"/>
      <c r="G90" s="359">
        <f>G70+G57+G56+G61</f>
        <v>35079.1</v>
      </c>
      <c r="H90" s="342"/>
      <c r="I90" s="342"/>
      <c r="J90" s="342"/>
    </row>
    <row r="91" spans="1:10" ht="23.25" customHeight="1">
      <c r="A91" s="343">
        <v>4</v>
      </c>
      <c r="B91" s="351" t="s">
        <v>399</v>
      </c>
      <c r="C91" s="359">
        <f>C54-C90</f>
        <v>-7655.199999999997</v>
      </c>
      <c r="D91" s="359">
        <f>D54-D90</f>
        <v>-1085.300000000003</v>
      </c>
      <c r="E91" s="363">
        <f>C91-D91</f>
        <v>-6569.899999999994</v>
      </c>
      <c r="F91" s="359"/>
      <c r="G91" s="359">
        <f>G54-G90</f>
        <v>-4715.0999999999985</v>
      </c>
      <c r="H91" s="342"/>
      <c r="I91" s="342"/>
      <c r="J91" s="342"/>
    </row>
    <row r="92" spans="1:10" ht="19.5" customHeight="1">
      <c r="A92" s="343">
        <v>5</v>
      </c>
      <c r="B92" s="372" t="s">
        <v>400</v>
      </c>
      <c r="C92" s="359"/>
      <c r="D92" s="359"/>
      <c r="E92" s="359"/>
      <c r="F92" s="359"/>
      <c r="G92" s="359"/>
      <c r="H92" s="342"/>
      <c r="I92" s="342"/>
      <c r="J92" s="342"/>
    </row>
    <row r="93" spans="1:10" ht="14.25" customHeight="1">
      <c r="A93" s="343">
        <v>5.1</v>
      </c>
      <c r="B93" s="346" t="s">
        <v>401</v>
      </c>
      <c r="C93" s="363"/>
      <c r="D93" s="363"/>
      <c r="E93" s="363"/>
      <c r="F93" s="363"/>
      <c r="G93" s="363"/>
      <c r="H93" s="342"/>
      <c r="I93" s="342"/>
      <c r="J93" s="342"/>
    </row>
    <row r="94" spans="1:10" ht="19.5" customHeight="1">
      <c r="A94" s="343">
        <v>5.2</v>
      </c>
      <c r="B94" s="346" t="s">
        <v>402</v>
      </c>
      <c r="C94" s="363"/>
      <c r="D94" s="363"/>
      <c r="E94" s="363"/>
      <c r="F94" s="363"/>
      <c r="G94" s="363"/>
      <c r="H94" s="342"/>
      <c r="I94" s="342"/>
      <c r="J94" s="342"/>
    </row>
    <row r="95" spans="1:10" ht="27" customHeight="1">
      <c r="A95" s="343">
        <v>6</v>
      </c>
      <c r="B95" s="372" t="s">
        <v>403</v>
      </c>
      <c r="C95" s="359">
        <f>C54-C90</f>
        <v>-7655.199999999997</v>
      </c>
      <c r="D95" s="359">
        <f>D54-D90</f>
        <v>-1085.300000000003</v>
      </c>
      <c r="E95" s="363">
        <f>C95-D95</f>
        <v>-6569.899999999994</v>
      </c>
      <c r="F95" s="359"/>
      <c r="G95" s="359">
        <f>G54-G90</f>
        <v>-4715.0999999999985</v>
      </c>
      <c r="H95" s="342"/>
      <c r="I95" s="342"/>
      <c r="J95" s="342"/>
    </row>
    <row r="96" spans="1:10" ht="13.5">
      <c r="A96" s="343">
        <v>7</v>
      </c>
      <c r="B96" s="351" t="s">
        <v>404</v>
      </c>
      <c r="C96" s="359"/>
      <c r="D96" s="359"/>
      <c r="E96" s="359"/>
      <c r="F96" s="359"/>
      <c r="G96" s="359"/>
      <c r="H96" s="342"/>
      <c r="I96" s="342"/>
      <c r="J96" s="342"/>
    </row>
    <row r="97" spans="1:10" ht="13.5">
      <c r="A97" s="343">
        <v>7.1</v>
      </c>
      <c r="B97" s="346" t="s">
        <v>405</v>
      </c>
      <c r="C97" s="363"/>
      <c r="D97" s="363"/>
      <c r="E97" s="363"/>
      <c r="F97" s="363"/>
      <c r="G97" s="363"/>
      <c r="H97" s="342"/>
      <c r="I97" s="342"/>
      <c r="J97" s="342"/>
    </row>
    <row r="98" spans="1:10" ht="13.5">
      <c r="A98" s="343">
        <v>7.2</v>
      </c>
      <c r="B98" s="346" t="s">
        <v>406</v>
      </c>
      <c r="C98" s="363"/>
      <c r="D98" s="363"/>
      <c r="E98" s="363"/>
      <c r="F98" s="363"/>
      <c r="G98" s="363"/>
      <c r="H98" s="342"/>
      <c r="I98" s="342"/>
      <c r="J98" s="342"/>
    </row>
    <row r="99" spans="1:10" ht="15.75" customHeight="1">
      <c r="A99" s="343">
        <v>8</v>
      </c>
      <c r="B99" s="372" t="s">
        <v>407</v>
      </c>
      <c r="C99" s="359">
        <f>C54-C90</f>
        <v>-7655.199999999997</v>
      </c>
      <c r="D99" s="359">
        <f>D54-D90</f>
        <v>-1085.300000000003</v>
      </c>
      <c r="E99" s="363">
        <f>C99-D99</f>
        <v>-6569.899999999994</v>
      </c>
      <c r="F99" s="359"/>
      <c r="G99" s="359">
        <f>G54-G90</f>
        <v>-4715.0999999999985</v>
      </c>
      <c r="H99" s="342"/>
      <c r="I99" s="342"/>
      <c r="J99" s="342"/>
    </row>
    <row r="100" spans="1:10" ht="24" customHeight="1">
      <c r="A100" s="343">
        <v>9</v>
      </c>
      <c r="B100" s="373" t="s">
        <v>408</v>
      </c>
      <c r="C100" s="345">
        <f>C25+C99</f>
        <v>0</v>
      </c>
      <c r="D100" s="345">
        <f>D25+D99</f>
        <v>6569.899999999997</v>
      </c>
      <c r="E100" s="345">
        <f>E25+E99</f>
        <v>-6569.899999999994</v>
      </c>
      <c r="F100" s="345"/>
      <c r="G100" s="345">
        <f>G25+G99</f>
        <v>2940.1000000000013</v>
      </c>
      <c r="H100" s="342"/>
      <c r="I100" s="342"/>
      <c r="J100" s="342"/>
    </row>
    <row r="101" spans="1:10" ht="13.5">
      <c r="A101" s="502" t="s">
        <v>441</v>
      </c>
      <c r="B101" s="502"/>
      <c r="C101" s="307"/>
      <c r="D101" s="307"/>
      <c r="E101" s="308"/>
      <c r="F101" s="308"/>
      <c r="G101" s="374"/>
      <c r="H101" s="235"/>
      <c r="I101" s="235"/>
      <c r="J101" s="235"/>
    </row>
    <row r="102" spans="7:10" ht="4.5" customHeight="1">
      <c r="G102" s="374"/>
      <c r="H102" s="375"/>
      <c r="I102" s="235"/>
      <c r="J102" s="235"/>
    </row>
    <row r="103" spans="1:10" ht="13.5">
      <c r="A103" s="309"/>
      <c r="B103" s="376" t="s">
        <v>191</v>
      </c>
      <c r="C103" s="311"/>
      <c r="D103" s="312"/>
      <c r="E103" s="511" t="s">
        <v>423</v>
      </c>
      <c r="F103" s="512"/>
      <c r="G103" s="512"/>
      <c r="H103" s="235"/>
      <c r="I103" s="235"/>
      <c r="J103" s="235"/>
    </row>
    <row r="104" spans="1:10" ht="23.25">
      <c r="A104" s="309"/>
      <c r="B104" s="310" t="s">
        <v>192</v>
      </c>
      <c r="C104" s="483" t="s">
        <v>280</v>
      </c>
      <c r="D104" s="483"/>
      <c r="E104" s="314"/>
      <c r="F104" s="377" t="s">
        <v>248</v>
      </c>
      <c r="G104" s="378"/>
      <c r="H104" s="235"/>
      <c r="I104" s="235"/>
      <c r="J104" s="235"/>
    </row>
    <row r="105" spans="1:10" ht="3.75" customHeight="1">
      <c r="A105" s="273" t="s">
        <v>194</v>
      </c>
      <c r="B105" s="309"/>
      <c r="C105" s="273"/>
      <c r="D105" s="238"/>
      <c r="E105" s="239"/>
      <c r="F105" s="239"/>
      <c r="G105" s="379"/>
      <c r="H105" s="235"/>
      <c r="I105" s="235"/>
      <c r="J105" s="235"/>
    </row>
    <row r="106" spans="1:10" ht="17.25" customHeight="1">
      <c r="A106" s="309"/>
      <c r="B106" s="273" t="s">
        <v>195</v>
      </c>
      <c r="C106" s="273"/>
      <c r="D106" s="313"/>
      <c r="E106" s="313"/>
      <c r="F106" s="313"/>
      <c r="G106" s="380"/>
      <c r="H106" s="235"/>
      <c r="I106" s="235"/>
      <c r="J106" s="235"/>
    </row>
    <row r="107" spans="1:10" ht="14.25">
      <c r="A107" s="309"/>
      <c r="B107" s="310" t="s">
        <v>196</v>
      </c>
      <c r="C107" s="311"/>
      <c r="D107" s="316"/>
      <c r="E107" s="513" t="s">
        <v>424</v>
      </c>
      <c r="F107" s="514"/>
      <c r="G107" s="514"/>
      <c r="H107" s="235"/>
      <c r="I107" s="235"/>
      <c r="J107" s="235"/>
    </row>
    <row r="108" spans="2:10" ht="23.25">
      <c r="B108" s="235"/>
      <c r="C108" s="483" t="s">
        <v>280</v>
      </c>
      <c r="D108" s="483"/>
      <c r="F108" s="377" t="s">
        <v>248</v>
      </c>
      <c r="G108" s="378"/>
      <c r="H108" s="235"/>
      <c r="I108" s="235"/>
      <c r="J108" s="235"/>
    </row>
    <row r="109" spans="1:10" ht="13.5">
      <c r="A109" s="235"/>
      <c r="B109" s="235"/>
      <c r="C109" s="235"/>
      <c r="D109" s="235"/>
      <c r="E109" s="235"/>
      <c r="F109" s="235"/>
      <c r="G109" s="235"/>
      <c r="H109" s="235"/>
      <c r="I109" s="235"/>
      <c r="J109" s="235"/>
    </row>
    <row r="110" spans="1:10" ht="13.5">
      <c r="A110" s="235"/>
      <c r="B110" s="235"/>
      <c r="C110" s="235"/>
      <c r="D110" s="235"/>
      <c r="E110" s="235"/>
      <c r="F110" s="235"/>
      <c r="G110" s="235"/>
      <c r="H110" s="235"/>
      <c r="I110" s="235"/>
      <c r="J110" s="235"/>
    </row>
    <row r="111" spans="1:10" ht="13.5">
      <c r="A111" s="235"/>
      <c r="B111" s="235"/>
      <c r="C111" s="235"/>
      <c r="D111" s="235"/>
      <c r="E111" s="235"/>
      <c r="F111" s="235"/>
      <c r="G111" s="235"/>
      <c r="H111" s="235"/>
      <c r="I111" s="235"/>
      <c r="J111" s="235"/>
    </row>
    <row r="112" spans="1:10" ht="13.5">
      <c r="A112" s="235"/>
      <c r="B112" s="235"/>
      <c r="C112" s="235"/>
      <c r="D112" s="235"/>
      <c r="E112" s="235"/>
      <c r="F112" s="235"/>
      <c r="G112" s="235"/>
      <c r="H112" s="235"/>
      <c r="I112" s="235"/>
      <c r="J112" s="235"/>
    </row>
    <row r="113" spans="1:10" ht="13.5">
      <c r="A113" s="235"/>
      <c r="B113" s="235"/>
      <c r="C113" s="235"/>
      <c r="D113" s="235"/>
      <c r="E113" s="235"/>
      <c r="F113" s="235"/>
      <c r="G113" s="235"/>
      <c r="H113" s="235"/>
      <c r="I113" s="235"/>
      <c r="J113" s="235"/>
    </row>
  </sheetData>
  <sheetProtection/>
  <mergeCells count="13">
    <mergeCell ref="C21:D21"/>
    <mergeCell ref="A101:B101"/>
    <mergeCell ref="C104:D104"/>
    <mergeCell ref="C108:D108"/>
    <mergeCell ref="B9:F9"/>
    <mergeCell ref="A10:F10"/>
    <mergeCell ref="C17:D17"/>
    <mergeCell ref="C18:D18"/>
    <mergeCell ref="C19:D19"/>
    <mergeCell ref="C20:D20"/>
    <mergeCell ref="B12:G12"/>
    <mergeCell ref="E103:G103"/>
    <mergeCell ref="E107:G107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2.375" style="1" customWidth="1"/>
    <col min="2" max="2" width="8.375" style="1" customWidth="1"/>
    <col min="3" max="3" width="34.00390625" style="2" customWidth="1"/>
    <col min="4" max="4" width="8.75390625" style="3" customWidth="1"/>
    <col min="5" max="5" width="11.625" style="1" customWidth="1"/>
    <col min="6" max="6" width="7.00390625" style="4" customWidth="1"/>
    <col min="7" max="7" width="7.625" style="4" customWidth="1"/>
    <col min="8" max="8" width="6.875" style="1" customWidth="1"/>
    <col min="9" max="9" width="10.75390625" style="1" customWidth="1"/>
    <col min="10" max="10" width="9.375" style="1" customWidth="1"/>
    <col min="11" max="11" width="11.375" style="1" customWidth="1"/>
    <col min="12" max="12" width="12.00390625" style="1" customWidth="1"/>
    <col min="13" max="13" width="9.125" style="1" customWidth="1"/>
    <col min="14" max="14" width="5.375" style="1" customWidth="1"/>
    <col min="15" max="15" width="11.25390625" style="1" customWidth="1"/>
    <col min="16" max="16384" width="9.125" style="1" customWidth="1"/>
  </cols>
  <sheetData>
    <row r="1" spans="13:15" ht="12.75">
      <c r="M1" s="5"/>
      <c r="N1" s="399" t="s">
        <v>0</v>
      </c>
      <c r="O1" s="399"/>
    </row>
    <row r="2" spans="2:15" s="6" customFormat="1" ht="21.75" customHeight="1">
      <c r="B2" s="400" t="s">
        <v>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2:15" s="7" customFormat="1" ht="27.75" customHeight="1">
      <c r="B3" s="401" t="s">
        <v>2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2:15" s="8" customFormat="1" ht="18" customHeight="1">
      <c r="B4" s="402" t="s">
        <v>435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203"/>
      <c r="O4" s="203"/>
    </row>
    <row r="5" spans="2:10" s="6" customFormat="1" ht="8.25" customHeight="1">
      <c r="B5" s="9"/>
      <c r="C5" s="9"/>
      <c r="D5" s="9"/>
      <c r="E5" s="9"/>
      <c r="F5" s="9"/>
      <c r="G5" s="9"/>
      <c r="H5" s="9"/>
      <c r="I5" s="9"/>
      <c r="J5" s="9"/>
    </row>
    <row r="6" spans="1:11" s="12" customFormat="1" ht="18" customHeight="1" thickBot="1">
      <c r="A6" s="10" t="s">
        <v>183</v>
      </c>
      <c r="B6" s="11"/>
      <c r="C6" s="11"/>
      <c r="D6" s="403" t="s">
        <v>189</v>
      </c>
      <c r="E6" s="404"/>
      <c r="F6" s="404"/>
      <c r="G6" s="404"/>
      <c r="I6" s="13" t="s">
        <v>3</v>
      </c>
      <c r="K6" s="11"/>
    </row>
    <row r="7" spans="1:15" s="10" customFormat="1" ht="19.5" customHeight="1" thickBot="1">
      <c r="A7" s="10" t="s">
        <v>184</v>
      </c>
      <c r="E7" s="10" t="s">
        <v>188</v>
      </c>
      <c r="M7" s="14" t="s">
        <v>4</v>
      </c>
      <c r="N7" s="14"/>
      <c r="O7" s="15" t="s">
        <v>122</v>
      </c>
    </row>
    <row r="8" spans="1:15" s="10" customFormat="1" ht="15" customHeight="1" thickBot="1">
      <c r="A8" s="10" t="s">
        <v>5</v>
      </c>
      <c r="G8" s="16"/>
      <c r="M8" s="14" t="s">
        <v>6</v>
      </c>
      <c r="N8" s="14"/>
      <c r="O8" s="17"/>
    </row>
    <row r="9" spans="1:15" s="10" customFormat="1" ht="15" customHeight="1" thickBot="1">
      <c r="A9" s="10" t="s">
        <v>7</v>
      </c>
      <c r="E9" s="18"/>
      <c r="G9" s="16"/>
      <c r="M9" s="14" t="s">
        <v>8</v>
      </c>
      <c r="N9" s="14"/>
      <c r="O9" s="17"/>
    </row>
    <row r="10" spans="1:13" s="10" customFormat="1" ht="15" customHeight="1" thickBot="1">
      <c r="A10" s="10" t="s">
        <v>9</v>
      </c>
      <c r="G10" s="16"/>
      <c r="I10" s="405" t="s">
        <v>445</v>
      </c>
      <c r="J10" s="406"/>
      <c r="K10" s="406"/>
      <c r="L10" s="406"/>
      <c r="M10" s="406"/>
    </row>
    <row r="11" spans="1:15" s="10" customFormat="1" ht="24.75" customHeight="1" thickBot="1">
      <c r="A11" s="10" t="s">
        <v>173</v>
      </c>
      <c r="B11" s="19"/>
      <c r="C11" s="20"/>
      <c r="E11" s="19"/>
      <c r="G11" s="16"/>
      <c r="I11" s="10" t="s">
        <v>10</v>
      </c>
      <c r="O11" s="21"/>
    </row>
    <row r="12" spans="1:9" s="10" customFormat="1" ht="15" customHeight="1" thickBot="1">
      <c r="A12" s="13" t="s">
        <v>174</v>
      </c>
      <c r="B12" s="13"/>
      <c r="C12" s="22"/>
      <c r="D12" s="13"/>
      <c r="G12" s="16"/>
      <c r="I12" s="10" t="s">
        <v>11</v>
      </c>
    </row>
    <row r="13" spans="1:15" s="10" customFormat="1" ht="15" customHeight="1" thickBot="1">
      <c r="A13" s="16" t="s">
        <v>12</v>
      </c>
      <c r="B13" s="16"/>
      <c r="C13" s="19"/>
      <c r="D13" s="19"/>
      <c r="F13" s="23"/>
      <c r="G13" s="16"/>
      <c r="I13" s="19" t="s">
        <v>13</v>
      </c>
      <c r="O13" s="21"/>
    </row>
    <row r="14" spans="1:14" s="19" customFormat="1" ht="15" customHeight="1" thickBot="1">
      <c r="A14" s="10" t="s">
        <v>14</v>
      </c>
      <c r="B14" s="10"/>
      <c r="C14" s="10"/>
      <c r="D14" s="13"/>
      <c r="E14" s="13"/>
      <c r="F14" s="13"/>
      <c r="G14" s="16"/>
      <c r="I14" s="19" t="s">
        <v>175</v>
      </c>
      <c r="K14" s="10"/>
      <c r="L14" s="10"/>
      <c r="M14" s="10"/>
      <c r="N14" s="10"/>
    </row>
    <row r="15" spans="1:10" s="13" customFormat="1" ht="15" customHeight="1" thickBot="1">
      <c r="A15" s="10" t="s">
        <v>15</v>
      </c>
      <c r="B15" s="24"/>
      <c r="C15" s="25"/>
      <c r="D15" s="25"/>
      <c r="E15" s="26"/>
      <c r="F15" s="25"/>
      <c r="G15" s="16"/>
      <c r="H15" s="19"/>
      <c r="I15" s="19"/>
      <c r="J15" s="19"/>
    </row>
    <row r="16" spans="2:15" s="27" customFormat="1" ht="29.25" customHeight="1">
      <c r="B16" s="396" t="s">
        <v>16</v>
      </c>
      <c r="C16" s="397" t="s">
        <v>17</v>
      </c>
      <c r="D16" s="398"/>
      <c r="E16" s="394" t="s">
        <v>18</v>
      </c>
      <c r="F16" s="394" t="s">
        <v>19</v>
      </c>
      <c r="G16" s="394"/>
      <c r="H16" s="394"/>
      <c r="I16" s="394" t="s">
        <v>20</v>
      </c>
      <c r="J16" s="394" t="s">
        <v>21</v>
      </c>
      <c r="K16" s="394" t="s">
        <v>22</v>
      </c>
      <c r="L16" s="394" t="s">
        <v>23</v>
      </c>
      <c r="M16" s="394" t="s">
        <v>24</v>
      </c>
      <c r="N16" s="394"/>
      <c r="O16" s="394" t="s">
        <v>124</v>
      </c>
    </row>
    <row r="17" spans="2:15" s="29" customFormat="1" ht="54.75" customHeight="1">
      <c r="B17" s="396"/>
      <c r="C17" s="28" t="s">
        <v>25</v>
      </c>
      <c r="D17" s="30" t="s">
        <v>26</v>
      </c>
      <c r="E17" s="394"/>
      <c r="F17" s="31" t="s">
        <v>27</v>
      </c>
      <c r="G17" s="31" t="s">
        <v>28</v>
      </c>
      <c r="H17" s="31" t="s">
        <v>29</v>
      </c>
      <c r="I17" s="394"/>
      <c r="J17" s="394"/>
      <c r="K17" s="394"/>
      <c r="L17" s="394"/>
      <c r="M17" s="28" t="s">
        <v>30</v>
      </c>
      <c r="N17" s="28" t="s">
        <v>31</v>
      </c>
      <c r="O17" s="394"/>
    </row>
    <row r="18" spans="2:15" ht="17.25" customHeight="1" thickBot="1">
      <c r="B18" s="32" t="s">
        <v>32</v>
      </c>
      <c r="C18" s="32" t="s">
        <v>33</v>
      </c>
      <c r="D18" s="33" t="s">
        <v>34</v>
      </c>
      <c r="E18" s="34" t="s">
        <v>35</v>
      </c>
      <c r="F18" s="34" t="s">
        <v>36</v>
      </c>
      <c r="G18" s="34" t="s">
        <v>37</v>
      </c>
      <c r="H18" s="34" t="s">
        <v>38</v>
      </c>
      <c r="I18" s="34" t="s">
        <v>39</v>
      </c>
      <c r="J18" s="34" t="s">
        <v>40</v>
      </c>
      <c r="K18" s="34" t="s">
        <v>41</v>
      </c>
      <c r="L18" s="34" t="s">
        <v>42</v>
      </c>
      <c r="M18" s="34" t="s">
        <v>43</v>
      </c>
      <c r="N18" s="34" t="s">
        <v>44</v>
      </c>
      <c r="O18" s="34" t="s">
        <v>45</v>
      </c>
    </row>
    <row r="19" spans="1:15" s="39" customFormat="1" ht="42" customHeight="1" thickBot="1">
      <c r="A19" s="35"/>
      <c r="B19" s="36">
        <v>1100000</v>
      </c>
      <c r="C19" s="37" t="s">
        <v>176</v>
      </c>
      <c r="D19" s="38" t="s">
        <v>46</v>
      </c>
      <c r="E19" s="232">
        <f>E20+E21</f>
        <v>1107.6</v>
      </c>
      <c r="F19" s="37"/>
      <c r="G19" s="37"/>
      <c r="H19" s="37"/>
      <c r="I19" s="232">
        <f>I20+I21</f>
        <v>758.1</v>
      </c>
      <c r="J19" s="204">
        <f>98+98+82+82+82+82+82+82</f>
        <v>688</v>
      </c>
      <c r="K19" s="219">
        <f>K22+K25+K26</f>
        <v>557</v>
      </c>
      <c r="L19" s="219">
        <f>L22+L25+L26</f>
        <v>557</v>
      </c>
      <c r="M19" s="231">
        <f>M22</f>
        <v>0</v>
      </c>
      <c r="N19" s="206"/>
      <c r="O19" s="207">
        <f>I21+J19-K19</f>
        <v>201.10000000000002</v>
      </c>
    </row>
    <row r="20" spans="1:15" s="39" customFormat="1" ht="22.5" customHeight="1" thickBot="1">
      <c r="A20" s="35"/>
      <c r="B20" s="40"/>
      <c r="C20" s="41" t="s">
        <v>118</v>
      </c>
      <c r="D20" s="42"/>
      <c r="E20" s="230">
        <f>E22+E25+E26</f>
        <v>1037.5</v>
      </c>
      <c r="F20" s="208"/>
      <c r="G20" s="208"/>
      <c r="H20" s="208"/>
      <c r="I20" s="230">
        <f>I22+I25+I26</f>
        <v>688</v>
      </c>
      <c r="J20" s="208"/>
      <c r="K20" s="208"/>
      <c r="L20" s="208"/>
      <c r="M20" s="209"/>
      <c r="N20" s="209"/>
      <c r="O20" s="210"/>
    </row>
    <row r="21" spans="1:15" s="39" customFormat="1" ht="24" customHeight="1">
      <c r="A21" s="35"/>
      <c r="B21" s="40"/>
      <c r="C21" s="43" t="s">
        <v>121</v>
      </c>
      <c r="D21" s="42"/>
      <c r="E21" s="208">
        <v>70.1</v>
      </c>
      <c r="F21" s="208"/>
      <c r="G21" s="208"/>
      <c r="H21" s="208"/>
      <c r="I21" s="208">
        <v>70.1</v>
      </c>
      <c r="K21" s="208"/>
      <c r="L21" s="208"/>
      <c r="M21" s="209"/>
      <c r="N21" s="209"/>
      <c r="O21" s="210"/>
    </row>
    <row r="22" spans="1:15" s="47" customFormat="1" ht="25.5" customHeight="1">
      <c r="A22" s="35"/>
      <c r="B22" s="44">
        <v>1111000</v>
      </c>
      <c r="C22" s="45" t="s">
        <v>65</v>
      </c>
      <c r="D22" s="46" t="s">
        <v>66</v>
      </c>
      <c r="E22" s="211">
        <v>800</v>
      </c>
      <c r="F22" s="211"/>
      <c r="G22" s="211"/>
      <c r="H22" s="211"/>
      <c r="I22" s="384">
        <v>518</v>
      </c>
      <c r="J22" s="212"/>
      <c r="K22" s="211">
        <f>230+57.5+57.5+57.5+57.5</f>
        <v>460</v>
      </c>
      <c r="L22" s="211">
        <f>230+57.5+57.5+57.5+57.5</f>
        <v>460</v>
      </c>
      <c r="M22" s="213">
        <f>L22-K22</f>
        <v>0</v>
      </c>
      <c r="N22" s="213"/>
      <c r="O22" s="214"/>
    </row>
    <row r="23" spans="1:15" s="39" customFormat="1" ht="28.5" customHeight="1">
      <c r="A23" s="48"/>
      <c r="B23" s="44">
        <v>1120000</v>
      </c>
      <c r="C23" s="50" t="s">
        <v>67</v>
      </c>
      <c r="D23" s="51" t="s">
        <v>46</v>
      </c>
      <c r="E23" s="215"/>
      <c r="F23" s="215"/>
      <c r="G23" s="215"/>
      <c r="H23" s="215"/>
      <c r="I23" s="215"/>
      <c r="J23" s="215"/>
      <c r="K23" s="215"/>
      <c r="L23" s="215"/>
      <c r="M23" s="216"/>
      <c r="N23" s="217"/>
      <c r="O23" s="218"/>
    </row>
    <row r="24" spans="1:15" s="39" customFormat="1" ht="18" customHeight="1">
      <c r="A24" s="48"/>
      <c r="B24" s="44">
        <v>1121000</v>
      </c>
      <c r="C24" s="52" t="s">
        <v>68</v>
      </c>
      <c r="D24" s="53" t="s">
        <v>187</v>
      </c>
      <c r="E24" s="215"/>
      <c r="F24" s="215"/>
      <c r="G24" s="215"/>
      <c r="H24" s="215"/>
      <c r="I24" s="215"/>
      <c r="J24" s="215"/>
      <c r="K24" s="215"/>
      <c r="L24" s="215"/>
      <c r="M24" s="216"/>
      <c r="N24" s="217"/>
      <c r="O24" s="218"/>
    </row>
    <row r="25" spans="1:15" s="39" customFormat="1" ht="21" customHeight="1">
      <c r="A25" s="48"/>
      <c r="B25" s="54">
        <v>1121200</v>
      </c>
      <c r="C25" s="55" t="s">
        <v>177</v>
      </c>
      <c r="D25" s="49" t="s">
        <v>69</v>
      </c>
      <c r="E25" s="219">
        <v>50</v>
      </c>
      <c r="F25" s="219"/>
      <c r="G25" s="219"/>
      <c r="H25" s="219"/>
      <c r="I25" s="219">
        <v>30</v>
      </c>
      <c r="J25" s="219"/>
      <c r="K25" s="219">
        <f>5+5+15</f>
        <v>25</v>
      </c>
      <c r="L25" s="219">
        <f>5+5+15</f>
        <v>25</v>
      </c>
      <c r="M25" s="216"/>
      <c r="N25" s="217"/>
      <c r="O25" s="218"/>
    </row>
    <row r="26" spans="1:15" s="39" customFormat="1" ht="21" customHeight="1">
      <c r="A26" s="48"/>
      <c r="B26" s="54">
        <v>1121200</v>
      </c>
      <c r="C26" s="45" t="s">
        <v>113</v>
      </c>
      <c r="D26" s="49" t="s">
        <v>114</v>
      </c>
      <c r="E26" s="219">
        <v>187.5</v>
      </c>
      <c r="F26" s="219"/>
      <c r="G26" s="219"/>
      <c r="H26" s="219"/>
      <c r="I26" s="219">
        <v>140</v>
      </c>
      <c r="J26" s="219"/>
      <c r="K26" s="211">
        <f>10+3+50+9</f>
        <v>72</v>
      </c>
      <c r="L26" s="211">
        <f>10+3+50+9</f>
        <v>72</v>
      </c>
      <c r="M26" s="216"/>
      <c r="N26" s="217"/>
      <c r="O26" s="218"/>
    </row>
    <row r="27" spans="1:15" s="39" customFormat="1" ht="21" customHeight="1">
      <c r="A27" s="48"/>
      <c r="B27" s="54">
        <v>1121200</v>
      </c>
      <c r="C27" s="45" t="s">
        <v>115</v>
      </c>
      <c r="D27" s="49" t="s">
        <v>116</v>
      </c>
      <c r="E27" s="219"/>
      <c r="F27" s="219"/>
      <c r="G27" s="219"/>
      <c r="H27" s="219"/>
      <c r="I27" s="219"/>
      <c r="J27" s="219"/>
      <c r="K27" s="219"/>
      <c r="L27" s="219"/>
      <c r="M27" s="216"/>
      <c r="N27" s="217"/>
      <c r="O27" s="218"/>
    </row>
    <row r="28" spans="1:15" s="39" customFormat="1" ht="21.75" customHeight="1">
      <c r="A28" s="48"/>
      <c r="B28" s="54">
        <v>1121300</v>
      </c>
      <c r="C28" s="45" t="s">
        <v>70</v>
      </c>
      <c r="D28" s="49" t="s">
        <v>71</v>
      </c>
      <c r="E28" s="219"/>
      <c r="F28" s="219"/>
      <c r="G28" s="219"/>
      <c r="H28" s="219"/>
      <c r="I28" s="219"/>
      <c r="J28" s="219"/>
      <c r="K28" s="219"/>
      <c r="L28" s="219"/>
      <c r="M28" s="216"/>
      <c r="N28" s="217"/>
      <c r="O28" s="218"/>
    </row>
    <row r="29" spans="1:15" s="39" customFormat="1" ht="23.25" customHeight="1">
      <c r="A29" s="48"/>
      <c r="B29" s="54">
        <v>1121400</v>
      </c>
      <c r="C29" s="45" t="s">
        <v>74</v>
      </c>
      <c r="D29" s="49" t="s">
        <v>75</v>
      </c>
      <c r="E29" s="219"/>
      <c r="F29" s="219"/>
      <c r="G29" s="219"/>
      <c r="H29" s="219"/>
      <c r="I29" s="219"/>
      <c r="J29" s="219"/>
      <c r="K29" s="219"/>
      <c r="L29" s="219"/>
      <c r="M29" s="216"/>
      <c r="N29" s="217"/>
      <c r="O29" s="218"/>
    </row>
    <row r="30" spans="1:15" s="39" customFormat="1" ht="29.25" customHeight="1">
      <c r="A30" s="48"/>
      <c r="B30" s="44">
        <v>1122000</v>
      </c>
      <c r="C30" s="52" t="s">
        <v>76</v>
      </c>
      <c r="D30" s="51" t="s">
        <v>46</v>
      </c>
      <c r="E30" s="220"/>
      <c r="F30" s="220"/>
      <c r="G30" s="220"/>
      <c r="H30" s="220"/>
      <c r="I30" s="220"/>
      <c r="J30" s="220"/>
      <c r="K30" s="220"/>
      <c r="L30" s="220"/>
      <c r="M30" s="216"/>
      <c r="N30" s="217"/>
      <c r="O30" s="218"/>
    </row>
    <row r="31" spans="1:15" s="39" customFormat="1" ht="19.5" customHeight="1">
      <c r="A31" s="48"/>
      <c r="B31" s="44">
        <v>1122100</v>
      </c>
      <c r="C31" s="45" t="s">
        <v>77</v>
      </c>
      <c r="D31" s="49" t="s">
        <v>78</v>
      </c>
      <c r="E31" s="219"/>
      <c r="F31" s="219"/>
      <c r="G31" s="219"/>
      <c r="H31" s="219"/>
      <c r="I31" s="219"/>
      <c r="J31" s="219"/>
      <c r="K31" s="219"/>
      <c r="L31" s="219"/>
      <c r="M31" s="216"/>
      <c r="N31" s="217"/>
      <c r="O31" s="218"/>
    </row>
    <row r="32" spans="1:15" s="39" customFormat="1" ht="18.75" customHeight="1">
      <c r="A32" s="48"/>
      <c r="B32" s="44">
        <v>1122300</v>
      </c>
      <c r="C32" s="45" t="s">
        <v>79</v>
      </c>
      <c r="D32" s="49" t="s">
        <v>80</v>
      </c>
      <c r="E32" s="219"/>
      <c r="F32" s="219"/>
      <c r="G32" s="219"/>
      <c r="H32" s="219"/>
      <c r="I32" s="219"/>
      <c r="J32" s="219"/>
      <c r="K32" s="219"/>
      <c r="L32" s="219"/>
      <c r="M32" s="216"/>
      <c r="N32" s="217"/>
      <c r="O32" s="218"/>
    </row>
    <row r="33" spans="1:15" s="39" customFormat="1" ht="25.5">
      <c r="A33" s="48"/>
      <c r="B33" s="44">
        <v>1123000</v>
      </c>
      <c r="C33" s="52" t="s">
        <v>81</v>
      </c>
      <c r="D33" s="51" t="s">
        <v>46</v>
      </c>
      <c r="E33" s="220"/>
      <c r="F33" s="220"/>
      <c r="G33" s="220"/>
      <c r="H33" s="220"/>
      <c r="I33" s="220"/>
      <c r="J33" s="220"/>
      <c r="K33" s="220"/>
      <c r="L33" s="220"/>
      <c r="M33" s="216"/>
      <c r="N33" s="217"/>
      <c r="O33" s="218"/>
    </row>
    <row r="34" spans="1:15" s="39" customFormat="1" ht="34.5" customHeight="1">
      <c r="A34" s="48"/>
      <c r="B34" s="44">
        <v>1123800</v>
      </c>
      <c r="C34" s="45" t="s">
        <v>82</v>
      </c>
      <c r="D34" s="49" t="s">
        <v>83</v>
      </c>
      <c r="E34" s="219"/>
      <c r="F34" s="219"/>
      <c r="G34" s="219"/>
      <c r="H34" s="219"/>
      <c r="I34" s="219"/>
      <c r="J34" s="219"/>
      <c r="K34" s="219"/>
      <c r="L34" s="219"/>
      <c r="M34" s="216"/>
      <c r="N34" s="217"/>
      <c r="O34" s="218"/>
    </row>
    <row r="35" spans="1:15" s="47" customFormat="1" ht="24.75" customHeight="1">
      <c r="A35" s="48"/>
      <c r="B35" s="44">
        <v>1125000</v>
      </c>
      <c r="C35" s="52" t="s">
        <v>86</v>
      </c>
      <c r="D35" s="56" t="s">
        <v>46</v>
      </c>
      <c r="E35" s="219"/>
      <c r="F35" s="219"/>
      <c r="G35" s="219"/>
      <c r="H35" s="219"/>
      <c r="I35" s="219"/>
      <c r="J35" s="219"/>
      <c r="K35" s="211"/>
      <c r="L35" s="211"/>
      <c r="M35" s="216"/>
      <c r="N35" s="213"/>
      <c r="O35" s="214"/>
    </row>
    <row r="36" spans="1:15" s="39" customFormat="1" ht="24" customHeight="1">
      <c r="A36" s="48"/>
      <c r="B36" s="44">
        <v>1125100</v>
      </c>
      <c r="C36" s="45" t="s">
        <v>87</v>
      </c>
      <c r="D36" s="49" t="s">
        <v>88</v>
      </c>
      <c r="E36" s="221"/>
      <c r="F36" s="221"/>
      <c r="G36" s="221"/>
      <c r="H36" s="221"/>
      <c r="I36" s="221"/>
      <c r="J36" s="221"/>
      <c r="K36" s="221"/>
      <c r="L36" s="221"/>
      <c r="M36" s="217"/>
      <c r="N36" s="217"/>
      <c r="O36" s="218"/>
    </row>
    <row r="37" spans="1:15" s="39" customFormat="1" ht="14.25" customHeight="1">
      <c r="A37" s="48"/>
      <c r="B37" s="44">
        <v>1126000</v>
      </c>
      <c r="C37" s="52" t="s">
        <v>89</v>
      </c>
      <c r="D37" s="51" t="s">
        <v>46</v>
      </c>
      <c r="E37" s="222"/>
      <c r="F37" s="222"/>
      <c r="G37" s="222"/>
      <c r="H37" s="222"/>
      <c r="I37" s="222"/>
      <c r="J37" s="222"/>
      <c r="K37" s="222"/>
      <c r="L37" s="222"/>
      <c r="M37" s="217"/>
      <c r="N37" s="217"/>
      <c r="O37" s="218"/>
    </row>
    <row r="38" spans="1:15" s="39" customFormat="1" ht="21" customHeight="1">
      <c r="A38" s="48"/>
      <c r="B38" s="44">
        <v>1126100</v>
      </c>
      <c r="C38" s="45" t="s">
        <v>90</v>
      </c>
      <c r="D38" s="49" t="s">
        <v>91</v>
      </c>
      <c r="E38" s="223"/>
      <c r="F38" s="223"/>
      <c r="G38" s="223"/>
      <c r="H38" s="223"/>
      <c r="I38" s="223"/>
      <c r="J38" s="223"/>
      <c r="K38" s="223"/>
      <c r="L38" s="223"/>
      <c r="M38" s="217"/>
      <c r="N38" s="217"/>
      <c r="O38" s="218"/>
    </row>
    <row r="39" spans="1:15" s="39" customFormat="1" ht="24">
      <c r="A39" s="48"/>
      <c r="B39" s="54">
        <v>1126700</v>
      </c>
      <c r="C39" s="59" t="s">
        <v>94</v>
      </c>
      <c r="D39" s="49" t="s">
        <v>95</v>
      </c>
      <c r="E39" s="221"/>
      <c r="F39" s="221"/>
      <c r="G39" s="221"/>
      <c r="H39" s="221"/>
      <c r="I39" s="221"/>
      <c r="J39" s="221"/>
      <c r="K39" s="221"/>
      <c r="L39" s="221"/>
      <c r="M39" s="217"/>
      <c r="N39" s="217"/>
      <c r="O39" s="218"/>
    </row>
    <row r="40" spans="1:15" s="39" customFormat="1" ht="21" customHeight="1">
      <c r="A40" s="48"/>
      <c r="B40" s="54">
        <v>1126800</v>
      </c>
      <c r="C40" s="59" t="s">
        <v>98</v>
      </c>
      <c r="D40" s="49" t="s">
        <v>99</v>
      </c>
      <c r="E40" s="221"/>
      <c r="F40" s="221"/>
      <c r="G40" s="221"/>
      <c r="H40" s="221"/>
      <c r="I40" s="221"/>
      <c r="J40" s="221"/>
      <c r="K40" s="221"/>
      <c r="L40" s="221"/>
      <c r="M40" s="217"/>
      <c r="N40" s="217"/>
      <c r="O40" s="218"/>
    </row>
    <row r="41" spans="1:15" s="47" customFormat="1" ht="15" customHeight="1">
      <c r="A41" s="35"/>
      <c r="B41" s="44">
        <v>1140000</v>
      </c>
      <c r="C41" s="60" t="s">
        <v>102</v>
      </c>
      <c r="D41" s="51" t="s">
        <v>46</v>
      </c>
      <c r="E41" s="222"/>
      <c r="F41" s="222"/>
      <c r="G41" s="222"/>
      <c r="H41" s="222"/>
      <c r="I41" s="222"/>
      <c r="J41" s="222"/>
      <c r="K41" s="222"/>
      <c r="L41" s="222"/>
      <c r="M41" s="213"/>
      <c r="N41" s="213"/>
      <c r="O41" s="214"/>
    </row>
    <row r="42" spans="1:15" s="47" customFormat="1" ht="24">
      <c r="A42" s="48"/>
      <c r="B42" s="44">
        <v>1141000</v>
      </c>
      <c r="C42" s="59" t="s">
        <v>103</v>
      </c>
      <c r="D42" s="49" t="s">
        <v>104</v>
      </c>
      <c r="E42" s="221"/>
      <c r="F42" s="221"/>
      <c r="G42" s="221"/>
      <c r="H42" s="221"/>
      <c r="I42" s="221"/>
      <c r="J42" s="221"/>
      <c r="K42" s="221"/>
      <c r="L42" s="221"/>
      <c r="M42" s="213"/>
      <c r="N42" s="213"/>
      <c r="O42" s="214"/>
    </row>
    <row r="43" spans="1:15" s="39" customFormat="1" ht="18.75" customHeight="1">
      <c r="A43" s="35"/>
      <c r="B43" s="61">
        <v>1176000</v>
      </c>
      <c r="C43" s="60" t="s">
        <v>105</v>
      </c>
      <c r="D43" s="51" t="s">
        <v>46</v>
      </c>
      <c r="E43" s="224"/>
      <c r="F43" s="224"/>
      <c r="G43" s="224"/>
      <c r="H43" s="224"/>
      <c r="I43" s="224"/>
      <c r="J43" s="224"/>
      <c r="K43" s="224"/>
      <c r="L43" s="224"/>
      <c r="M43" s="217"/>
      <c r="N43" s="217"/>
      <c r="O43" s="218"/>
    </row>
    <row r="44" spans="1:15" s="39" customFormat="1" ht="16.5" customHeight="1">
      <c r="A44" s="35"/>
      <c r="B44" s="61">
        <v>1176100</v>
      </c>
      <c r="C44" s="62" t="s">
        <v>178</v>
      </c>
      <c r="D44" s="49" t="s">
        <v>106</v>
      </c>
      <c r="E44" s="211"/>
      <c r="F44" s="211"/>
      <c r="G44" s="211"/>
      <c r="H44" s="211"/>
      <c r="I44" s="211"/>
      <c r="J44" s="211"/>
      <c r="K44" s="211"/>
      <c r="L44" s="211"/>
      <c r="M44" s="217"/>
      <c r="N44" s="217"/>
      <c r="O44" s="218"/>
    </row>
    <row r="45" spans="1:15" s="29" customFormat="1" ht="24.75" customHeight="1">
      <c r="A45" s="48"/>
      <c r="B45" s="63" t="s">
        <v>107</v>
      </c>
      <c r="C45" s="64" t="s">
        <v>117</v>
      </c>
      <c r="D45" s="51" t="s">
        <v>46</v>
      </c>
      <c r="E45" s="224"/>
      <c r="F45" s="224"/>
      <c r="G45" s="224"/>
      <c r="H45" s="224"/>
      <c r="I45" s="224"/>
      <c r="J45" s="224"/>
      <c r="K45" s="224"/>
      <c r="L45" s="224"/>
      <c r="M45" s="225"/>
      <c r="N45" s="225"/>
      <c r="O45" s="226"/>
    </row>
    <row r="46" spans="1:15" s="39" customFormat="1" ht="23.25" customHeight="1" thickBot="1">
      <c r="A46" s="48"/>
      <c r="B46" s="65" t="s">
        <v>108</v>
      </c>
      <c r="C46" s="66" t="s">
        <v>109</v>
      </c>
      <c r="D46" s="67"/>
      <c r="E46" s="227"/>
      <c r="F46" s="227"/>
      <c r="G46" s="227"/>
      <c r="H46" s="227"/>
      <c r="I46" s="227"/>
      <c r="J46" s="227"/>
      <c r="K46" s="227"/>
      <c r="L46" s="227"/>
      <c r="M46" s="228"/>
      <c r="N46" s="228"/>
      <c r="O46" s="229"/>
    </row>
    <row r="47" spans="1:14" s="39" customFormat="1" ht="23.25" customHeight="1">
      <c r="A47" s="48"/>
      <c r="B47" s="1"/>
      <c r="C47" s="68" t="s">
        <v>436</v>
      </c>
      <c r="D47" s="69"/>
      <c r="E47" s="69"/>
      <c r="F47" s="69"/>
      <c r="G47" s="69"/>
      <c r="H47" s="69"/>
      <c r="I47" s="69"/>
      <c r="J47" s="70"/>
      <c r="K47" s="70"/>
      <c r="L47" s="70"/>
      <c r="M47" s="47"/>
      <c r="N47" s="47"/>
    </row>
    <row r="48" spans="1:14" s="39" customFormat="1" ht="12.75" customHeight="1">
      <c r="A48" s="48"/>
      <c r="B48" s="1"/>
      <c r="C48" s="69"/>
      <c r="D48" s="69"/>
      <c r="E48" s="69"/>
      <c r="F48" s="69"/>
      <c r="G48" s="69"/>
      <c r="H48" s="69"/>
      <c r="I48" s="69"/>
      <c r="J48" s="70"/>
      <c r="K48" s="70"/>
      <c r="L48" s="70"/>
      <c r="M48" s="47"/>
      <c r="N48" s="47"/>
    </row>
    <row r="49" spans="1:15" s="39" customFormat="1" ht="12.75" customHeight="1">
      <c r="A49" s="48"/>
      <c r="B49" s="1"/>
      <c r="C49" s="69"/>
      <c r="D49" s="69"/>
      <c r="E49" s="69"/>
      <c r="F49" s="69"/>
      <c r="G49" s="69"/>
      <c r="H49" s="69"/>
      <c r="I49" s="69"/>
      <c r="J49" s="70"/>
      <c r="K49" s="70"/>
      <c r="L49" s="70"/>
      <c r="M49" s="47"/>
      <c r="N49" s="47"/>
      <c r="O49" s="3"/>
    </row>
    <row r="50" spans="1:15" s="39" customFormat="1" ht="13.5">
      <c r="A50" s="48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1:15" s="39" customFormat="1" ht="12.75" customHeight="1">
      <c r="A51" s="48"/>
      <c r="B51" s="235"/>
      <c r="C51" s="392" t="s">
        <v>191</v>
      </c>
      <c r="D51" s="392"/>
      <c r="E51" s="393" t="s">
        <v>418</v>
      </c>
      <c r="F51" s="393"/>
      <c r="G51" s="393"/>
      <c r="H51" s="393"/>
      <c r="I51" s="393"/>
      <c r="J51" s="393"/>
      <c r="K51" s="393"/>
      <c r="L51" s="393"/>
      <c r="M51" s="393"/>
      <c r="N51" s="393"/>
      <c r="O51" s="393"/>
    </row>
    <row r="52" spans="1:15" s="39" customFormat="1" ht="14.25">
      <c r="A52" s="48"/>
      <c r="B52" s="235"/>
      <c r="C52" s="392" t="s">
        <v>192</v>
      </c>
      <c r="D52" s="392"/>
      <c r="E52" s="395" t="s">
        <v>193</v>
      </c>
      <c r="F52" s="395"/>
      <c r="G52" s="395"/>
      <c r="H52" s="395"/>
      <c r="I52" s="395"/>
      <c r="J52" s="395"/>
      <c r="K52" s="395"/>
      <c r="L52" s="395"/>
      <c r="M52" s="395"/>
      <c r="N52" s="395"/>
      <c r="O52" s="395"/>
    </row>
    <row r="53" spans="1:15" s="39" customFormat="1" ht="13.5">
      <c r="A53" s="48"/>
      <c r="B53" s="236" t="s">
        <v>194</v>
      </c>
      <c r="C53" s="236"/>
      <c r="D53" s="237"/>
      <c r="E53" s="238"/>
      <c r="F53" s="239"/>
      <c r="G53" s="239"/>
      <c r="H53" s="239"/>
      <c r="I53" s="239"/>
      <c r="J53" s="239"/>
      <c r="K53" s="239"/>
      <c r="L53" s="239"/>
      <c r="M53" s="239"/>
      <c r="N53" s="235"/>
      <c r="O53" s="235"/>
    </row>
    <row r="54" spans="1:15" s="39" customFormat="1" ht="13.5">
      <c r="A54" s="48"/>
      <c r="B54" s="235"/>
      <c r="C54" s="392" t="s">
        <v>195</v>
      </c>
      <c r="D54" s="392"/>
      <c r="E54" s="393" t="s">
        <v>417</v>
      </c>
      <c r="F54" s="393"/>
      <c r="G54" s="393"/>
      <c r="H54" s="393"/>
      <c r="I54" s="393"/>
      <c r="J54" s="393"/>
      <c r="K54" s="393"/>
      <c r="L54" s="393"/>
      <c r="M54" s="393"/>
      <c r="N54" s="393"/>
      <c r="O54" s="393"/>
    </row>
    <row r="55" spans="2:15" ht="14.25">
      <c r="B55" s="235"/>
      <c r="C55" s="392" t="s">
        <v>196</v>
      </c>
      <c r="D55" s="392"/>
      <c r="E55" s="395" t="s">
        <v>193</v>
      </c>
      <c r="F55" s="395"/>
      <c r="G55" s="395"/>
      <c r="H55" s="395"/>
      <c r="I55" s="395"/>
      <c r="J55" s="395"/>
      <c r="K55" s="395"/>
      <c r="L55" s="395"/>
      <c r="M55" s="395"/>
      <c r="N55" s="395"/>
      <c r="O55" s="395"/>
    </row>
    <row r="56" spans="2:15" ht="13.5">
      <c r="B56" s="235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5"/>
      <c r="O56" s="235"/>
    </row>
    <row r="57" spans="2:15" ht="13.5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</row>
  </sheetData>
  <sheetProtection/>
  <mergeCells count="24">
    <mergeCell ref="C52:D52"/>
    <mergeCell ref="E52:O52"/>
    <mergeCell ref="C54:D54"/>
    <mergeCell ref="E54:O54"/>
    <mergeCell ref="C55:D55"/>
    <mergeCell ref="E55:O55"/>
    <mergeCell ref="K16:K17"/>
    <mergeCell ref="L16:L17"/>
    <mergeCell ref="M16:N16"/>
    <mergeCell ref="O16:O17"/>
    <mergeCell ref="C51:D51"/>
    <mergeCell ref="E51:O51"/>
    <mergeCell ref="B16:B17"/>
    <mergeCell ref="C16:D16"/>
    <mergeCell ref="E16:E17"/>
    <mergeCell ref="F16:H16"/>
    <mergeCell ref="I16:I17"/>
    <mergeCell ref="J16:J17"/>
    <mergeCell ref="N1:O1"/>
    <mergeCell ref="B2:O2"/>
    <mergeCell ref="B3:O3"/>
    <mergeCell ref="B4:M4"/>
    <mergeCell ref="D6:G6"/>
    <mergeCell ref="I10:M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O47" sqref="O47"/>
    </sheetView>
  </sheetViews>
  <sheetFormatPr defaultColWidth="9.00390625" defaultRowHeight="12.75"/>
  <cols>
    <col min="1" max="1" width="2.875" style="0" customWidth="1"/>
    <col min="2" max="2" width="7.00390625" style="0" customWidth="1"/>
    <col min="3" max="3" width="37.125" style="0" customWidth="1"/>
    <col min="4" max="4" width="8.75390625" style="0" customWidth="1"/>
    <col min="5" max="5" width="10.25390625" style="0" customWidth="1"/>
    <col min="6" max="6" width="6.375" style="0" customWidth="1"/>
    <col min="7" max="7" width="5.625" style="0" customWidth="1"/>
    <col min="8" max="8" width="6.75390625" style="0" customWidth="1"/>
    <col min="9" max="9" width="10.625" style="0" customWidth="1"/>
    <col min="10" max="10" width="8.125" style="0" customWidth="1"/>
    <col min="11" max="11" width="8.875" style="0" customWidth="1"/>
    <col min="12" max="12" width="9.125" style="0" customWidth="1"/>
    <col min="13" max="13" width="7.75390625" style="0" customWidth="1"/>
    <col min="14" max="14" width="4.75390625" style="0" customWidth="1"/>
    <col min="15" max="15" width="9.875" style="0" customWidth="1"/>
  </cols>
  <sheetData>
    <row r="1" spans="1:16" ht="12.75">
      <c r="A1" s="1"/>
      <c r="B1" s="1"/>
      <c r="C1" s="2"/>
      <c r="D1" s="3"/>
      <c r="E1" s="1"/>
      <c r="F1" s="4"/>
      <c r="G1" s="4"/>
      <c r="H1" s="1"/>
      <c r="I1" s="1"/>
      <c r="J1" s="1"/>
      <c r="K1" s="1"/>
      <c r="L1" s="1"/>
      <c r="M1" s="5"/>
      <c r="N1" s="399" t="s">
        <v>0</v>
      </c>
      <c r="O1" s="399"/>
      <c r="P1" s="1"/>
    </row>
    <row r="2" spans="1:16" ht="18">
      <c r="A2" s="6"/>
      <c r="B2" s="400" t="s">
        <v>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6"/>
    </row>
    <row r="3" spans="1:16" ht="14.25">
      <c r="A3" s="7"/>
      <c r="B3" s="401" t="s">
        <v>2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7"/>
    </row>
    <row r="4" spans="1:16" ht="12.75">
      <c r="A4" s="8"/>
      <c r="B4" s="402" t="s">
        <v>430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203"/>
      <c r="O4" s="203"/>
      <c r="P4" s="8"/>
    </row>
    <row r="5" spans="1:16" ht="14.25">
      <c r="A5" s="6"/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6"/>
      <c r="O5" s="6"/>
      <c r="P5" s="6"/>
    </row>
    <row r="6" spans="1:16" ht="15.75" thickBot="1">
      <c r="A6" s="10" t="s">
        <v>183</v>
      </c>
      <c r="B6" s="11"/>
      <c r="C6" s="11"/>
      <c r="D6" s="403" t="s">
        <v>189</v>
      </c>
      <c r="E6" s="411"/>
      <c r="F6" s="411"/>
      <c r="G6" s="411"/>
      <c r="H6" s="411"/>
      <c r="I6" s="13" t="s">
        <v>3</v>
      </c>
      <c r="J6" s="12"/>
      <c r="K6" s="11"/>
      <c r="L6" s="12"/>
      <c r="M6" s="12"/>
      <c r="N6" s="12"/>
      <c r="O6" s="12"/>
      <c r="P6" s="12"/>
    </row>
    <row r="7" spans="1:16" ht="15.75" thickBot="1">
      <c r="A7" s="10" t="s">
        <v>184</v>
      </c>
      <c r="B7" s="10"/>
      <c r="C7" s="10"/>
      <c r="D7" s="10"/>
      <c r="E7" s="10" t="s">
        <v>188</v>
      </c>
      <c r="F7" s="10"/>
      <c r="G7" s="10"/>
      <c r="H7" s="10"/>
      <c r="I7" s="10"/>
      <c r="J7" s="10"/>
      <c r="K7" s="10"/>
      <c r="L7" s="10"/>
      <c r="M7" s="14" t="s">
        <v>4</v>
      </c>
      <c r="N7" s="14"/>
      <c r="O7" s="15" t="s">
        <v>122</v>
      </c>
      <c r="P7" s="10"/>
    </row>
    <row r="8" spans="1:16" ht="13.5" thickBot="1">
      <c r="A8" s="10" t="s">
        <v>5</v>
      </c>
      <c r="B8" s="10"/>
      <c r="C8" s="10"/>
      <c r="D8" s="10"/>
      <c r="E8" s="10"/>
      <c r="F8" s="10"/>
      <c r="G8" s="16"/>
      <c r="H8" s="10"/>
      <c r="I8" s="10"/>
      <c r="J8" s="10"/>
      <c r="K8" s="10"/>
      <c r="L8" s="10"/>
      <c r="M8" s="14" t="s">
        <v>6</v>
      </c>
      <c r="N8" s="14"/>
      <c r="O8" s="17"/>
      <c r="P8" s="10"/>
    </row>
    <row r="9" spans="1:16" ht="13.5" thickBot="1">
      <c r="A9" s="10" t="s">
        <v>7</v>
      </c>
      <c r="B9" s="10"/>
      <c r="C9" s="10"/>
      <c r="D9" s="10"/>
      <c r="E9" s="18"/>
      <c r="F9" s="10"/>
      <c r="G9" s="16"/>
      <c r="H9" s="10"/>
      <c r="I9" s="10"/>
      <c r="J9" s="10"/>
      <c r="K9" s="10"/>
      <c r="L9" s="10"/>
      <c r="M9" s="14" t="s">
        <v>8</v>
      </c>
      <c r="N9" s="14"/>
      <c r="O9" s="17"/>
      <c r="P9" s="10"/>
    </row>
    <row r="10" spans="1:16" ht="13.5" thickBot="1">
      <c r="A10" s="10" t="s">
        <v>9</v>
      </c>
      <c r="B10" s="10"/>
      <c r="C10" s="10"/>
      <c r="D10" s="10"/>
      <c r="E10" s="10"/>
      <c r="F10" s="10"/>
      <c r="G10" s="16"/>
      <c r="H10" s="10"/>
      <c r="I10" s="10" t="s">
        <v>186</v>
      </c>
      <c r="J10" s="10"/>
      <c r="K10" s="405" t="s">
        <v>414</v>
      </c>
      <c r="L10" s="405"/>
      <c r="M10" s="405"/>
      <c r="N10" s="405"/>
      <c r="O10" s="10"/>
      <c r="P10" s="10"/>
    </row>
    <row r="11" spans="1:16" ht="15.75" thickBot="1">
      <c r="A11" s="10" t="s">
        <v>173</v>
      </c>
      <c r="B11" s="19"/>
      <c r="C11" s="20"/>
      <c r="D11" s="10"/>
      <c r="E11" s="19"/>
      <c r="F11" s="10"/>
      <c r="G11" s="16"/>
      <c r="H11" s="10"/>
      <c r="I11" s="10" t="s">
        <v>10</v>
      </c>
      <c r="J11" s="10"/>
      <c r="K11" s="10"/>
      <c r="L11" s="10"/>
      <c r="M11" s="10"/>
      <c r="N11" s="10"/>
      <c r="O11" s="21"/>
      <c r="P11" s="10"/>
    </row>
    <row r="12" spans="1:16" ht="13.5" thickBot="1">
      <c r="A12" s="13" t="s">
        <v>174</v>
      </c>
      <c r="B12" s="13"/>
      <c r="C12" s="22"/>
      <c r="D12" s="13"/>
      <c r="E12" s="10"/>
      <c r="F12" s="10"/>
      <c r="G12" s="16"/>
      <c r="H12" s="10"/>
      <c r="I12" s="10" t="s">
        <v>11</v>
      </c>
      <c r="J12" s="10"/>
      <c r="K12" s="10"/>
      <c r="L12" s="10"/>
      <c r="M12" s="10"/>
      <c r="N12" s="10"/>
      <c r="O12" s="10"/>
      <c r="P12" s="10"/>
    </row>
    <row r="13" spans="1:16" ht="13.5" thickBot="1">
      <c r="A13" s="16" t="s">
        <v>12</v>
      </c>
      <c r="B13" s="16"/>
      <c r="C13" s="19"/>
      <c r="D13" s="19"/>
      <c r="E13" s="10"/>
      <c r="F13" s="23"/>
      <c r="G13" s="16"/>
      <c r="H13" s="10"/>
      <c r="I13" s="19" t="s">
        <v>13</v>
      </c>
      <c r="J13" s="10"/>
      <c r="K13" s="10"/>
      <c r="L13" s="10"/>
      <c r="M13" s="10"/>
      <c r="N13" s="10"/>
      <c r="O13" s="21"/>
      <c r="P13" s="10"/>
    </row>
    <row r="14" spans="1:16" ht="13.5" thickBot="1">
      <c r="A14" s="10" t="s">
        <v>14</v>
      </c>
      <c r="B14" s="10"/>
      <c r="C14" s="10"/>
      <c r="D14" s="13"/>
      <c r="E14" s="13"/>
      <c r="F14" s="13"/>
      <c r="G14" s="16"/>
      <c r="H14" s="19"/>
      <c r="I14" s="19" t="s">
        <v>175</v>
      </c>
      <c r="J14" s="19"/>
      <c r="K14" s="10"/>
      <c r="L14" s="10"/>
      <c r="M14" s="10"/>
      <c r="N14" s="10"/>
      <c r="O14" s="19"/>
      <c r="P14" s="19"/>
    </row>
    <row r="15" spans="1:16" ht="13.5" thickBot="1">
      <c r="A15" s="10" t="s">
        <v>15</v>
      </c>
      <c r="B15" s="24"/>
      <c r="C15" s="25"/>
      <c r="D15" s="25"/>
      <c r="E15" s="26"/>
      <c r="F15" s="25"/>
      <c r="G15" s="16"/>
      <c r="H15" s="19"/>
      <c r="I15" s="19"/>
      <c r="J15" s="19"/>
      <c r="K15" s="13"/>
      <c r="L15" s="13"/>
      <c r="M15" s="13"/>
      <c r="N15" s="13"/>
      <c r="O15" s="13"/>
      <c r="P15" s="13"/>
    </row>
    <row r="16" spans="1:16" ht="12.75">
      <c r="A16" s="27"/>
      <c r="B16" s="396" t="s">
        <v>16</v>
      </c>
      <c r="C16" s="397" t="s">
        <v>17</v>
      </c>
      <c r="D16" s="398"/>
      <c r="E16" s="394" t="s">
        <v>18</v>
      </c>
      <c r="F16" s="394" t="s">
        <v>19</v>
      </c>
      <c r="G16" s="394"/>
      <c r="H16" s="394"/>
      <c r="I16" s="394" t="s">
        <v>20</v>
      </c>
      <c r="J16" s="394" t="s">
        <v>21</v>
      </c>
      <c r="K16" s="394" t="s">
        <v>22</v>
      </c>
      <c r="L16" s="394" t="s">
        <v>23</v>
      </c>
      <c r="M16" s="394" t="s">
        <v>24</v>
      </c>
      <c r="N16" s="394"/>
      <c r="O16" s="394" t="s">
        <v>124</v>
      </c>
      <c r="P16" s="27"/>
    </row>
    <row r="17" spans="1:16" ht="84">
      <c r="A17" s="29"/>
      <c r="B17" s="396"/>
      <c r="C17" s="28" t="s">
        <v>25</v>
      </c>
      <c r="D17" s="30" t="s">
        <v>26</v>
      </c>
      <c r="E17" s="394"/>
      <c r="F17" s="31" t="s">
        <v>27</v>
      </c>
      <c r="G17" s="31" t="s">
        <v>28</v>
      </c>
      <c r="H17" s="31" t="s">
        <v>29</v>
      </c>
      <c r="I17" s="394"/>
      <c r="J17" s="394"/>
      <c r="K17" s="394"/>
      <c r="L17" s="394"/>
      <c r="M17" s="28" t="s">
        <v>30</v>
      </c>
      <c r="N17" s="28" t="s">
        <v>31</v>
      </c>
      <c r="O17" s="394"/>
      <c r="P17" s="29"/>
    </row>
    <row r="18" spans="1:16" ht="13.5" thickBot="1">
      <c r="A18" s="1"/>
      <c r="B18" s="32" t="s">
        <v>32</v>
      </c>
      <c r="C18" s="32" t="s">
        <v>33</v>
      </c>
      <c r="D18" s="33" t="s">
        <v>34</v>
      </c>
      <c r="E18" s="34" t="s">
        <v>35</v>
      </c>
      <c r="F18" s="34" t="s">
        <v>36</v>
      </c>
      <c r="G18" s="34" t="s">
        <v>37</v>
      </c>
      <c r="H18" s="34" t="s">
        <v>38</v>
      </c>
      <c r="I18" s="34" t="s">
        <v>39</v>
      </c>
      <c r="J18" s="34" t="s">
        <v>40</v>
      </c>
      <c r="K18" s="34" t="s">
        <v>41</v>
      </c>
      <c r="L18" s="34" t="s">
        <v>42</v>
      </c>
      <c r="M18" s="34" t="s">
        <v>43</v>
      </c>
      <c r="N18" s="34" t="s">
        <v>44</v>
      </c>
      <c r="O18" s="34" t="s">
        <v>45</v>
      </c>
      <c r="P18" s="1"/>
    </row>
    <row r="19" spans="1:16" ht="33.75" customHeight="1" thickBot="1">
      <c r="A19" s="35"/>
      <c r="B19" s="36">
        <v>1100000</v>
      </c>
      <c r="C19" s="37" t="s">
        <v>176</v>
      </c>
      <c r="D19" s="38" t="s">
        <v>46</v>
      </c>
      <c r="E19" s="385">
        <f>+E21+E20</f>
        <v>16019.4</v>
      </c>
      <c r="F19" s="37"/>
      <c r="G19" s="37"/>
      <c r="H19" s="37"/>
      <c r="I19" s="233">
        <f>I20+I21</f>
        <v>16019.4</v>
      </c>
      <c r="J19" s="388">
        <f>1532+1532+1533+1533+419+1113+1114+418+1533+1530.9</f>
        <v>12257.9</v>
      </c>
      <c r="K19" s="387">
        <f>K22+K25+K28+K29+K34+K39+K32+K27</f>
        <v>10893.300000000001</v>
      </c>
      <c r="L19" s="387">
        <f>L22+L25+L26+L27+L28+L29+L32+L34+L39</f>
        <v>10893.300000000003</v>
      </c>
      <c r="M19" s="231">
        <f>L19-K19</f>
        <v>0</v>
      </c>
      <c r="N19" s="206"/>
      <c r="O19" s="389">
        <f>J19+I21-K19</f>
        <v>5126.0999999999985</v>
      </c>
      <c r="P19" s="39"/>
    </row>
    <row r="20" spans="1:16" ht="23.25" customHeight="1" thickBot="1">
      <c r="A20" s="35"/>
      <c r="B20" s="40"/>
      <c r="C20" s="41" t="s">
        <v>118</v>
      </c>
      <c r="D20" s="42"/>
      <c r="E20" s="386">
        <f>E22+E25+E26+E27+E28+E29+E32+E34+E39</f>
        <v>12257.9</v>
      </c>
      <c r="F20" s="208"/>
      <c r="G20" s="208"/>
      <c r="H20" s="208"/>
      <c r="I20" s="230">
        <f>+I22+I25+I27+I28+I32+I34+I39</f>
        <v>12257.9</v>
      </c>
      <c r="J20" s="208"/>
      <c r="K20" s="208"/>
      <c r="L20" s="208"/>
      <c r="M20" s="209"/>
      <c r="N20" s="209"/>
      <c r="O20" s="210"/>
      <c r="P20" s="39"/>
    </row>
    <row r="21" spans="1:16" ht="21.75" customHeight="1">
      <c r="A21" s="35"/>
      <c r="B21" s="40"/>
      <c r="C21" s="43" t="s">
        <v>121</v>
      </c>
      <c r="D21" s="42"/>
      <c r="E21" s="208">
        <v>3761.5</v>
      </c>
      <c r="F21" s="208"/>
      <c r="G21" s="208"/>
      <c r="H21" s="208"/>
      <c r="I21" s="208">
        <v>3761.5</v>
      </c>
      <c r="J21" s="208"/>
      <c r="K21" s="208"/>
      <c r="L21" s="208"/>
      <c r="M21" s="209"/>
      <c r="N21" s="209"/>
      <c r="O21" s="210"/>
      <c r="P21" s="39"/>
    </row>
    <row r="22" spans="1:16" ht="24.75" customHeight="1">
      <c r="A22" s="35"/>
      <c r="B22" s="44">
        <v>1111000</v>
      </c>
      <c r="C22" s="45" t="s">
        <v>65</v>
      </c>
      <c r="D22" s="46" t="s">
        <v>66</v>
      </c>
      <c r="E22" s="211">
        <v>8700</v>
      </c>
      <c r="F22" s="211"/>
      <c r="G22" s="211"/>
      <c r="H22" s="211"/>
      <c r="I22" s="384">
        <v>8700</v>
      </c>
      <c r="J22" s="212"/>
      <c r="K22" s="211">
        <f>6283.3+700+900</f>
        <v>7883.3</v>
      </c>
      <c r="L22" s="211">
        <f>6283.3+700+900</f>
        <v>7883.3</v>
      </c>
      <c r="M22" s="213">
        <f>L22-K22</f>
        <v>0</v>
      </c>
      <c r="N22" s="213"/>
      <c r="O22" s="214"/>
      <c r="P22" s="47"/>
    </row>
    <row r="23" spans="1:16" ht="27.75" customHeight="1">
      <c r="A23" s="48"/>
      <c r="B23" s="44">
        <v>1120000</v>
      </c>
      <c r="C23" s="50" t="s">
        <v>67</v>
      </c>
      <c r="D23" s="51" t="s">
        <v>46</v>
      </c>
      <c r="E23" s="215"/>
      <c r="F23" s="215"/>
      <c r="G23" s="215"/>
      <c r="H23" s="215"/>
      <c r="I23" s="215"/>
      <c r="J23" s="215"/>
      <c r="K23" s="215"/>
      <c r="L23" s="215"/>
      <c r="M23" s="216"/>
      <c r="N23" s="217"/>
      <c r="O23" s="218"/>
      <c r="P23" s="39"/>
    </row>
    <row r="24" spans="1:16" ht="23.25" customHeight="1">
      <c r="A24" s="48"/>
      <c r="B24" s="44">
        <v>1121000</v>
      </c>
      <c r="C24" s="52" t="s">
        <v>68</v>
      </c>
      <c r="D24" s="53" t="s">
        <v>187</v>
      </c>
      <c r="E24" s="215"/>
      <c r="F24" s="215"/>
      <c r="G24" s="215"/>
      <c r="H24" s="215"/>
      <c r="I24" s="215"/>
      <c r="J24" s="215"/>
      <c r="K24" s="215"/>
      <c r="L24" s="215"/>
      <c r="M24" s="216"/>
      <c r="N24" s="217"/>
      <c r="O24" s="218"/>
      <c r="P24" s="39"/>
    </row>
    <row r="25" spans="1:16" ht="22.5" customHeight="1">
      <c r="A25" s="48"/>
      <c r="B25" s="54">
        <v>1121200</v>
      </c>
      <c r="C25" s="55" t="s">
        <v>177</v>
      </c>
      <c r="D25" s="49" t="s">
        <v>69</v>
      </c>
      <c r="E25" s="219">
        <v>200</v>
      </c>
      <c r="F25" s="219"/>
      <c r="G25" s="219"/>
      <c r="H25" s="219"/>
      <c r="I25" s="219">
        <v>200</v>
      </c>
      <c r="J25" s="219"/>
      <c r="K25" s="219">
        <f>20+40.7+17.9+10.7+10+50+5.6+5.4+15.2+18.7</f>
        <v>194.2</v>
      </c>
      <c r="L25" s="219">
        <f>20+40.7+17.9+10.7+10+50+5.6+5.4+15.2+18.7</f>
        <v>194.2</v>
      </c>
      <c r="M25" s="216"/>
      <c r="N25" s="217"/>
      <c r="O25" s="218"/>
      <c r="P25" s="39"/>
    </row>
    <row r="26" spans="1:16" ht="21" customHeight="1">
      <c r="A26" s="48"/>
      <c r="B26" s="54">
        <v>1121200</v>
      </c>
      <c r="C26" s="45" t="s">
        <v>113</v>
      </c>
      <c r="D26" s="49" t="s">
        <v>114</v>
      </c>
      <c r="E26" s="219"/>
      <c r="F26" s="219"/>
      <c r="G26" s="219"/>
      <c r="H26" s="219"/>
      <c r="I26" s="219"/>
      <c r="J26" s="219"/>
      <c r="K26" s="211"/>
      <c r="L26" s="211"/>
      <c r="M26" s="216"/>
      <c r="N26" s="217"/>
      <c r="O26" s="218"/>
      <c r="P26" s="39"/>
    </row>
    <row r="27" spans="1:16" ht="25.5" customHeight="1">
      <c r="A27" s="48"/>
      <c r="B27" s="54">
        <v>1121200</v>
      </c>
      <c r="C27" s="45" t="s">
        <v>115</v>
      </c>
      <c r="D27" s="49" t="s">
        <v>116</v>
      </c>
      <c r="E27" s="219">
        <v>200</v>
      </c>
      <c r="F27" s="219"/>
      <c r="G27" s="219"/>
      <c r="H27" s="219"/>
      <c r="I27" s="219">
        <v>200</v>
      </c>
      <c r="J27" s="219"/>
      <c r="K27" s="219">
        <f>86.7+5.6</f>
        <v>92.3</v>
      </c>
      <c r="L27" s="219">
        <f>86.7+5.6</f>
        <v>92.3</v>
      </c>
      <c r="M27" s="216"/>
      <c r="N27" s="217"/>
      <c r="O27" s="218"/>
      <c r="P27" s="39"/>
    </row>
    <row r="28" spans="1:16" ht="21.75" customHeight="1">
      <c r="A28" s="48"/>
      <c r="B28" s="54">
        <v>1121300</v>
      </c>
      <c r="C28" s="45" t="s">
        <v>70</v>
      </c>
      <c r="D28" s="49" t="s">
        <v>71</v>
      </c>
      <c r="E28" s="219">
        <v>100</v>
      </c>
      <c r="F28" s="219"/>
      <c r="G28" s="219"/>
      <c r="H28" s="219"/>
      <c r="I28" s="219">
        <v>100</v>
      </c>
      <c r="J28" s="219"/>
      <c r="K28" s="219">
        <f>9.9+4.4+4.4+4.4+4.4+7.4</f>
        <v>34.9</v>
      </c>
      <c r="L28" s="219">
        <f>9.9+4.4+4.4+4.4+4.4+7.4</f>
        <v>34.9</v>
      </c>
      <c r="M28" s="216"/>
      <c r="N28" s="217"/>
      <c r="O28" s="218"/>
      <c r="P28" s="39"/>
    </row>
    <row r="29" spans="1:16" ht="23.25" customHeight="1">
      <c r="A29" s="48"/>
      <c r="B29" s="54">
        <v>1121400</v>
      </c>
      <c r="C29" s="45" t="s">
        <v>74</v>
      </c>
      <c r="D29" s="49" t="s">
        <v>75</v>
      </c>
      <c r="E29" s="219"/>
      <c r="F29" s="219"/>
      <c r="G29" s="219"/>
      <c r="H29" s="219"/>
      <c r="I29" s="219"/>
      <c r="J29" s="219"/>
      <c r="K29" s="219"/>
      <c r="L29" s="219"/>
      <c r="M29" s="216"/>
      <c r="N29" s="217"/>
      <c r="O29" s="218"/>
      <c r="P29" s="39"/>
    </row>
    <row r="30" spans="1:16" ht="30" customHeight="1">
      <c r="A30" s="48"/>
      <c r="B30" s="44">
        <v>1122000</v>
      </c>
      <c r="C30" s="52" t="s">
        <v>76</v>
      </c>
      <c r="D30" s="51" t="s">
        <v>46</v>
      </c>
      <c r="E30" s="220"/>
      <c r="F30" s="220"/>
      <c r="G30" s="220"/>
      <c r="H30" s="220"/>
      <c r="I30" s="220"/>
      <c r="J30" s="220"/>
      <c r="K30" s="220"/>
      <c r="L30" s="220"/>
      <c r="M30" s="216"/>
      <c r="N30" s="217"/>
      <c r="O30" s="218"/>
      <c r="P30" s="39"/>
    </row>
    <row r="31" spans="1:16" ht="15" customHeight="1">
      <c r="A31" s="48"/>
      <c r="B31" s="44">
        <v>1122100</v>
      </c>
      <c r="C31" s="45" t="s">
        <v>77</v>
      </c>
      <c r="D31" s="49" t="s">
        <v>78</v>
      </c>
      <c r="E31" s="219"/>
      <c r="F31" s="219"/>
      <c r="G31" s="219"/>
      <c r="H31" s="219"/>
      <c r="I31" s="219"/>
      <c r="J31" s="219"/>
      <c r="K31" s="219"/>
      <c r="L31" s="219"/>
      <c r="M31" s="216"/>
      <c r="N31" s="217"/>
      <c r="O31" s="218"/>
      <c r="P31" s="39"/>
    </row>
    <row r="32" spans="1:16" ht="19.5" customHeight="1">
      <c r="A32" s="48"/>
      <c r="B32" s="44">
        <v>1122300</v>
      </c>
      <c r="C32" s="45" t="s">
        <v>79</v>
      </c>
      <c r="D32" s="49" t="s">
        <v>80</v>
      </c>
      <c r="E32" s="219">
        <v>757.9</v>
      </c>
      <c r="F32" s="219"/>
      <c r="G32" s="219"/>
      <c r="H32" s="219"/>
      <c r="I32" s="219">
        <v>757.9</v>
      </c>
      <c r="J32" s="219"/>
      <c r="K32" s="219">
        <f>62+70+33+60+70+12.6+150+70+25.8+64.9+36+17+64.9</f>
        <v>736.1999999999999</v>
      </c>
      <c r="L32" s="219">
        <f>62+70+33+60+70+12.6+150+70+25.8+64.9+36+17+64.9</f>
        <v>736.1999999999999</v>
      </c>
      <c r="M32" s="216"/>
      <c r="N32" s="217"/>
      <c r="O32" s="218"/>
      <c r="P32" s="39"/>
    </row>
    <row r="33" spans="1:16" ht="34.5" customHeight="1">
      <c r="A33" s="48"/>
      <c r="B33" s="44">
        <v>1123000</v>
      </c>
      <c r="C33" s="52" t="s">
        <v>81</v>
      </c>
      <c r="D33" s="51" t="s">
        <v>46</v>
      </c>
      <c r="E33" s="220"/>
      <c r="F33" s="220"/>
      <c r="G33" s="220"/>
      <c r="H33" s="220"/>
      <c r="I33" s="220"/>
      <c r="J33" s="220"/>
      <c r="K33" s="220"/>
      <c r="L33" s="220"/>
      <c r="M33" s="216"/>
      <c r="N33" s="217"/>
      <c r="O33" s="218"/>
      <c r="P33" s="39"/>
    </row>
    <row r="34" spans="1:16" ht="19.5" customHeight="1">
      <c r="A34" s="48"/>
      <c r="B34" s="44">
        <v>1123800</v>
      </c>
      <c r="C34" s="45" t="s">
        <v>82</v>
      </c>
      <c r="D34" s="49" t="s">
        <v>83</v>
      </c>
      <c r="E34" s="219">
        <v>200</v>
      </c>
      <c r="F34" s="219"/>
      <c r="G34" s="219"/>
      <c r="H34" s="219"/>
      <c r="I34" s="219">
        <v>200</v>
      </c>
      <c r="J34" s="219"/>
      <c r="K34" s="219">
        <f>19.1+15+15.9+19.2+28</f>
        <v>97.2</v>
      </c>
      <c r="L34" s="219">
        <f>19.1+15+15.9+19.2+28</f>
        <v>97.2</v>
      </c>
      <c r="M34" s="216"/>
      <c r="N34" s="217"/>
      <c r="O34" s="218"/>
      <c r="P34" s="39"/>
    </row>
    <row r="35" spans="1:16" ht="37.5" customHeight="1">
      <c r="A35" s="48"/>
      <c r="B35" s="44">
        <v>1125000</v>
      </c>
      <c r="C35" s="52" t="s">
        <v>86</v>
      </c>
      <c r="D35" s="56" t="s">
        <v>46</v>
      </c>
      <c r="E35" s="219"/>
      <c r="F35" s="219"/>
      <c r="G35" s="219"/>
      <c r="H35" s="219"/>
      <c r="I35" s="219"/>
      <c r="J35" s="219"/>
      <c r="K35" s="211"/>
      <c r="L35" s="211"/>
      <c r="M35" s="216"/>
      <c r="N35" s="213"/>
      <c r="O35" s="214"/>
      <c r="P35" s="47"/>
    </row>
    <row r="36" spans="1:16" ht="33" customHeight="1">
      <c r="A36" s="48"/>
      <c r="B36" s="44">
        <v>1125100</v>
      </c>
      <c r="C36" s="45" t="s">
        <v>87</v>
      </c>
      <c r="D36" s="49" t="s">
        <v>88</v>
      </c>
      <c r="E36" s="221"/>
      <c r="F36" s="221"/>
      <c r="G36" s="221"/>
      <c r="H36" s="221"/>
      <c r="I36" s="221"/>
      <c r="J36" s="221"/>
      <c r="K36" s="221"/>
      <c r="L36" s="221"/>
      <c r="M36" s="217"/>
      <c r="N36" s="217"/>
      <c r="O36" s="218"/>
      <c r="P36" s="39"/>
    </row>
    <row r="37" spans="1:16" ht="18.75" customHeight="1">
      <c r="A37" s="48"/>
      <c r="B37" s="44">
        <v>1126000</v>
      </c>
      <c r="C37" s="52" t="s">
        <v>89</v>
      </c>
      <c r="D37" s="51" t="s">
        <v>46</v>
      </c>
      <c r="E37" s="222"/>
      <c r="F37" s="222"/>
      <c r="G37" s="222"/>
      <c r="H37" s="222"/>
      <c r="I37" s="222"/>
      <c r="J37" s="222"/>
      <c r="K37" s="222"/>
      <c r="L37" s="222"/>
      <c r="M37" s="217"/>
      <c r="N37" s="217"/>
      <c r="O37" s="218"/>
      <c r="P37" s="39"/>
    </row>
    <row r="38" spans="1:16" ht="20.25" customHeight="1">
      <c r="A38" s="48"/>
      <c r="B38" s="44">
        <v>1126100</v>
      </c>
      <c r="C38" s="45" t="s">
        <v>90</v>
      </c>
      <c r="D38" s="49" t="s">
        <v>91</v>
      </c>
      <c r="E38" s="223"/>
      <c r="F38" s="223"/>
      <c r="G38" s="223"/>
      <c r="H38" s="223"/>
      <c r="I38" s="223"/>
      <c r="J38" s="223"/>
      <c r="K38" s="223"/>
      <c r="L38" s="223"/>
      <c r="M38" s="217"/>
      <c r="N38" s="217"/>
      <c r="O38" s="218"/>
      <c r="P38" s="39"/>
    </row>
    <row r="39" spans="1:16" ht="17.25" customHeight="1">
      <c r="A39" s="48"/>
      <c r="B39" s="54">
        <v>1126700</v>
      </c>
      <c r="C39" s="59" t="s">
        <v>94</v>
      </c>
      <c r="D39" s="49" t="s">
        <v>95</v>
      </c>
      <c r="E39" s="221">
        <v>2100</v>
      </c>
      <c r="F39" s="221"/>
      <c r="G39" s="221"/>
      <c r="H39" s="221"/>
      <c r="I39" s="221">
        <v>2100</v>
      </c>
      <c r="J39" s="221"/>
      <c r="K39" s="221">
        <f>744.1+340.3+374.1+396.7</f>
        <v>1855.2</v>
      </c>
      <c r="L39" s="221">
        <f>744.1+340.3+374.1+396.7</f>
        <v>1855.2</v>
      </c>
      <c r="M39" s="217"/>
      <c r="N39" s="217"/>
      <c r="O39" s="218"/>
      <c r="P39" s="39"/>
    </row>
    <row r="40" spans="1:16" ht="20.25" customHeight="1">
      <c r="A40" s="48"/>
      <c r="B40" s="54">
        <v>1126800</v>
      </c>
      <c r="C40" s="59" t="s">
        <v>98</v>
      </c>
      <c r="D40" s="49" t="s">
        <v>99</v>
      </c>
      <c r="E40" s="221"/>
      <c r="F40" s="221"/>
      <c r="G40" s="221"/>
      <c r="H40" s="221"/>
      <c r="I40" s="221"/>
      <c r="J40" s="221"/>
      <c r="K40" s="221"/>
      <c r="L40" s="221"/>
      <c r="M40" s="217"/>
      <c r="N40" s="217"/>
      <c r="O40" s="218"/>
      <c r="P40" s="39"/>
    </row>
    <row r="41" spans="1:16" ht="20.25" customHeight="1">
      <c r="A41" s="35"/>
      <c r="B41" s="44">
        <v>1140000</v>
      </c>
      <c r="C41" s="60" t="s">
        <v>102</v>
      </c>
      <c r="D41" s="51" t="s">
        <v>46</v>
      </c>
      <c r="E41" s="222"/>
      <c r="F41" s="222"/>
      <c r="G41" s="222"/>
      <c r="H41" s="222"/>
      <c r="I41" s="222"/>
      <c r="J41" s="222"/>
      <c r="K41" s="222"/>
      <c r="L41" s="222"/>
      <c r="M41" s="213"/>
      <c r="N41" s="213"/>
      <c r="O41" s="214"/>
      <c r="P41" s="47"/>
    </row>
    <row r="42" spans="1:16" ht="27.75" customHeight="1">
      <c r="A42" s="48"/>
      <c r="B42" s="44">
        <v>1141000</v>
      </c>
      <c r="C42" s="59" t="s">
        <v>103</v>
      </c>
      <c r="D42" s="49" t="s">
        <v>104</v>
      </c>
      <c r="E42" s="221"/>
      <c r="F42" s="221"/>
      <c r="G42" s="221"/>
      <c r="H42" s="221"/>
      <c r="I42" s="221"/>
      <c r="J42" s="221"/>
      <c r="K42" s="221"/>
      <c r="L42" s="221"/>
      <c r="M42" s="213"/>
      <c r="N42" s="213"/>
      <c r="O42" s="214"/>
      <c r="P42" s="47"/>
    </row>
    <row r="43" spans="1:16" ht="18.75" customHeight="1">
      <c r="A43" s="35"/>
      <c r="B43" s="61">
        <v>1176000</v>
      </c>
      <c r="C43" s="60" t="s">
        <v>105</v>
      </c>
      <c r="D43" s="51" t="s">
        <v>46</v>
      </c>
      <c r="E43" s="224"/>
      <c r="F43" s="224"/>
      <c r="G43" s="224"/>
      <c r="H43" s="224"/>
      <c r="I43" s="224"/>
      <c r="J43" s="224"/>
      <c r="K43" s="224"/>
      <c r="L43" s="224"/>
      <c r="M43" s="217"/>
      <c r="N43" s="217"/>
      <c r="O43" s="218"/>
      <c r="P43" s="39"/>
    </row>
    <row r="44" spans="1:16" ht="12" customHeight="1">
      <c r="A44" s="35"/>
      <c r="B44" s="61">
        <v>1176100</v>
      </c>
      <c r="C44" s="62" t="s">
        <v>178</v>
      </c>
      <c r="D44" s="49" t="s">
        <v>106</v>
      </c>
      <c r="E44" s="211"/>
      <c r="F44" s="211"/>
      <c r="G44" s="211"/>
      <c r="H44" s="211"/>
      <c r="I44" s="211"/>
      <c r="J44" s="211"/>
      <c r="K44" s="211"/>
      <c r="L44" s="211"/>
      <c r="M44" s="217"/>
      <c r="N44" s="217"/>
      <c r="O44" s="218"/>
      <c r="P44" s="39"/>
    </row>
    <row r="45" spans="1:16" ht="30" customHeight="1">
      <c r="A45" s="48"/>
      <c r="B45" s="63" t="s">
        <v>107</v>
      </c>
      <c r="C45" s="64" t="s">
        <v>117</v>
      </c>
      <c r="D45" s="51" t="s">
        <v>46</v>
      </c>
      <c r="E45" s="224"/>
      <c r="F45" s="224"/>
      <c r="G45" s="224"/>
      <c r="H45" s="224"/>
      <c r="I45" s="224"/>
      <c r="J45" s="224"/>
      <c r="K45" s="224"/>
      <c r="L45" s="224"/>
      <c r="M45" s="225"/>
      <c r="N45" s="225"/>
      <c r="O45" s="226"/>
      <c r="P45" s="29"/>
    </row>
    <row r="46" spans="1:16" ht="30.75" customHeight="1" thickBot="1">
      <c r="A46" s="48"/>
      <c r="B46" s="65" t="s">
        <v>108</v>
      </c>
      <c r="C46" s="66" t="s">
        <v>109</v>
      </c>
      <c r="D46" s="67"/>
      <c r="E46" s="227"/>
      <c r="F46" s="227"/>
      <c r="G46" s="227"/>
      <c r="H46" s="227"/>
      <c r="I46" s="227"/>
      <c r="J46" s="227"/>
      <c r="K46" s="227"/>
      <c r="L46" s="227"/>
      <c r="M46" s="228"/>
      <c r="N46" s="228"/>
      <c r="O46" s="229"/>
      <c r="P46" s="39"/>
    </row>
    <row r="47" spans="1:16" ht="10.5" customHeight="1">
      <c r="A47" s="48"/>
      <c r="B47" s="1"/>
      <c r="C47" s="68" t="s">
        <v>431</v>
      </c>
      <c r="D47" s="69"/>
      <c r="E47" s="69"/>
      <c r="F47" s="69"/>
      <c r="G47" s="69"/>
      <c r="H47" s="69"/>
      <c r="I47" s="69"/>
      <c r="J47" s="70"/>
      <c r="K47" s="70"/>
      <c r="L47" s="70"/>
      <c r="M47" s="47"/>
      <c r="N47" s="47"/>
      <c r="O47" s="39"/>
      <c r="P47" s="39"/>
    </row>
    <row r="48" spans="1:16" ht="9.75" customHeight="1" hidden="1">
      <c r="A48" s="48"/>
      <c r="B48" s="1"/>
      <c r="C48" s="69"/>
      <c r="D48" s="69"/>
      <c r="E48" s="69"/>
      <c r="F48" s="69"/>
      <c r="G48" s="69"/>
      <c r="H48" s="69"/>
      <c r="I48" s="69"/>
      <c r="J48" s="70"/>
      <c r="K48" s="70"/>
      <c r="L48" s="70"/>
      <c r="M48" s="47"/>
      <c r="N48" s="47"/>
      <c r="O48" s="39"/>
      <c r="P48" s="39"/>
    </row>
    <row r="49" spans="1:16" ht="12.75" hidden="1">
      <c r="A49" s="48"/>
      <c r="B49" s="1"/>
      <c r="C49" s="69"/>
      <c r="D49" s="69"/>
      <c r="E49" s="69"/>
      <c r="F49" s="69"/>
      <c r="G49" s="69"/>
      <c r="H49" s="69"/>
      <c r="I49" s="69"/>
      <c r="J49" s="70"/>
      <c r="K49" s="70"/>
      <c r="L49" s="70"/>
      <c r="M49" s="47"/>
      <c r="N49" s="47"/>
      <c r="O49" s="3"/>
      <c r="P49" s="39"/>
    </row>
    <row r="50" spans="1:16" ht="13.5">
      <c r="A50" s="48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39"/>
    </row>
    <row r="51" spans="1:16" ht="13.5">
      <c r="A51" s="48"/>
      <c r="B51" s="235"/>
      <c r="C51" s="392" t="s">
        <v>191</v>
      </c>
      <c r="D51" s="392"/>
      <c r="E51" s="393" t="s">
        <v>419</v>
      </c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"/>
    </row>
    <row r="52" spans="1:16" ht="14.25">
      <c r="A52" s="48"/>
      <c r="B52" s="235"/>
      <c r="C52" s="392" t="s">
        <v>192</v>
      </c>
      <c r="D52" s="392"/>
      <c r="E52" s="395" t="s">
        <v>193</v>
      </c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"/>
    </row>
    <row r="53" spans="1:16" ht="13.5">
      <c r="A53" s="48"/>
      <c r="B53" s="236" t="s">
        <v>194</v>
      </c>
      <c r="C53" s="236"/>
      <c r="D53" s="237"/>
      <c r="E53" s="238"/>
      <c r="F53" s="239"/>
      <c r="G53" s="239"/>
      <c r="H53" s="239"/>
      <c r="I53" s="239"/>
      <c r="J53" s="239"/>
      <c r="K53" s="239"/>
      <c r="L53" s="239"/>
      <c r="M53" s="239"/>
      <c r="N53" s="235"/>
      <c r="O53" s="235"/>
      <c r="P53" s="39"/>
    </row>
    <row r="54" spans="1:16" ht="13.5">
      <c r="A54" s="48"/>
      <c r="B54" s="235"/>
      <c r="C54" s="392" t="s">
        <v>195</v>
      </c>
      <c r="D54" s="392"/>
      <c r="E54" s="393" t="s">
        <v>420</v>
      </c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"/>
    </row>
    <row r="55" spans="1:16" ht="14.25">
      <c r="A55" s="1"/>
      <c r="B55" s="235"/>
      <c r="C55" s="392" t="s">
        <v>196</v>
      </c>
      <c r="D55" s="392"/>
      <c r="E55" s="395" t="s">
        <v>193</v>
      </c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1"/>
    </row>
    <row r="56" spans="1:16" ht="13.5">
      <c r="A56" s="1"/>
      <c r="B56" s="235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5"/>
      <c r="O56" s="235"/>
      <c r="P56" s="1"/>
    </row>
    <row r="57" spans="1:16" ht="13.5">
      <c r="A57" s="1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1"/>
    </row>
    <row r="58" spans="1:16" ht="12.75">
      <c r="A58" s="1"/>
      <c r="B58" s="1"/>
      <c r="C58" s="2"/>
      <c r="D58" s="3"/>
      <c r="E58" s="1"/>
      <c r="F58" s="4"/>
      <c r="G58" s="4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2"/>
      <c r="D59" s="3"/>
      <c r="E59" s="1"/>
      <c r="F59" s="4"/>
      <c r="G59" s="4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2"/>
      <c r="D60" s="3"/>
      <c r="E60" s="1"/>
      <c r="F60" s="4"/>
      <c r="G60" s="4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2"/>
      <c r="D61" s="3"/>
      <c r="E61" s="1"/>
      <c r="F61" s="4"/>
      <c r="G61" s="4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2"/>
      <c r="D62" s="3"/>
      <c r="E62" s="1"/>
      <c r="F62" s="4"/>
      <c r="G62" s="4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2"/>
      <c r="D63" s="3"/>
      <c r="E63" s="1"/>
      <c r="F63" s="4"/>
      <c r="G63" s="4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2"/>
      <c r="D64" s="3"/>
      <c r="E64" s="1"/>
      <c r="F64" s="4"/>
      <c r="G64" s="4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2"/>
      <c r="D65" s="3"/>
      <c r="E65" s="1"/>
      <c r="F65" s="4"/>
      <c r="G65" s="4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2"/>
      <c r="D66" s="3"/>
      <c r="E66" s="1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2"/>
      <c r="D67" s="3"/>
      <c r="E67" s="1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2"/>
      <c r="D68" s="3"/>
      <c r="E68" s="1"/>
      <c r="F68" s="4"/>
      <c r="G68" s="4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2"/>
      <c r="D69" s="3"/>
      <c r="E69" s="1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2"/>
      <c r="D70" s="3"/>
      <c r="E70" s="1"/>
      <c r="F70" s="4"/>
      <c r="G70" s="4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2"/>
      <c r="D71" s="3"/>
      <c r="E71" s="1"/>
      <c r="F71" s="4"/>
      <c r="G71" s="4"/>
      <c r="H71" s="1"/>
      <c r="I71" s="1"/>
      <c r="J71" s="1"/>
      <c r="K71" s="1"/>
      <c r="L71" s="1"/>
      <c r="M71" s="1"/>
      <c r="N71" s="1"/>
      <c r="O71" s="1"/>
      <c r="P71" s="1"/>
    </row>
  </sheetData>
  <sheetProtection/>
  <mergeCells count="24">
    <mergeCell ref="C51:D51"/>
    <mergeCell ref="E51:O51"/>
    <mergeCell ref="C52:D52"/>
    <mergeCell ref="E16:E17"/>
    <mergeCell ref="F16:H16"/>
    <mergeCell ref="L16:L17"/>
    <mergeCell ref="C55:D55"/>
    <mergeCell ref="E55:O55"/>
    <mergeCell ref="I16:I17"/>
    <mergeCell ref="J16:J17"/>
    <mergeCell ref="K16:K17"/>
    <mergeCell ref="M16:N16"/>
    <mergeCell ref="O16:O17"/>
    <mergeCell ref="E52:O52"/>
    <mergeCell ref="C54:D54"/>
    <mergeCell ref="E54:O54"/>
    <mergeCell ref="N1:O1"/>
    <mergeCell ref="B2:O2"/>
    <mergeCell ref="B3:O3"/>
    <mergeCell ref="B4:M4"/>
    <mergeCell ref="B16:B17"/>
    <mergeCell ref="C16:D16"/>
    <mergeCell ref="K10:N10"/>
    <mergeCell ref="D6:H6"/>
  </mergeCells>
  <printOptions/>
  <pageMargins left="0.31496062992125984" right="0.11811023622047245" top="0.35433070866141736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B1">
      <selection activeCell="B42" sqref="B42"/>
    </sheetView>
  </sheetViews>
  <sheetFormatPr defaultColWidth="9.00390625" defaultRowHeight="12.75"/>
  <cols>
    <col min="1" max="1" width="9.125" style="0" hidden="1" customWidth="1"/>
    <col min="2" max="2" width="8.125" style="0" customWidth="1"/>
    <col min="3" max="3" width="42.00390625" style="0" customWidth="1"/>
    <col min="5" max="5" width="10.625" style="0" customWidth="1"/>
    <col min="9" max="9" width="11.75390625" style="0" customWidth="1"/>
  </cols>
  <sheetData>
    <row r="1" spans="1:15" ht="12.75">
      <c r="A1" s="1"/>
      <c r="B1" s="1"/>
      <c r="C1" s="2"/>
      <c r="D1" s="3"/>
      <c r="E1" s="1"/>
      <c r="F1" s="4"/>
      <c r="G1" s="4"/>
      <c r="H1" s="1"/>
      <c r="I1" s="1"/>
      <c r="J1" s="1"/>
      <c r="K1" s="1"/>
      <c r="L1" s="1"/>
      <c r="M1" s="5"/>
      <c r="N1" s="399" t="s">
        <v>0</v>
      </c>
      <c r="O1" s="399"/>
    </row>
    <row r="2" spans="1:15" ht="18">
      <c r="A2" s="6"/>
      <c r="B2" s="400" t="s">
        <v>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1:15" ht="14.25">
      <c r="A3" s="7"/>
      <c r="B3" s="401" t="s">
        <v>2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2.75">
      <c r="A4" s="8"/>
      <c r="B4" s="402" t="s">
        <v>428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203"/>
      <c r="O4" s="203"/>
    </row>
    <row r="5" spans="1:15" ht="14.25">
      <c r="A5" s="6"/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6"/>
      <c r="O5" s="6"/>
    </row>
    <row r="6" spans="1:15" ht="15.75" thickBot="1">
      <c r="A6" s="10" t="s">
        <v>183</v>
      </c>
      <c r="B6" s="11"/>
      <c r="C6" s="11"/>
      <c r="D6" s="403" t="s">
        <v>189</v>
      </c>
      <c r="E6" s="411"/>
      <c r="F6" s="411"/>
      <c r="G6" s="411"/>
      <c r="H6" s="411"/>
      <c r="I6" s="13" t="s">
        <v>3</v>
      </c>
      <c r="J6" s="12"/>
      <c r="K6" s="11"/>
      <c r="L6" s="12"/>
      <c r="M6" s="12"/>
      <c r="N6" s="12"/>
      <c r="O6" s="12"/>
    </row>
    <row r="7" spans="1:15" ht="15.75" thickBot="1">
      <c r="A7" s="10" t="s">
        <v>184</v>
      </c>
      <c r="B7" s="10"/>
      <c r="C7" s="10"/>
      <c r="D7" s="10"/>
      <c r="E7" s="10" t="s">
        <v>188</v>
      </c>
      <c r="F7" s="10"/>
      <c r="G7" s="10"/>
      <c r="H7" s="10"/>
      <c r="I7" s="10"/>
      <c r="J7" s="10"/>
      <c r="K7" s="10"/>
      <c r="L7" s="10"/>
      <c r="M7" s="14" t="s">
        <v>4</v>
      </c>
      <c r="N7" s="14"/>
      <c r="O7" s="15" t="s">
        <v>122</v>
      </c>
    </row>
    <row r="8" spans="1:15" ht="13.5" thickBot="1">
      <c r="A8" s="10" t="s">
        <v>5</v>
      </c>
      <c r="B8" s="10"/>
      <c r="C8" s="10"/>
      <c r="D8" s="10"/>
      <c r="E8" s="10"/>
      <c r="F8" s="10"/>
      <c r="G8" s="16"/>
      <c r="H8" s="10"/>
      <c r="I8" s="10"/>
      <c r="J8" s="10"/>
      <c r="K8" s="10"/>
      <c r="L8" s="10"/>
      <c r="M8" s="14" t="s">
        <v>6</v>
      </c>
      <c r="N8" s="14"/>
      <c r="O8" s="17"/>
    </row>
    <row r="9" spans="1:15" ht="13.5" thickBot="1">
      <c r="A9" s="10" t="s">
        <v>7</v>
      </c>
      <c r="B9" s="10"/>
      <c r="C9" s="10"/>
      <c r="D9" s="10"/>
      <c r="E9" s="18"/>
      <c r="F9" s="10"/>
      <c r="G9" s="16"/>
      <c r="H9" s="10"/>
      <c r="I9" s="10"/>
      <c r="J9" s="10"/>
      <c r="K9" s="10"/>
      <c r="L9" s="10"/>
      <c r="M9" s="14" t="s">
        <v>8</v>
      </c>
      <c r="N9" s="14"/>
      <c r="O9" s="17"/>
    </row>
    <row r="10" spans="1:15" ht="13.5" thickBot="1">
      <c r="A10" s="10" t="s">
        <v>9</v>
      </c>
      <c r="B10" s="10"/>
      <c r="C10" s="10"/>
      <c r="D10" s="10"/>
      <c r="E10" s="10"/>
      <c r="F10" s="10"/>
      <c r="G10" s="16"/>
      <c r="H10" s="10"/>
      <c r="I10" s="10" t="s">
        <v>186</v>
      </c>
      <c r="J10" s="10"/>
      <c r="K10" s="405" t="s">
        <v>414</v>
      </c>
      <c r="L10" s="405"/>
      <c r="M10" s="405"/>
      <c r="N10" s="405"/>
      <c r="O10" s="10"/>
    </row>
    <row r="11" spans="1:15" ht="15.75" thickBot="1">
      <c r="A11" s="10" t="s">
        <v>173</v>
      </c>
      <c r="B11" s="19"/>
      <c r="C11" s="20"/>
      <c r="D11" s="10"/>
      <c r="E11" s="19"/>
      <c r="F11" s="10"/>
      <c r="G11" s="16"/>
      <c r="H11" s="10"/>
      <c r="I11" s="10" t="s">
        <v>10</v>
      </c>
      <c r="J11" s="10"/>
      <c r="K11" s="10"/>
      <c r="L11" s="10"/>
      <c r="M11" s="10"/>
      <c r="N11" s="10"/>
      <c r="O11" s="21"/>
    </row>
    <row r="12" spans="1:15" ht="13.5" thickBot="1">
      <c r="A12" s="13" t="s">
        <v>174</v>
      </c>
      <c r="B12" s="13"/>
      <c r="C12" s="22"/>
      <c r="D12" s="13"/>
      <c r="E12" s="10"/>
      <c r="F12" s="10"/>
      <c r="G12" s="16"/>
      <c r="H12" s="10"/>
      <c r="I12" s="10" t="s">
        <v>11</v>
      </c>
      <c r="J12" s="10"/>
      <c r="K12" s="10"/>
      <c r="L12" s="10"/>
      <c r="M12" s="10"/>
      <c r="N12" s="10"/>
      <c r="O12" s="10"/>
    </row>
    <row r="13" spans="1:15" ht="13.5" thickBot="1">
      <c r="A13" s="16" t="s">
        <v>12</v>
      </c>
      <c r="B13" s="16"/>
      <c r="C13" s="19"/>
      <c r="D13" s="19"/>
      <c r="E13" s="10"/>
      <c r="F13" s="23"/>
      <c r="G13" s="16"/>
      <c r="H13" s="10"/>
      <c r="I13" s="19" t="s">
        <v>13</v>
      </c>
      <c r="J13" s="10"/>
      <c r="K13" s="10"/>
      <c r="L13" s="10"/>
      <c r="M13" s="10"/>
      <c r="N13" s="10"/>
      <c r="O13" s="21"/>
    </row>
    <row r="14" spans="1:15" ht="13.5" thickBot="1">
      <c r="A14" s="10" t="s">
        <v>14</v>
      </c>
      <c r="B14" s="10"/>
      <c r="C14" s="10"/>
      <c r="D14" s="13"/>
      <c r="E14" s="13"/>
      <c r="F14" s="13"/>
      <c r="G14" s="16"/>
      <c r="H14" s="19"/>
      <c r="I14" s="19" t="s">
        <v>175</v>
      </c>
      <c r="J14" s="19"/>
      <c r="K14" s="10"/>
      <c r="L14" s="10"/>
      <c r="M14" s="10"/>
      <c r="N14" s="10"/>
      <c r="O14" s="19"/>
    </row>
    <row r="15" spans="1:15" ht="13.5" thickBot="1">
      <c r="A15" s="10" t="s">
        <v>15</v>
      </c>
      <c r="B15" s="24"/>
      <c r="C15" s="25"/>
      <c r="D15" s="25"/>
      <c r="E15" s="26"/>
      <c r="F15" s="25"/>
      <c r="G15" s="16"/>
      <c r="H15" s="19"/>
      <c r="I15" s="19"/>
      <c r="J15" s="19"/>
      <c r="K15" s="13"/>
      <c r="L15" s="13"/>
      <c r="M15" s="13"/>
      <c r="N15" s="13"/>
      <c r="O15" s="13"/>
    </row>
    <row r="16" spans="1:15" ht="12.75">
      <c r="A16" s="27"/>
      <c r="B16" s="396" t="s">
        <v>16</v>
      </c>
      <c r="C16" s="397" t="s">
        <v>17</v>
      </c>
      <c r="D16" s="398"/>
      <c r="E16" s="394" t="s">
        <v>18</v>
      </c>
      <c r="F16" s="394" t="s">
        <v>19</v>
      </c>
      <c r="G16" s="394"/>
      <c r="H16" s="394"/>
      <c r="I16" s="394" t="s">
        <v>20</v>
      </c>
      <c r="J16" s="394" t="s">
        <v>21</v>
      </c>
      <c r="K16" s="394" t="s">
        <v>22</v>
      </c>
      <c r="L16" s="394" t="s">
        <v>23</v>
      </c>
      <c r="M16" s="394" t="s">
        <v>24</v>
      </c>
      <c r="N16" s="394"/>
      <c r="O16" s="394" t="s">
        <v>124</v>
      </c>
    </row>
    <row r="17" spans="1:15" ht="45">
      <c r="A17" s="29"/>
      <c r="B17" s="396"/>
      <c r="C17" s="28" t="s">
        <v>25</v>
      </c>
      <c r="D17" s="30" t="s">
        <v>26</v>
      </c>
      <c r="E17" s="394"/>
      <c r="F17" s="31" t="s">
        <v>27</v>
      </c>
      <c r="G17" s="31" t="s">
        <v>28</v>
      </c>
      <c r="H17" s="31" t="s">
        <v>29</v>
      </c>
      <c r="I17" s="394"/>
      <c r="J17" s="394"/>
      <c r="K17" s="394"/>
      <c r="L17" s="394"/>
      <c r="M17" s="28" t="s">
        <v>30</v>
      </c>
      <c r="N17" s="28" t="s">
        <v>31</v>
      </c>
      <c r="O17" s="394"/>
    </row>
    <row r="18" spans="1:15" ht="13.5" thickBot="1">
      <c r="A18" s="1"/>
      <c r="B18" s="32" t="s">
        <v>32</v>
      </c>
      <c r="C18" s="32" t="s">
        <v>33</v>
      </c>
      <c r="D18" s="33" t="s">
        <v>34</v>
      </c>
      <c r="E18" s="34" t="s">
        <v>35</v>
      </c>
      <c r="F18" s="34" t="s">
        <v>36</v>
      </c>
      <c r="G18" s="34" t="s">
        <v>37</v>
      </c>
      <c r="H18" s="34" t="s">
        <v>38</v>
      </c>
      <c r="I18" s="34" t="s">
        <v>39</v>
      </c>
      <c r="J18" s="34" t="s">
        <v>40</v>
      </c>
      <c r="K18" s="34" t="s">
        <v>41</v>
      </c>
      <c r="L18" s="34" t="s">
        <v>42</v>
      </c>
      <c r="M18" s="34" t="s">
        <v>43</v>
      </c>
      <c r="N18" s="34" t="s">
        <v>44</v>
      </c>
      <c r="O18" s="34" t="s">
        <v>45</v>
      </c>
    </row>
    <row r="19" spans="1:15" ht="66.75" customHeight="1" thickBot="1">
      <c r="A19" s="35"/>
      <c r="B19" s="36">
        <v>1100000</v>
      </c>
      <c r="C19" s="37" t="s">
        <v>176</v>
      </c>
      <c r="D19" s="38" t="s">
        <v>46</v>
      </c>
      <c r="E19" s="385">
        <f>+E21+E20</f>
        <v>16019.4</v>
      </c>
      <c r="F19" s="37"/>
      <c r="G19" s="37"/>
      <c r="H19" s="37"/>
      <c r="I19" s="233">
        <f>I20+I21</f>
        <v>16019.4</v>
      </c>
      <c r="J19" s="388">
        <f>1532+1532+1533+1533+419+1113+1114+418+1533+1530.9</f>
        <v>12257.9</v>
      </c>
      <c r="K19" s="387">
        <f>K22+K25+K28+K29+K34+K39+K32+K27</f>
        <v>8411.800000000001</v>
      </c>
      <c r="L19" s="387">
        <f>L22+L25+L26+L27+L28+L29+L32+L34+L39</f>
        <v>8911.800000000001</v>
      </c>
      <c r="M19" s="231">
        <f>L19-K19</f>
        <v>500</v>
      </c>
      <c r="N19" s="206"/>
      <c r="O19" s="389">
        <f>J19+I21-K19</f>
        <v>7607.5999999999985</v>
      </c>
    </row>
    <row r="20" spans="1:15" ht="38.25" customHeight="1" thickBot="1">
      <c r="A20" s="35"/>
      <c r="B20" s="40"/>
      <c r="C20" s="41" t="s">
        <v>118</v>
      </c>
      <c r="D20" s="42"/>
      <c r="E20" s="386">
        <f>E22+E25+E26+E27+E28+E29+E32+E34+E39</f>
        <v>12257.9</v>
      </c>
      <c r="F20" s="208"/>
      <c r="G20" s="208"/>
      <c r="H20" s="208"/>
      <c r="I20" s="230">
        <f>+I22+I25+I27+I28+I32+I34+I39</f>
        <v>12257.9</v>
      </c>
      <c r="J20" s="208"/>
      <c r="K20" s="208"/>
      <c r="L20" s="208"/>
      <c r="M20" s="209"/>
      <c r="N20" s="209"/>
      <c r="O20" s="210"/>
    </row>
    <row r="21" spans="1:15" ht="39.75" customHeight="1">
      <c r="A21" s="35"/>
      <c r="B21" s="40"/>
      <c r="C21" s="43" t="s">
        <v>121</v>
      </c>
      <c r="D21" s="42"/>
      <c r="E21" s="208">
        <v>3761.5</v>
      </c>
      <c r="F21" s="208"/>
      <c r="G21" s="208"/>
      <c r="H21" s="208"/>
      <c r="I21" s="208">
        <v>3761.5</v>
      </c>
      <c r="J21" s="208"/>
      <c r="K21" s="208"/>
      <c r="L21" s="208"/>
      <c r="M21" s="209"/>
      <c r="N21" s="209"/>
      <c r="O21" s="210"/>
    </row>
    <row r="22" spans="1:15" ht="28.5" customHeight="1">
      <c r="A22" s="35"/>
      <c r="B22" s="44">
        <v>1111000</v>
      </c>
      <c r="C22" s="45" t="s">
        <v>65</v>
      </c>
      <c r="D22" s="46" t="s">
        <v>66</v>
      </c>
      <c r="E22" s="211">
        <v>8700</v>
      </c>
      <c r="F22" s="211"/>
      <c r="G22" s="211"/>
      <c r="H22" s="211"/>
      <c r="I22" s="384">
        <v>8700</v>
      </c>
      <c r="J22" s="212"/>
      <c r="K22" s="211">
        <f>680+600+795.1+1000+1158.2+50+1000+500</f>
        <v>5783.3</v>
      </c>
      <c r="L22" s="211">
        <f>K22+500</f>
        <v>6283.3</v>
      </c>
      <c r="M22" s="213">
        <f>L22-K22</f>
        <v>500</v>
      </c>
      <c r="N22" s="213"/>
      <c r="O22" s="214"/>
    </row>
    <row r="23" spans="1:15" ht="40.5" customHeight="1">
      <c r="A23" s="48"/>
      <c r="B23" s="44">
        <v>1120000</v>
      </c>
      <c r="C23" s="50" t="s">
        <v>67</v>
      </c>
      <c r="D23" s="51" t="s">
        <v>46</v>
      </c>
      <c r="E23" s="215"/>
      <c r="F23" s="215"/>
      <c r="G23" s="215"/>
      <c r="H23" s="215"/>
      <c r="I23" s="215"/>
      <c r="J23" s="215"/>
      <c r="K23" s="215"/>
      <c r="L23" s="215"/>
      <c r="M23" s="216"/>
      <c r="N23" s="217"/>
      <c r="O23" s="218"/>
    </row>
    <row r="24" spans="1:15" ht="10.5" customHeight="1">
      <c r="A24" s="48"/>
      <c r="B24" s="44">
        <v>1121000</v>
      </c>
      <c r="C24" s="52" t="s">
        <v>68</v>
      </c>
      <c r="D24" s="53" t="s">
        <v>187</v>
      </c>
      <c r="E24" s="215"/>
      <c r="F24" s="215"/>
      <c r="G24" s="215"/>
      <c r="H24" s="215"/>
      <c r="I24" s="215"/>
      <c r="J24" s="215"/>
      <c r="K24" s="215"/>
      <c r="L24" s="215"/>
      <c r="M24" s="216"/>
      <c r="N24" s="217"/>
      <c r="O24" s="218"/>
    </row>
    <row r="25" spans="1:15" ht="14.25" hidden="1">
      <c r="A25" s="48"/>
      <c r="B25" s="54">
        <v>1121200</v>
      </c>
      <c r="C25" s="55" t="s">
        <v>177</v>
      </c>
      <c r="D25" s="49" t="s">
        <v>69</v>
      </c>
      <c r="E25" s="219">
        <v>200</v>
      </c>
      <c r="F25" s="219"/>
      <c r="G25" s="219"/>
      <c r="H25" s="219"/>
      <c r="I25" s="219">
        <v>200</v>
      </c>
      <c r="J25" s="219"/>
      <c r="K25" s="219">
        <f>20+40.7+17.9+10.7+10+50+5.6+5.4</f>
        <v>160.3</v>
      </c>
      <c r="L25" s="219">
        <f>20+40.7+17.9+10.7+10+50+5.6+5.4</f>
        <v>160.3</v>
      </c>
      <c r="M25" s="216"/>
      <c r="N25" s="217"/>
      <c r="O25" s="218"/>
    </row>
    <row r="26" spans="1:15" ht="18.75" customHeight="1">
      <c r="A26" s="48"/>
      <c r="B26" s="54">
        <v>1121200</v>
      </c>
      <c r="C26" s="45" t="s">
        <v>113</v>
      </c>
      <c r="D26" s="49" t="s">
        <v>114</v>
      </c>
      <c r="E26" s="219"/>
      <c r="F26" s="219"/>
      <c r="G26" s="219"/>
      <c r="H26" s="219"/>
      <c r="I26" s="219"/>
      <c r="J26" s="219"/>
      <c r="K26" s="211"/>
      <c r="L26" s="211"/>
      <c r="M26" s="216"/>
      <c r="N26" s="217"/>
      <c r="O26" s="218"/>
    </row>
    <row r="27" spans="1:15" ht="25.5" customHeight="1">
      <c r="A27" s="48"/>
      <c r="B27" s="54">
        <v>1121200</v>
      </c>
      <c r="C27" s="45" t="s">
        <v>115</v>
      </c>
      <c r="D27" s="49" t="s">
        <v>116</v>
      </c>
      <c r="E27" s="219">
        <v>200</v>
      </c>
      <c r="F27" s="219"/>
      <c r="G27" s="219"/>
      <c r="H27" s="219"/>
      <c r="I27" s="219">
        <v>200</v>
      </c>
      <c r="J27" s="219"/>
      <c r="K27" s="219">
        <v>86.7</v>
      </c>
      <c r="L27" s="219">
        <v>86.7</v>
      </c>
      <c r="M27" s="216"/>
      <c r="N27" s="217"/>
      <c r="O27" s="218"/>
    </row>
    <row r="28" spans="1:15" ht="18" customHeight="1">
      <c r="A28" s="48"/>
      <c r="B28" s="54">
        <v>1121300</v>
      </c>
      <c r="C28" s="45" t="s">
        <v>70</v>
      </c>
      <c r="D28" s="49" t="s">
        <v>71</v>
      </c>
      <c r="E28" s="219">
        <v>100</v>
      </c>
      <c r="F28" s="219"/>
      <c r="G28" s="219"/>
      <c r="H28" s="219"/>
      <c r="I28" s="219">
        <v>100</v>
      </c>
      <c r="J28" s="219"/>
      <c r="K28" s="219">
        <f>9.9+4.4+4.4</f>
        <v>18.700000000000003</v>
      </c>
      <c r="L28" s="219">
        <f>9.9+4.4+4.4</f>
        <v>18.700000000000003</v>
      </c>
      <c r="M28" s="216"/>
      <c r="N28" s="217"/>
      <c r="O28" s="218"/>
    </row>
    <row r="29" spans="1:15" ht="20.25" customHeight="1">
      <c r="A29" s="48"/>
      <c r="B29" s="54">
        <v>1121400</v>
      </c>
      <c r="C29" s="45" t="s">
        <v>74</v>
      </c>
      <c r="D29" s="49" t="s">
        <v>75</v>
      </c>
      <c r="E29" s="219"/>
      <c r="F29" s="219"/>
      <c r="G29" s="219"/>
      <c r="H29" s="219"/>
      <c r="I29" s="219"/>
      <c r="J29" s="219"/>
      <c r="K29" s="219"/>
      <c r="L29" s="219"/>
      <c r="M29" s="216"/>
      <c r="N29" s="217"/>
      <c r="O29" s="218"/>
    </row>
    <row r="30" spans="1:15" ht="20.25" customHeight="1">
      <c r="A30" s="48"/>
      <c r="B30" s="44">
        <v>1122000</v>
      </c>
      <c r="C30" s="52" t="s">
        <v>76</v>
      </c>
      <c r="D30" s="51" t="s">
        <v>46</v>
      </c>
      <c r="E30" s="220"/>
      <c r="F30" s="220"/>
      <c r="G30" s="220"/>
      <c r="H30" s="220"/>
      <c r="I30" s="220"/>
      <c r="J30" s="220"/>
      <c r="K30" s="220"/>
      <c r="L30" s="220"/>
      <c r="M30" s="216"/>
      <c r="N30" s="217"/>
      <c r="O30" s="218"/>
    </row>
    <row r="31" spans="1:15" ht="23.25" customHeight="1" hidden="1">
      <c r="A31" s="48"/>
      <c r="B31" s="44">
        <v>1122100</v>
      </c>
      <c r="C31" s="45" t="s">
        <v>77</v>
      </c>
      <c r="D31" s="49" t="s">
        <v>78</v>
      </c>
      <c r="E31" s="219"/>
      <c r="F31" s="219"/>
      <c r="G31" s="219"/>
      <c r="H31" s="219"/>
      <c r="I31" s="219"/>
      <c r="J31" s="219"/>
      <c r="K31" s="219"/>
      <c r="L31" s="219"/>
      <c r="M31" s="216"/>
      <c r="N31" s="217"/>
      <c r="O31" s="218"/>
    </row>
    <row r="32" spans="1:15" ht="25.5" customHeight="1" hidden="1">
      <c r="A32" s="48"/>
      <c r="B32" s="44">
        <v>1122300</v>
      </c>
      <c r="C32" s="45" t="s">
        <v>79</v>
      </c>
      <c r="D32" s="49" t="s">
        <v>80</v>
      </c>
      <c r="E32" s="219">
        <v>757.9</v>
      </c>
      <c r="F32" s="219"/>
      <c r="G32" s="219"/>
      <c r="H32" s="219"/>
      <c r="I32" s="219">
        <v>757.9</v>
      </c>
      <c r="J32" s="219"/>
      <c r="K32" s="219">
        <f>62+70+33+60+70+12.6+150</f>
        <v>457.6</v>
      </c>
      <c r="L32" s="219">
        <f>62+70+33+60+70+12.6+150</f>
        <v>457.6</v>
      </c>
      <c r="M32" s="216"/>
      <c r="N32" s="217"/>
      <c r="O32" s="218"/>
    </row>
    <row r="33" spans="1:15" ht="25.5" hidden="1">
      <c r="A33" s="48"/>
      <c r="B33" s="44">
        <v>1123000</v>
      </c>
      <c r="C33" s="52" t="s">
        <v>81</v>
      </c>
      <c r="D33" s="51" t="s">
        <v>46</v>
      </c>
      <c r="E33" s="220"/>
      <c r="F33" s="220"/>
      <c r="G33" s="220"/>
      <c r="H33" s="220"/>
      <c r="I33" s="220"/>
      <c r="J33" s="220"/>
      <c r="K33" s="220"/>
      <c r="L33" s="220"/>
      <c r="M33" s="216"/>
      <c r="N33" s="217"/>
      <c r="O33" s="218"/>
    </row>
    <row r="34" spans="1:15" ht="14.25">
      <c r="A34" s="48"/>
      <c r="B34" s="44">
        <v>1123800</v>
      </c>
      <c r="C34" s="45" t="s">
        <v>82</v>
      </c>
      <c r="D34" s="49" t="s">
        <v>83</v>
      </c>
      <c r="E34" s="219">
        <v>200</v>
      </c>
      <c r="F34" s="219"/>
      <c r="G34" s="219"/>
      <c r="H34" s="219"/>
      <c r="I34" s="219">
        <v>200</v>
      </c>
      <c r="J34" s="219"/>
      <c r="K34" s="219">
        <f>19.1+15+15.9</f>
        <v>50</v>
      </c>
      <c r="L34" s="219">
        <f>19.1+15+15.9</f>
        <v>50</v>
      </c>
      <c r="M34" s="216"/>
      <c r="N34" s="217"/>
      <c r="O34" s="218"/>
    </row>
    <row r="35" spans="1:15" ht="33" customHeight="1">
      <c r="A35" s="48"/>
      <c r="B35" s="44">
        <v>1125000</v>
      </c>
      <c r="C35" s="52" t="s">
        <v>86</v>
      </c>
      <c r="D35" s="56" t="s">
        <v>46</v>
      </c>
      <c r="E35" s="219"/>
      <c r="F35" s="219"/>
      <c r="G35" s="219"/>
      <c r="H35" s="219"/>
      <c r="I35" s="219"/>
      <c r="J35" s="219"/>
      <c r="K35" s="211"/>
      <c r="L35" s="211"/>
      <c r="M35" s="216"/>
      <c r="N35" s="213"/>
      <c r="O35" s="214"/>
    </row>
    <row r="36" spans="1:15" ht="32.25" customHeight="1">
      <c r="A36" s="48"/>
      <c r="B36" s="44">
        <v>1125100</v>
      </c>
      <c r="C36" s="45" t="s">
        <v>87</v>
      </c>
      <c r="D36" s="49" t="s">
        <v>88</v>
      </c>
      <c r="E36" s="221"/>
      <c r="F36" s="221"/>
      <c r="G36" s="221"/>
      <c r="H36" s="221"/>
      <c r="I36" s="221"/>
      <c r="J36" s="221"/>
      <c r="K36" s="221"/>
      <c r="L36" s="221"/>
      <c r="M36" s="217"/>
      <c r="N36" s="217"/>
      <c r="O36" s="218"/>
    </row>
    <row r="37" spans="1:15" ht="14.25">
      <c r="A37" s="48"/>
      <c r="B37" s="44">
        <v>1126000</v>
      </c>
      <c r="C37" s="52" t="s">
        <v>89</v>
      </c>
      <c r="D37" s="51" t="s">
        <v>46</v>
      </c>
      <c r="E37" s="222"/>
      <c r="F37" s="222"/>
      <c r="G37" s="222"/>
      <c r="H37" s="222"/>
      <c r="I37" s="222"/>
      <c r="J37" s="222"/>
      <c r="K37" s="222"/>
      <c r="L37" s="222"/>
      <c r="M37" s="217"/>
      <c r="N37" s="217"/>
      <c r="O37" s="218"/>
    </row>
    <row r="38" spans="1:15" ht="26.25" customHeight="1">
      <c r="A38" s="48"/>
      <c r="B38" s="44">
        <v>1126100</v>
      </c>
      <c r="C38" s="45" t="s">
        <v>90</v>
      </c>
      <c r="D38" s="49" t="s">
        <v>91</v>
      </c>
      <c r="E38" s="223"/>
      <c r="F38" s="223"/>
      <c r="G38" s="223"/>
      <c r="H38" s="223"/>
      <c r="I38" s="223"/>
      <c r="J38" s="223"/>
      <c r="K38" s="223"/>
      <c r="L38" s="223"/>
      <c r="M38" s="217"/>
      <c r="N38" s="217"/>
      <c r="O38" s="218"/>
    </row>
    <row r="39" spans="1:15" ht="18" customHeight="1">
      <c r="A39" s="48"/>
      <c r="B39" s="54">
        <v>1126700</v>
      </c>
      <c r="C39" s="59" t="s">
        <v>94</v>
      </c>
      <c r="D39" s="49" t="s">
        <v>95</v>
      </c>
      <c r="E39" s="221">
        <v>2100</v>
      </c>
      <c r="F39" s="221"/>
      <c r="G39" s="221"/>
      <c r="H39" s="221"/>
      <c r="I39" s="221">
        <v>2100</v>
      </c>
      <c r="J39" s="221"/>
      <c r="K39" s="221">
        <f>744.1+340.3+374.1+396.7</f>
        <v>1855.2</v>
      </c>
      <c r="L39" s="221">
        <f>744.1+340.3+374.1+396.7</f>
        <v>1855.2</v>
      </c>
      <c r="M39" s="217"/>
      <c r="N39" s="217"/>
      <c r="O39" s="218"/>
    </row>
    <row r="40" spans="1:15" ht="15" customHeight="1">
      <c r="A40" s="48"/>
      <c r="B40" s="54">
        <v>1126800</v>
      </c>
      <c r="C40" s="59" t="s">
        <v>98</v>
      </c>
      <c r="D40" s="49" t="s">
        <v>99</v>
      </c>
      <c r="E40" s="221"/>
      <c r="F40" s="221"/>
      <c r="G40" s="221"/>
      <c r="H40" s="221"/>
      <c r="I40" s="221"/>
      <c r="J40" s="221"/>
      <c r="K40" s="221"/>
      <c r="L40" s="221"/>
      <c r="M40" s="217"/>
      <c r="N40" s="217"/>
      <c r="O40" s="218"/>
    </row>
    <row r="41" spans="1:15" ht="17.25" customHeight="1">
      <c r="A41" s="35"/>
      <c r="B41" s="44">
        <v>1140000</v>
      </c>
      <c r="C41" s="60" t="s">
        <v>102</v>
      </c>
      <c r="D41" s="51" t="s">
        <v>46</v>
      </c>
      <c r="E41" s="222"/>
      <c r="F41" s="222"/>
      <c r="G41" s="222"/>
      <c r="H41" s="222"/>
      <c r="I41" s="222"/>
      <c r="J41" s="222"/>
      <c r="K41" s="222"/>
      <c r="L41" s="222"/>
      <c r="M41" s="213"/>
      <c r="N41" s="213"/>
      <c r="O41" s="214"/>
    </row>
    <row r="42" spans="1:15" ht="26.25" customHeight="1">
      <c r="A42" s="48"/>
      <c r="B42" s="44">
        <v>1141000</v>
      </c>
      <c r="C42" s="59" t="s">
        <v>103</v>
      </c>
      <c r="D42" s="49" t="s">
        <v>104</v>
      </c>
      <c r="E42" s="221"/>
      <c r="F42" s="221"/>
      <c r="G42" s="221"/>
      <c r="H42" s="221"/>
      <c r="I42" s="221"/>
      <c r="J42" s="221"/>
      <c r="K42" s="221"/>
      <c r="L42" s="221"/>
      <c r="M42" s="213"/>
      <c r="N42" s="213"/>
      <c r="O42" s="214"/>
    </row>
    <row r="43" spans="1:15" ht="22.5" customHeight="1">
      <c r="A43" s="35"/>
      <c r="B43" s="61">
        <v>1176000</v>
      </c>
      <c r="C43" s="60" t="s">
        <v>105</v>
      </c>
      <c r="D43" s="51" t="s">
        <v>46</v>
      </c>
      <c r="E43" s="224"/>
      <c r="F43" s="224"/>
      <c r="G43" s="224"/>
      <c r="H43" s="224"/>
      <c r="I43" s="224"/>
      <c r="J43" s="224"/>
      <c r="K43" s="224"/>
      <c r="L43" s="224"/>
      <c r="M43" s="217"/>
      <c r="N43" s="217"/>
      <c r="O43" s="218"/>
    </row>
    <row r="44" spans="1:15" ht="14.25">
      <c r="A44" s="35"/>
      <c r="B44" s="61">
        <v>1176100</v>
      </c>
      <c r="C44" s="62" t="s">
        <v>178</v>
      </c>
      <c r="D44" s="49" t="s">
        <v>106</v>
      </c>
      <c r="E44" s="211"/>
      <c r="F44" s="211"/>
      <c r="G44" s="211"/>
      <c r="H44" s="211"/>
      <c r="I44" s="211"/>
      <c r="J44" s="211"/>
      <c r="K44" s="211"/>
      <c r="L44" s="211"/>
      <c r="M44" s="217"/>
      <c r="N44" s="217"/>
      <c r="O44" s="218"/>
    </row>
    <row r="45" spans="1:15" ht="36.75" customHeight="1">
      <c r="A45" s="48"/>
      <c r="B45" s="63" t="s">
        <v>107</v>
      </c>
      <c r="C45" s="64" t="s">
        <v>117</v>
      </c>
      <c r="D45" s="51" t="s">
        <v>46</v>
      </c>
      <c r="E45" s="224"/>
      <c r="F45" s="224"/>
      <c r="G45" s="224"/>
      <c r="H45" s="224"/>
      <c r="I45" s="224"/>
      <c r="J45" s="224"/>
      <c r="K45" s="224"/>
      <c r="L45" s="224"/>
      <c r="M45" s="225"/>
      <c r="N45" s="225"/>
      <c r="O45" s="226"/>
    </row>
    <row r="46" spans="1:15" ht="23.25" customHeight="1" thickBot="1">
      <c r="A46" s="48"/>
      <c r="B46" s="65" t="s">
        <v>108</v>
      </c>
      <c r="C46" s="66" t="s">
        <v>109</v>
      </c>
      <c r="D46" s="67"/>
      <c r="E46" s="227"/>
      <c r="F46" s="227"/>
      <c r="G46" s="227"/>
      <c r="H46" s="227"/>
      <c r="I46" s="227"/>
      <c r="J46" s="227"/>
      <c r="K46" s="227"/>
      <c r="L46" s="227"/>
      <c r="M46" s="228"/>
      <c r="N46" s="228"/>
      <c r="O46" s="229"/>
    </row>
    <row r="47" spans="1:15" ht="12.75">
      <c r="A47" s="48"/>
      <c r="B47" s="1"/>
      <c r="C47" s="68" t="s">
        <v>429</v>
      </c>
      <c r="D47" s="69"/>
      <c r="E47" s="69"/>
      <c r="F47" s="69"/>
      <c r="G47" s="69"/>
      <c r="H47" s="69"/>
      <c r="I47" s="69"/>
      <c r="J47" s="70"/>
      <c r="K47" s="70"/>
      <c r="L47" s="70"/>
      <c r="M47" s="47"/>
      <c r="N47" s="47"/>
      <c r="O47" s="39"/>
    </row>
    <row r="48" spans="1:15" ht="12.75">
      <c r="A48" s="48"/>
      <c r="B48" s="1"/>
      <c r="C48" s="69"/>
      <c r="D48" s="69"/>
      <c r="E48" s="69"/>
      <c r="F48" s="69"/>
      <c r="G48" s="69"/>
      <c r="H48" s="69"/>
      <c r="I48" s="69"/>
      <c r="J48" s="70"/>
      <c r="K48" s="70"/>
      <c r="L48" s="70"/>
      <c r="M48" s="47"/>
      <c r="N48" s="47"/>
      <c r="O48" s="39"/>
    </row>
    <row r="49" spans="1:15" ht="12.75">
      <c r="A49" s="48"/>
      <c r="B49" s="1"/>
      <c r="C49" s="69"/>
      <c r="D49" s="69"/>
      <c r="E49" s="69"/>
      <c r="F49" s="69"/>
      <c r="G49" s="69"/>
      <c r="H49" s="69"/>
      <c r="I49" s="69"/>
      <c r="J49" s="70"/>
      <c r="K49" s="70"/>
      <c r="L49" s="70"/>
      <c r="M49" s="47"/>
      <c r="N49" s="47"/>
      <c r="O49" s="3"/>
    </row>
    <row r="50" spans="1:15" ht="13.5">
      <c r="A50" s="48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1:15" ht="13.5">
      <c r="A51" s="48"/>
      <c r="B51" s="235"/>
      <c r="C51" s="392" t="s">
        <v>191</v>
      </c>
      <c r="D51" s="392"/>
      <c r="E51" s="393" t="s">
        <v>419</v>
      </c>
      <c r="F51" s="393"/>
      <c r="G51" s="393"/>
      <c r="H51" s="393"/>
      <c r="I51" s="393"/>
      <c r="J51" s="393"/>
      <c r="K51" s="393"/>
      <c r="L51" s="393"/>
      <c r="M51" s="393"/>
      <c r="N51" s="393"/>
      <c r="O51" s="393"/>
    </row>
    <row r="52" spans="1:15" ht="14.25">
      <c r="A52" s="48"/>
      <c r="B52" s="235"/>
      <c r="C52" s="392" t="s">
        <v>192</v>
      </c>
      <c r="D52" s="392"/>
      <c r="E52" s="395" t="s">
        <v>193</v>
      </c>
      <c r="F52" s="395"/>
      <c r="G52" s="395"/>
      <c r="H52" s="395"/>
      <c r="I52" s="395"/>
      <c r="J52" s="395"/>
      <c r="K52" s="395"/>
      <c r="L52" s="395"/>
      <c r="M52" s="395"/>
      <c r="N52" s="395"/>
      <c r="O52" s="395"/>
    </row>
    <row r="53" spans="1:15" ht="13.5">
      <c r="A53" s="48"/>
      <c r="B53" s="236" t="s">
        <v>194</v>
      </c>
      <c r="C53" s="236"/>
      <c r="D53" s="237"/>
      <c r="E53" s="238"/>
      <c r="F53" s="239"/>
      <c r="G53" s="239"/>
      <c r="H53" s="239"/>
      <c r="I53" s="239"/>
      <c r="J53" s="239"/>
      <c r="K53" s="239"/>
      <c r="L53" s="239"/>
      <c r="M53" s="239"/>
      <c r="N53" s="235"/>
      <c r="O53" s="235"/>
    </row>
    <row r="54" spans="1:15" ht="13.5">
      <c r="A54" s="48"/>
      <c r="B54" s="235"/>
      <c r="C54" s="392" t="s">
        <v>195</v>
      </c>
      <c r="D54" s="392"/>
      <c r="E54" s="393" t="s">
        <v>420</v>
      </c>
      <c r="F54" s="393"/>
      <c r="G54" s="393"/>
      <c r="H54" s="393"/>
      <c r="I54" s="393"/>
      <c r="J54" s="393"/>
      <c r="K54" s="393"/>
      <c r="L54" s="393"/>
      <c r="M54" s="393"/>
      <c r="N54" s="393"/>
      <c r="O54" s="393"/>
    </row>
    <row r="55" spans="1:15" ht="14.25">
      <c r="A55" s="1"/>
      <c r="B55" s="235"/>
      <c r="C55" s="392" t="s">
        <v>196</v>
      </c>
      <c r="D55" s="392"/>
      <c r="E55" s="395" t="s">
        <v>193</v>
      </c>
      <c r="F55" s="395"/>
      <c r="G55" s="395"/>
      <c r="H55" s="395"/>
      <c r="I55" s="395"/>
      <c r="J55" s="395"/>
      <c r="K55" s="395"/>
      <c r="L55" s="395"/>
      <c r="M55" s="395"/>
      <c r="N55" s="395"/>
      <c r="O55" s="395"/>
    </row>
    <row r="56" spans="1:15" ht="13.5">
      <c r="A56" s="1"/>
      <c r="B56" s="235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5"/>
      <c r="O56" s="235"/>
    </row>
  </sheetData>
  <sheetProtection/>
  <mergeCells count="24">
    <mergeCell ref="C52:D52"/>
    <mergeCell ref="E52:O52"/>
    <mergeCell ref="C54:D54"/>
    <mergeCell ref="E54:O54"/>
    <mergeCell ref="C55:D55"/>
    <mergeCell ref="E55:O55"/>
    <mergeCell ref="K16:K17"/>
    <mergeCell ref="L16:L17"/>
    <mergeCell ref="M16:N16"/>
    <mergeCell ref="O16:O17"/>
    <mergeCell ref="C51:D51"/>
    <mergeCell ref="E51:O51"/>
    <mergeCell ref="B16:B17"/>
    <mergeCell ref="C16:D16"/>
    <mergeCell ref="E16:E17"/>
    <mergeCell ref="F16:H16"/>
    <mergeCell ref="I16:I17"/>
    <mergeCell ref="J16:J17"/>
    <mergeCell ref="N1:O1"/>
    <mergeCell ref="B2:O2"/>
    <mergeCell ref="B3:O3"/>
    <mergeCell ref="B4:M4"/>
    <mergeCell ref="D6:H6"/>
    <mergeCell ref="K10:N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user</cp:lastModifiedBy>
  <cp:lastPrinted>2018-10-02T06:59:09Z</cp:lastPrinted>
  <dcterms:created xsi:type="dcterms:W3CDTF">2008-02-17T12:39:08Z</dcterms:created>
  <dcterms:modified xsi:type="dcterms:W3CDTF">2018-10-19T06:52:45Z</dcterms:modified>
  <cp:category/>
  <cp:version/>
  <cp:contentType/>
  <cp:contentStatus/>
</cp:coreProperties>
</file>