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sept" sheetId="1" r:id="rId1"/>
  </sheets>
  <definedNames/>
  <calcPr fullCalcOnLoad="1"/>
</workbook>
</file>

<file path=xl/sharedStrings.xml><?xml version="1.0" encoding="utf-8"?>
<sst xmlns="http://schemas.openxmlformats.org/spreadsheetml/2006/main" count="108" uniqueCount="99">
  <si>
    <t>Կ.Տ.</t>
  </si>
  <si>
    <t>x</t>
  </si>
  <si>
    <t>NN</t>
  </si>
  <si>
    <t xml:space="preserve">  411100</t>
  </si>
  <si>
    <t>421200</t>
  </si>
  <si>
    <t>421322</t>
  </si>
  <si>
    <t>421311</t>
  </si>
  <si>
    <t>421300</t>
  </si>
  <si>
    <t>421400</t>
  </si>
  <si>
    <t>422100</t>
  </si>
  <si>
    <t>422900</t>
  </si>
  <si>
    <t>423900</t>
  </si>
  <si>
    <t>425100</t>
  </si>
  <si>
    <t>426100</t>
  </si>
  <si>
    <t>426700</t>
  </si>
  <si>
    <t>426900</t>
  </si>
  <si>
    <t>451100</t>
  </si>
  <si>
    <t>486100</t>
  </si>
  <si>
    <t>1200000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</si>
  <si>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</si>
  <si>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</si>
  <si>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</si>
  <si>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</si>
  <si>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</si>
  <si>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</si>
  <si>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</si>
  <si>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</si>
  <si>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8. Ծրագրի անվանումը _________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</si>
  <si>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</si>
  <si>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</si>
  <si>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</si>
  <si>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ԱՌԱՋԻՆ ԿԱՐԳԻ</t>
  </si>
  <si>
    <t>ՍՏՈՐԱԳՐՈՒԹՅՈՒՆ</t>
  </si>
  <si>
    <t>ԵՐԿՐՈՐԴ ԿԱՐԳԻ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</si>
  <si>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</si>
  <si>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</si>
  <si>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</si>
  <si>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</si>
  <si>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</si>
  <si>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</si>
  <si>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</si>
  <si>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</si>
  <si>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</si>
  <si>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</si>
  <si>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</si>
  <si>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</si>
  <si>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</si>
  <si>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</si>
  <si>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</si>
  <si>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</si>
  <si>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</si>
  <si>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</si>
  <si>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</si>
  <si>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</si>
  <si>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</si>
  <si>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</si>
  <si>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</si>
  <si>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</si>
  <si>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</si>
  <si>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</si>
  <si>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</si>
  <si>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</si>
  <si>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</si>
  <si>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Ա.   ԸՆԹԱՑԻԿ  ԾԱԽՍԵՐ՝                                                                                                                                    ԸՆԴԱՄԵՆԸ,                                                                                             </t>
  </si>
  <si>
    <t xml:space="preserve">   ԸՆԹԱՑԻԿ  ԾԱԽՍԵՐ՝                                                                                                                                                                                                                                </t>
  </si>
  <si>
    <t xml:space="preserve"> -Աշխատողների աշխատավարձեր և հավելավճարներ</t>
  </si>
  <si>
    <t>2 Ծառայությունների և ապրանքների ձեռք բերում</t>
  </si>
  <si>
    <t>2.1 Շարունակական ծախսեր</t>
  </si>
  <si>
    <t xml:space="preserve"> -էներգետիկ  ծառայություններ</t>
  </si>
  <si>
    <t>-Վառելիքի-ջեռուց.ծախսեր</t>
  </si>
  <si>
    <t>-Ջրմուղ-կոյուղուց օգտվ.ծախսեր</t>
  </si>
  <si>
    <t xml:space="preserve"> -Կոմունալ ծառայություններ</t>
  </si>
  <si>
    <t xml:space="preserve"> -Կապի ծառայություններ</t>
  </si>
  <si>
    <t xml:space="preserve">2.2 Գործուղումների և շրջագայություններ ծախսեր </t>
  </si>
  <si>
    <t xml:space="preserve"> -Ներքին գործուղումներ</t>
  </si>
  <si>
    <t xml:space="preserve"> -Այլ տրանսպորտային ծախսեր</t>
  </si>
  <si>
    <t>2.3 Պայմանագրային ծառայությունների ձեռք բերում</t>
  </si>
  <si>
    <t xml:space="preserve"> -Ընդհանուր բնույթի այլ ծառայություններ</t>
  </si>
  <si>
    <t>2.5 Ընթացիկ նորոգում և պահպանում (ծառայություններ և նյութեր)</t>
  </si>
  <si>
    <t xml:space="preserve"> -Շենքերի և կառույցների ընթացիկ նորոգում և պահպանում</t>
  </si>
  <si>
    <t>2.6  Նյութեր</t>
  </si>
  <si>
    <t xml:space="preserve"> -Գրասենյակային նյութեր և հագուստ</t>
  </si>
  <si>
    <t xml:space="preserve"> -Կենցաղային և հանրային սննդի նյութեր</t>
  </si>
  <si>
    <t xml:space="preserve"> -Հատուկ նպատակային այլ նյութեր</t>
  </si>
  <si>
    <t>4. Սուբսիդիաներ</t>
  </si>
  <si>
    <t xml:space="preserve"> -Սուբսիդիաներ ոչ-ֆինանսական պետական կազմակերպություններին </t>
  </si>
  <si>
    <t>7.6 ԱՅԼ ԾԱԽՍԵՐ</t>
  </si>
  <si>
    <t xml:space="preserve"> -Այլ ծախսեր</t>
  </si>
  <si>
    <t>Բ, ՈՉ-ՖԻՆԱՆՍԱԿԱՆ ԱԿՏԻՎՆԵՐԻ ԳԾՈՎ ԾԱԽՍԵՐ</t>
  </si>
  <si>
    <t>Ընդամենը ծախսեր (տող1200000+ տող1000000)</t>
  </si>
  <si>
    <r>
      <t xml:space="preserve">  ստորագրություն </t>
    </r>
    <r>
      <rPr>
        <b/>
        <i/>
        <sz val="10"/>
        <rFont val="GHEA Grapalat"/>
        <family val="3"/>
      </rPr>
      <t xml:space="preserve">                                                                </t>
    </r>
    <r>
      <rPr>
        <b/>
        <i/>
        <u val="single"/>
        <sz val="10"/>
        <rFont val="GHEA Grapalat"/>
        <family val="3"/>
      </rPr>
      <t xml:space="preserve"> (Ա.Հ.Ա.)</t>
    </r>
  </si>
  <si>
    <t xml:space="preserve">ՍՏՈՐԱԳՐՈՒԹՅՈՒՆ 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</si>
  <si>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Arial"/>
        <family val="2"/>
      </rPr>
      <t>ՀՀ  ԼՈՌՈՒ ՄԱՐԶՊԵՏԱՐԱՆ</t>
    </r>
  </si>
  <si>
    <t>1. Հիմնարկի անվանումը  Տաշիրի Ա.Աղեկյանի անվան թիվ 2 հիմնական դպրոց</t>
  </si>
  <si>
    <t>2. Փոստային հասցեն                   ՀՀ Լոռու մարզ, ք.Տաշիր, Կ.Դեմիրճյան 8</t>
  </si>
  <si>
    <t xml:space="preserve">                                                                                               Ս. Մելոյան</t>
  </si>
  <si>
    <t>__________________                                                                Մ.Ավետիսյան</t>
  </si>
  <si>
    <r>
      <t xml:space="preserve">____04       __09______     </t>
    </r>
    <r>
      <rPr>
        <u val="single"/>
        <sz val="10"/>
        <rFont val="GHEA Grapalat"/>
        <family val="3"/>
      </rPr>
      <t>2018      թ.</t>
    </r>
  </si>
  <si>
    <t>01.01.2018թ. --_01.10 . 2018թ. ժամանակահատվածի համար</t>
  </si>
</sst>
</file>

<file path=xl/styles.xml><?xml version="1.0" encoding="utf-8"?>
<styleSheet xmlns="http://schemas.openxmlformats.org/spreadsheetml/2006/main">
  <numFmts count="32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* #,##0.0_);_(* \(#,##0.0\);_(* &quot;-&quot;??_);_(@_)"/>
    <numFmt numFmtId="187" formatCode="_-* #,##0.0_р_._-;\-* #,##0.0_р_._-;_-* &quot;-&quot;?_р_._-;_-@_-"/>
  </numFmts>
  <fonts count="62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b/>
      <i/>
      <sz val="8"/>
      <name val="GHEA Grapalat"/>
      <family val="3"/>
    </font>
    <font>
      <b/>
      <sz val="9"/>
      <name val="GHEA Grapalat"/>
      <family val="3"/>
    </font>
    <font>
      <b/>
      <sz val="10"/>
      <name val="Arial Cyr"/>
      <family val="2"/>
    </font>
    <font>
      <b/>
      <sz val="9"/>
      <color indexed="8"/>
      <name val="GHEA Grapalat"/>
      <family val="3"/>
    </font>
    <font>
      <b/>
      <i/>
      <sz val="10"/>
      <name val="GHEA Grapalat"/>
      <family val="3"/>
    </font>
    <font>
      <b/>
      <i/>
      <sz val="9"/>
      <color indexed="8"/>
      <name val="GHEA Grapalat"/>
      <family val="3"/>
    </font>
    <font>
      <i/>
      <sz val="9"/>
      <name val="GHEA Grapalat"/>
      <family val="3"/>
    </font>
    <font>
      <sz val="8"/>
      <color indexed="10"/>
      <name val="GHEA Grapalat"/>
      <family val="3"/>
    </font>
    <font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sz val="8"/>
      <color indexed="8"/>
      <name val="GHEA Grapalat"/>
      <family val="3"/>
    </font>
    <font>
      <b/>
      <sz val="10"/>
      <color indexed="8"/>
      <name val="GHEA Grapalat"/>
      <family val="3"/>
    </font>
    <font>
      <u val="single"/>
      <sz val="10"/>
      <name val="GHEA Grapalat"/>
      <family val="3"/>
    </font>
    <font>
      <b/>
      <i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sz val="9"/>
      <name val="Arial"/>
      <family val="2"/>
    </font>
    <font>
      <b/>
      <i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180" fontId="2" fillId="33" borderId="13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vertical="center" wrapText="1"/>
    </xf>
    <xf numFmtId="180" fontId="7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vertical="top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180" fontId="7" fillId="33" borderId="12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center" wrapText="1"/>
    </xf>
    <xf numFmtId="180" fontId="1" fillId="33" borderId="10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/>
    </xf>
    <xf numFmtId="49" fontId="17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/>
    </xf>
    <xf numFmtId="180" fontId="7" fillId="0" borderId="12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180" fontId="18" fillId="0" borderId="15" xfId="0" applyNumberFormat="1" applyFont="1" applyFill="1" applyBorder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187" fontId="18" fillId="0" borderId="15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180" fontId="2" fillId="33" borderId="10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/>
    </xf>
    <xf numFmtId="180" fontId="10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49" fontId="19" fillId="0" borderId="10" xfId="0" applyNumberFormat="1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vertical="top" wrapText="1"/>
    </xf>
    <xf numFmtId="0" fontId="2" fillId="33" borderId="14" xfId="0" applyFont="1" applyFill="1" applyBorder="1" applyAlignment="1">
      <alignment horizontal="center" vertical="top"/>
    </xf>
    <xf numFmtId="0" fontId="10" fillId="33" borderId="10" xfId="0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vertical="top" wrapText="1"/>
    </xf>
    <xf numFmtId="49" fontId="21" fillId="0" borderId="14" xfId="0" applyNumberFormat="1" applyFont="1" applyFill="1" applyBorder="1" applyAlignment="1">
      <alignment vertical="top" wrapText="1"/>
    </xf>
    <xf numFmtId="49" fontId="22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0" fontId="1" fillId="0" borderId="16" xfId="0" applyFont="1" applyFill="1" applyBorder="1" applyAlignment="1">
      <alignment vertical="top"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3" fillId="0" borderId="0" xfId="0" applyFont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6" fillId="0" borderId="0" xfId="0" applyFont="1" applyAlignment="1">
      <alignment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6" fillId="0" borderId="17" xfId="0" applyFont="1" applyBorder="1" applyAlignment="1">
      <alignment vertical="center" wrapText="1"/>
    </xf>
    <xf numFmtId="0" fontId="26" fillId="0" borderId="0" xfId="0" applyFont="1" applyAlignment="1">
      <alignment/>
    </xf>
    <xf numFmtId="0" fontId="26" fillId="0" borderId="0" xfId="0" applyFont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187" fontId="5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187" fontId="0" fillId="0" borderId="0" xfId="0" applyNumberFormat="1" applyAlignment="1">
      <alignment/>
    </xf>
    <xf numFmtId="0" fontId="26" fillId="0" borderId="0" xfId="0" applyFont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PageLayoutView="0" workbookViewId="0" topLeftCell="A10">
      <selection activeCell="O18" sqref="O18"/>
    </sheetView>
  </sheetViews>
  <sheetFormatPr defaultColWidth="9.140625" defaultRowHeight="12.75"/>
  <cols>
    <col min="1" max="1" width="7.8515625" style="0" customWidth="1"/>
    <col min="2" max="2" width="41.28125" style="0" customWidth="1"/>
    <col min="3" max="3" width="8.00390625" style="0" customWidth="1"/>
    <col min="4" max="4" width="11.00390625" style="0" customWidth="1"/>
    <col min="5" max="5" width="6.28125" style="0" customWidth="1"/>
    <col min="6" max="6" width="6.57421875" style="0" customWidth="1"/>
    <col min="7" max="7" width="5.28125" style="0" customWidth="1"/>
    <col min="8" max="8" width="10.57421875" style="0" customWidth="1"/>
    <col min="9" max="9" width="10.00390625" style="0" customWidth="1"/>
    <col min="10" max="10" width="10.28125" style="0" customWidth="1"/>
    <col min="11" max="11" width="10.140625" style="0" customWidth="1"/>
    <col min="12" max="12" width="4.00390625" style="0" customWidth="1"/>
    <col min="13" max="13" width="5.00390625" style="0" customWidth="1"/>
    <col min="14" max="14" width="10.28125" style="0" customWidth="1"/>
    <col min="16" max="16" width="9.8515625" style="0" bestFit="1" customWidth="1"/>
  </cols>
  <sheetData>
    <row r="1" spans="1:13" ht="17.25">
      <c r="A1" s="94" t="s">
        <v>19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18.75" customHeight="1">
      <c r="A2" s="8"/>
      <c r="B2" s="8"/>
      <c r="C2" s="8"/>
      <c r="D2" s="8"/>
      <c r="E2" s="8"/>
      <c r="F2" s="8"/>
      <c r="G2" s="8"/>
      <c r="H2" s="8"/>
      <c r="I2" s="8"/>
      <c r="J2" s="85"/>
      <c r="K2" s="85"/>
      <c r="L2" s="86"/>
      <c r="M2" s="86"/>
    </row>
    <row r="3" spans="1:13" ht="16.5" customHeight="1">
      <c r="A3" s="94" t="s">
        <v>20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1:13" ht="17.25">
      <c r="A4" s="94" t="s">
        <v>98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</row>
    <row r="5" spans="1:11" ht="12.75">
      <c r="A5" s="6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ht="20.25" customHeight="1">
      <c r="A6" s="89" t="s">
        <v>93</v>
      </c>
      <c r="B6" s="89"/>
      <c r="C6" s="89"/>
      <c r="D6" s="89"/>
      <c r="E6" s="89"/>
      <c r="F6" s="89" t="s">
        <v>21</v>
      </c>
      <c r="G6" s="89"/>
      <c r="H6" s="89"/>
      <c r="I6" s="89"/>
      <c r="J6" s="89"/>
      <c r="K6" s="89"/>
      <c r="L6" s="89"/>
      <c r="M6" s="75"/>
      <c r="N6" s="77"/>
    </row>
    <row r="7" spans="6:14" ht="12.75" customHeight="1">
      <c r="F7" s="89" t="s">
        <v>22</v>
      </c>
      <c r="G7" s="89"/>
      <c r="H7" s="89"/>
      <c r="I7" s="89"/>
      <c r="J7" s="89"/>
      <c r="K7" s="89"/>
      <c r="L7" s="96"/>
      <c r="M7" s="74"/>
      <c r="N7" s="77"/>
    </row>
    <row r="8" spans="1:14" ht="12.75">
      <c r="A8" s="89" t="s">
        <v>94</v>
      </c>
      <c r="B8" s="89"/>
      <c r="C8" s="89"/>
      <c r="D8" s="89"/>
      <c r="E8" s="89"/>
      <c r="F8" s="89" t="s">
        <v>23</v>
      </c>
      <c r="G8" s="89"/>
      <c r="H8" s="89"/>
      <c r="I8" s="89"/>
      <c r="J8" s="89"/>
      <c r="K8" s="89"/>
      <c r="L8" s="96"/>
      <c r="M8" s="74"/>
      <c r="N8" s="77"/>
    </row>
    <row r="9" spans="1:14" ht="12.75">
      <c r="A9" s="89"/>
      <c r="B9" s="89"/>
      <c r="C9" s="89"/>
      <c r="D9" s="89"/>
      <c r="E9" s="89"/>
      <c r="F9" s="89" t="s">
        <v>24</v>
      </c>
      <c r="G9" s="89"/>
      <c r="H9" s="89"/>
      <c r="I9" s="89"/>
      <c r="J9" s="89"/>
      <c r="K9" s="89"/>
      <c r="L9" s="96"/>
      <c r="M9" s="74"/>
      <c r="N9" s="77"/>
    </row>
    <row r="10" spans="1:14" ht="12.75" customHeight="1">
      <c r="A10" s="89"/>
      <c r="B10" s="89"/>
      <c r="C10" s="89"/>
      <c r="D10" s="89"/>
      <c r="E10" s="89"/>
      <c r="F10" s="89" t="s">
        <v>25</v>
      </c>
      <c r="G10" s="89"/>
      <c r="H10" s="89"/>
      <c r="I10" s="89"/>
      <c r="J10" s="89"/>
      <c r="K10" s="89"/>
      <c r="L10" s="89"/>
      <c r="M10" s="75"/>
      <c r="N10" s="77"/>
    </row>
    <row r="11" spans="1:14" ht="12.75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96"/>
      <c r="M11" s="74"/>
      <c r="N11" s="77"/>
    </row>
    <row r="12" spans="1:14" ht="26.25" customHeight="1">
      <c r="A12" s="95" t="s">
        <v>26</v>
      </c>
      <c r="B12" s="95"/>
      <c r="C12" s="95"/>
      <c r="D12" s="95"/>
      <c r="E12" s="95"/>
      <c r="F12" s="95" t="s">
        <v>27</v>
      </c>
      <c r="G12" s="95"/>
      <c r="H12" s="95"/>
      <c r="I12" s="95"/>
      <c r="J12" s="95"/>
      <c r="K12" s="95"/>
      <c r="L12" s="95"/>
      <c r="M12" s="73"/>
      <c r="N12" s="77"/>
    </row>
    <row r="13" spans="1:14" ht="40.5" customHeight="1">
      <c r="A13" s="89" t="s">
        <v>92</v>
      </c>
      <c r="B13" s="89"/>
      <c r="C13" s="89"/>
      <c r="D13" s="89"/>
      <c r="E13" s="89"/>
      <c r="F13" s="89" t="s">
        <v>28</v>
      </c>
      <c r="G13" s="89"/>
      <c r="H13" s="89"/>
      <c r="I13" s="89"/>
      <c r="J13" s="89"/>
      <c r="K13" s="89"/>
      <c r="L13" s="96"/>
      <c r="M13" s="76"/>
      <c r="N13" s="77"/>
    </row>
    <row r="14" spans="1:14" ht="29.25" customHeight="1">
      <c r="A14" s="89" t="s">
        <v>29</v>
      </c>
      <c r="B14" s="89"/>
      <c r="C14" s="89"/>
      <c r="D14" s="89"/>
      <c r="E14" s="89"/>
      <c r="F14" s="89" t="s">
        <v>30</v>
      </c>
      <c r="G14" s="89"/>
      <c r="H14" s="89"/>
      <c r="I14" s="89"/>
      <c r="J14" s="89"/>
      <c r="K14" s="89"/>
      <c r="L14" s="89"/>
      <c r="M14" s="78"/>
      <c r="N14" s="77"/>
    </row>
    <row r="15" spans="1:11" ht="12.75">
      <c r="A15" s="6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4" ht="35.25" customHeight="1">
      <c r="A16" s="90" t="s">
        <v>34</v>
      </c>
      <c r="B16" s="9" t="s">
        <v>35</v>
      </c>
      <c r="C16" s="92" t="s">
        <v>2</v>
      </c>
      <c r="D16" s="90" t="s">
        <v>36</v>
      </c>
      <c r="E16" s="101" t="s">
        <v>37</v>
      </c>
      <c r="F16" s="102"/>
      <c r="G16" s="103"/>
      <c r="H16" s="90" t="s">
        <v>38</v>
      </c>
      <c r="I16" s="90" t="s">
        <v>39</v>
      </c>
      <c r="J16" s="90" t="s">
        <v>40</v>
      </c>
      <c r="K16" s="90" t="s">
        <v>41</v>
      </c>
      <c r="L16" s="104" t="s">
        <v>42</v>
      </c>
      <c r="M16" s="90" t="s">
        <v>48</v>
      </c>
      <c r="N16" s="90" t="s">
        <v>43</v>
      </c>
    </row>
    <row r="17" spans="1:14" ht="45" customHeight="1">
      <c r="A17" s="91"/>
      <c r="B17" s="10" t="s">
        <v>44</v>
      </c>
      <c r="C17" s="93"/>
      <c r="D17" s="91"/>
      <c r="E17" s="11" t="s">
        <v>45</v>
      </c>
      <c r="F17" s="11" t="s">
        <v>46</v>
      </c>
      <c r="G17" s="11" t="s">
        <v>47</v>
      </c>
      <c r="H17" s="91"/>
      <c r="I17" s="91"/>
      <c r="J17" s="91"/>
      <c r="K17" s="91"/>
      <c r="L17" s="105"/>
      <c r="M17" s="91"/>
      <c r="N17" s="91"/>
    </row>
    <row r="18" spans="1:14" ht="12.75">
      <c r="A18" s="68" t="s">
        <v>49</v>
      </c>
      <c r="B18" s="68" t="s">
        <v>50</v>
      </c>
      <c r="C18" s="69" t="s">
        <v>51</v>
      </c>
      <c r="D18" s="70" t="s">
        <v>52</v>
      </c>
      <c r="E18" s="70" t="s">
        <v>53</v>
      </c>
      <c r="F18" s="70" t="s">
        <v>54</v>
      </c>
      <c r="G18" s="70" t="s">
        <v>55</v>
      </c>
      <c r="H18" s="70" t="s">
        <v>56</v>
      </c>
      <c r="I18" s="70" t="s">
        <v>57</v>
      </c>
      <c r="J18" s="70" t="s">
        <v>58</v>
      </c>
      <c r="K18" s="70" t="s">
        <v>59</v>
      </c>
      <c r="L18" s="70" t="s">
        <v>60</v>
      </c>
      <c r="M18" s="70" t="s">
        <v>61</v>
      </c>
      <c r="N18" s="70" t="s">
        <v>62</v>
      </c>
    </row>
    <row r="19" spans="1:16" ht="33">
      <c r="A19" s="4">
        <v>1100000</v>
      </c>
      <c r="B19" s="80" t="s">
        <v>63</v>
      </c>
      <c r="C19" s="81" t="s">
        <v>1</v>
      </c>
      <c r="D19" s="82">
        <f>D21+D22+D23</f>
        <v>79844.5</v>
      </c>
      <c r="E19" s="82"/>
      <c r="F19" s="82"/>
      <c r="G19" s="82"/>
      <c r="H19" s="82">
        <f>H22+H24+H34</f>
        <v>87856.3</v>
      </c>
      <c r="I19" s="82">
        <f>I20+I21</f>
        <v>76325.9</v>
      </c>
      <c r="J19" s="82">
        <f>J22+J24+J31+J34</f>
        <v>54194.5</v>
      </c>
      <c r="K19" s="82">
        <f>K22+K24+K31+K34</f>
        <v>53422.200000000004</v>
      </c>
      <c r="L19" s="82"/>
      <c r="M19" s="82"/>
      <c r="N19" s="82">
        <f>I19-J19</f>
        <v>22131.399999999994</v>
      </c>
      <c r="P19" s="88"/>
    </row>
    <row r="20" spans="1:14" ht="18.75" customHeight="1">
      <c r="A20" s="12"/>
      <c r="B20" s="38" t="s">
        <v>64</v>
      </c>
      <c r="C20" s="13"/>
      <c r="D20" s="79"/>
      <c r="E20" s="38"/>
      <c r="F20" s="22"/>
      <c r="G20" s="38"/>
      <c r="H20" s="30"/>
      <c r="I20" s="30">
        <f>17690+4222+3180+3180+4222+3180+4222+3180+4222+4222+3180+3180+4222</f>
        <v>62102</v>
      </c>
      <c r="J20" s="31"/>
      <c r="K20" s="31"/>
      <c r="L20" s="32"/>
      <c r="M20" s="33"/>
      <c r="N20" s="34"/>
    </row>
    <row r="21" spans="1:16" ht="18.75" customHeight="1">
      <c r="A21" s="12"/>
      <c r="B21" s="14">
        <v>0</v>
      </c>
      <c r="C21" s="13"/>
      <c r="D21" s="15"/>
      <c r="E21" s="35"/>
      <c r="F21" s="35"/>
      <c r="G21" s="35"/>
      <c r="H21" s="15"/>
      <c r="I21" s="36">
        <v>14223.9</v>
      </c>
      <c r="J21" s="31"/>
      <c r="K21" s="31"/>
      <c r="L21" s="32"/>
      <c r="M21" s="33"/>
      <c r="N21" s="37"/>
      <c r="P21" s="87"/>
    </row>
    <row r="22" spans="1:19" ht="23.25" customHeight="1">
      <c r="A22" s="16">
        <v>1111000</v>
      </c>
      <c r="B22" s="17" t="s">
        <v>65</v>
      </c>
      <c r="C22" s="18" t="s">
        <v>3</v>
      </c>
      <c r="D22" s="19">
        <v>79844.5</v>
      </c>
      <c r="E22" s="19"/>
      <c r="F22" s="19"/>
      <c r="G22" s="19"/>
      <c r="H22" s="19">
        <v>66897</v>
      </c>
      <c r="I22" s="19"/>
      <c r="J22" s="19">
        <f>22812.7-13.7+6120.6+2.5+1520+2623.4+4884.5+141.4+1459.7+133.7+46+13.5+110.4+220+1132.5+38+253.6+253.4+1380.8-7.2+220+2419.4+76.2+57.6+1200.2-11.7+89.5+33+50+1510+1503+63.5+2+184.9</f>
        <v>50523.4</v>
      </c>
      <c r="K22" s="19">
        <f>30701.7+13160.6+3+1299.2+3+3634.1+48.1+3+349.1-23.7+184.9</f>
        <v>49363</v>
      </c>
      <c r="L22" s="19"/>
      <c r="M22" s="19"/>
      <c r="N22" s="19"/>
      <c r="O22" s="87"/>
      <c r="P22" s="87"/>
      <c r="Q22" s="87"/>
      <c r="S22" s="87"/>
    </row>
    <row r="23" spans="1:14" ht="29.25" customHeight="1">
      <c r="A23" s="16">
        <v>1120000</v>
      </c>
      <c r="B23" s="20" t="s">
        <v>66</v>
      </c>
      <c r="C23" s="21" t="s">
        <v>1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</row>
    <row r="24" spans="1:16" ht="18.75" customHeight="1">
      <c r="A24" s="16">
        <v>1121000</v>
      </c>
      <c r="B24" s="23" t="s">
        <v>67</v>
      </c>
      <c r="C24" s="24"/>
      <c r="D24" s="19">
        <f>D25+D26+D27+D28+D29</f>
        <v>4520</v>
      </c>
      <c r="E24" s="19"/>
      <c r="F24" s="19"/>
      <c r="G24" s="19"/>
      <c r="H24" s="19">
        <f>H25+H26+H27+H28+H29</f>
        <v>2668</v>
      </c>
      <c r="I24" s="19"/>
      <c r="J24" s="19">
        <f>J25+J26+J27+J28+J29</f>
        <v>1110</v>
      </c>
      <c r="K24" s="19">
        <f>K25+K26+K27+K28+K29</f>
        <v>1461</v>
      </c>
      <c r="L24" s="25"/>
      <c r="M24" s="25"/>
      <c r="N24" s="25"/>
      <c r="P24" s="87"/>
    </row>
    <row r="25" spans="1:17" ht="18.75" customHeight="1">
      <c r="A25" s="26">
        <v>1121200</v>
      </c>
      <c r="B25" s="27" t="s">
        <v>68</v>
      </c>
      <c r="C25" s="28" t="s">
        <v>4</v>
      </c>
      <c r="D25" s="29">
        <v>1000</v>
      </c>
      <c r="E25" s="19"/>
      <c r="F25" s="19"/>
      <c r="G25" s="19"/>
      <c r="H25" s="30">
        <v>710</v>
      </c>
      <c r="I25" s="44"/>
      <c r="J25" s="25">
        <f>159.7+68.4+37.4+9.4+7.2</f>
        <v>282.09999999999997</v>
      </c>
      <c r="K25" s="25">
        <f>151.1+109.3+68.4+37.3+9.4+7.1</f>
        <v>382.59999999999997</v>
      </c>
      <c r="L25" s="39"/>
      <c r="M25" s="45"/>
      <c r="N25" s="43"/>
      <c r="O25" s="87"/>
      <c r="P25" s="87"/>
      <c r="Q25" s="87"/>
    </row>
    <row r="26" spans="1:16" ht="18.75" customHeight="1">
      <c r="A26" s="26">
        <v>1121200</v>
      </c>
      <c r="B26" s="17" t="s">
        <v>69</v>
      </c>
      <c r="C26" s="28" t="s">
        <v>5</v>
      </c>
      <c r="D26" s="29">
        <v>3000</v>
      </c>
      <c r="E26" s="19"/>
      <c r="F26" s="19"/>
      <c r="G26" s="19"/>
      <c r="H26" s="30">
        <v>1590</v>
      </c>
      <c r="I26" s="44"/>
      <c r="J26" s="25">
        <f>549.2+23+85.3+4.2</f>
        <v>661.7</v>
      </c>
      <c r="K26" s="25">
        <f>601.2+184.2+102.3+4.6</f>
        <v>892.3000000000001</v>
      </c>
      <c r="L26" s="39"/>
      <c r="M26" s="45"/>
      <c r="N26" s="43"/>
      <c r="O26" s="87"/>
      <c r="P26" s="87"/>
    </row>
    <row r="27" spans="1:16" ht="18.75" customHeight="1">
      <c r="A27" s="26">
        <v>1121200</v>
      </c>
      <c r="B27" s="17" t="s">
        <v>70</v>
      </c>
      <c r="C27" s="28" t="s">
        <v>6</v>
      </c>
      <c r="D27" s="29">
        <v>200</v>
      </c>
      <c r="E27" s="19"/>
      <c r="F27" s="19"/>
      <c r="G27" s="19"/>
      <c r="H27" s="29">
        <v>143</v>
      </c>
      <c r="I27" s="44"/>
      <c r="J27" s="25">
        <f>21.8+8.2+15.2+13.2+4.4</f>
        <v>62.800000000000004</v>
      </c>
      <c r="K27" s="25">
        <f>25.8+8.4+15.1+13.2+4.4+7.2</f>
        <v>74.10000000000001</v>
      </c>
      <c r="L27" s="39"/>
      <c r="M27" s="42"/>
      <c r="N27" s="43"/>
      <c r="O27" s="87"/>
      <c r="P27" s="87"/>
    </row>
    <row r="28" spans="1:16" ht="18.75" customHeight="1">
      <c r="A28" s="26">
        <v>1121300</v>
      </c>
      <c r="B28" s="17" t="s">
        <v>71</v>
      </c>
      <c r="C28" s="28" t="s">
        <v>7</v>
      </c>
      <c r="D28" s="19">
        <v>70</v>
      </c>
      <c r="E28" s="19"/>
      <c r="F28" s="19"/>
      <c r="G28" s="19"/>
      <c r="H28" s="19">
        <v>50</v>
      </c>
      <c r="I28" s="44"/>
      <c r="J28" s="25">
        <v>30</v>
      </c>
      <c r="K28" s="25">
        <v>30</v>
      </c>
      <c r="L28" s="39"/>
      <c r="M28" s="42"/>
      <c r="N28" s="43"/>
      <c r="P28" s="87"/>
    </row>
    <row r="29" spans="1:16" ht="18.75" customHeight="1">
      <c r="A29" s="26">
        <v>1121400</v>
      </c>
      <c r="B29" s="17" t="s">
        <v>72</v>
      </c>
      <c r="C29" s="28" t="s">
        <v>8</v>
      </c>
      <c r="D29" s="19">
        <v>250</v>
      </c>
      <c r="E29" s="19"/>
      <c r="F29" s="19"/>
      <c r="G29" s="19"/>
      <c r="H29" s="30">
        <v>175</v>
      </c>
      <c r="I29" s="44"/>
      <c r="J29" s="25">
        <f>17.3+15+10.3+10.3+10.5+10</f>
        <v>73.39999999999999</v>
      </c>
      <c r="K29" s="25">
        <f>5.4+5+5.1+5+5.5+5+10.4+10+5.3+5+4.7+5.6+10</f>
        <v>81.99999999999999</v>
      </c>
      <c r="L29" s="39"/>
      <c r="M29" s="45"/>
      <c r="N29" s="43"/>
      <c r="O29" s="87"/>
      <c r="P29" s="87"/>
    </row>
    <row r="30" spans="1:16" ht="27.75" customHeight="1">
      <c r="A30" s="16">
        <v>1122000</v>
      </c>
      <c r="B30" s="23" t="s">
        <v>73</v>
      </c>
      <c r="C30" s="21" t="s">
        <v>1</v>
      </c>
      <c r="D30" s="19"/>
      <c r="E30" s="19"/>
      <c r="F30" s="19"/>
      <c r="G30" s="19"/>
      <c r="H30" s="19"/>
      <c r="I30" s="46"/>
      <c r="J30" s="25"/>
      <c r="K30" s="25"/>
      <c r="L30" s="40"/>
      <c r="M30" s="42"/>
      <c r="N30" s="43"/>
      <c r="P30" s="87"/>
    </row>
    <row r="31" spans="1:16" ht="18.75" customHeight="1">
      <c r="A31" s="16">
        <v>1122100</v>
      </c>
      <c r="B31" s="17" t="s">
        <v>74</v>
      </c>
      <c r="C31" s="28" t="s">
        <v>9</v>
      </c>
      <c r="D31" s="19">
        <v>250</v>
      </c>
      <c r="E31" s="19"/>
      <c r="F31" s="19"/>
      <c r="G31" s="19"/>
      <c r="H31" s="19">
        <v>175</v>
      </c>
      <c r="I31" s="44"/>
      <c r="J31" s="25">
        <f>87+46.2+13.8+18.4</f>
        <v>165.4</v>
      </c>
      <c r="K31" s="25">
        <f>46+36.4+4.6+4.6+46.2+13.8+13.8</f>
        <v>165.40000000000003</v>
      </c>
      <c r="L31" s="40"/>
      <c r="M31" s="42"/>
      <c r="N31" s="43"/>
      <c r="O31" s="87"/>
      <c r="P31" s="87"/>
    </row>
    <row r="32" spans="1:16" ht="18.75" customHeight="1">
      <c r="A32" s="16">
        <v>1122300</v>
      </c>
      <c r="B32" s="17" t="s">
        <v>75</v>
      </c>
      <c r="C32" s="28" t="s">
        <v>10</v>
      </c>
      <c r="D32" s="19"/>
      <c r="E32" s="19"/>
      <c r="F32" s="19"/>
      <c r="G32" s="19"/>
      <c r="H32" s="19"/>
      <c r="I32" s="44"/>
      <c r="J32" s="25"/>
      <c r="K32" s="25"/>
      <c r="L32" s="40"/>
      <c r="M32" s="42"/>
      <c r="N32" s="43"/>
      <c r="P32" s="87"/>
    </row>
    <row r="33" spans="1:16" ht="27" customHeight="1">
      <c r="A33" s="16">
        <v>1123000</v>
      </c>
      <c r="B33" s="23" t="s">
        <v>76</v>
      </c>
      <c r="C33" s="21" t="s">
        <v>1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P33" s="87"/>
    </row>
    <row r="34" spans="1:16" ht="18.75" customHeight="1">
      <c r="A34" s="16">
        <v>1123800</v>
      </c>
      <c r="B34" s="17" t="s">
        <v>77</v>
      </c>
      <c r="C34" s="28" t="s">
        <v>11</v>
      </c>
      <c r="D34" s="29">
        <v>23955.4</v>
      </c>
      <c r="E34" s="19"/>
      <c r="F34" s="19"/>
      <c r="G34" s="19"/>
      <c r="H34" s="30">
        <v>18291.3</v>
      </c>
      <c r="I34" s="44"/>
      <c r="J34" s="25">
        <f>6+6+6+5+5+12+7+18.3+461.2+35+246.4+6+12.2+5.5+10+563+650+24.1+5+300+6+6</f>
        <v>2395.7</v>
      </c>
      <c r="K34" s="25">
        <v>2432.8</v>
      </c>
      <c r="L34" s="40"/>
      <c r="M34" s="45"/>
      <c r="N34" s="43"/>
      <c r="O34" s="87"/>
      <c r="P34" s="87"/>
    </row>
    <row r="35" spans="1:14" ht="32.25" customHeight="1">
      <c r="A35" s="16">
        <v>1125000</v>
      </c>
      <c r="B35" s="23" t="s">
        <v>78</v>
      </c>
      <c r="C35" s="47" t="s">
        <v>1</v>
      </c>
      <c r="D35" s="19"/>
      <c r="E35" s="19"/>
      <c r="F35" s="19"/>
      <c r="G35" s="19"/>
      <c r="H35" s="19"/>
      <c r="I35" s="44"/>
      <c r="J35" s="25"/>
      <c r="K35" s="25"/>
      <c r="L35" s="48"/>
      <c r="M35" s="49"/>
      <c r="N35" s="41"/>
    </row>
    <row r="36" spans="1:15" ht="18.75" customHeight="1">
      <c r="A36" s="16">
        <v>1125100</v>
      </c>
      <c r="B36" s="17" t="s">
        <v>79</v>
      </c>
      <c r="C36" s="28" t="s">
        <v>12</v>
      </c>
      <c r="D36" s="50"/>
      <c r="E36" s="50"/>
      <c r="F36" s="50"/>
      <c r="G36" s="50"/>
      <c r="H36" s="50"/>
      <c r="I36" s="50"/>
      <c r="J36" s="50"/>
      <c r="K36" s="50"/>
      <c r="L36" s="42"/>
      <c r="M36" s="42"/>
      <c r="N36" s="43"/>
      <c r="O36" s="87"/>
    </row>
    <row r="37" spans="1:14" ht="18.75" customHeight="1">
      <c r="A37" s="16">
        <v>1126000</v>
      </c>
      <c r="B37" s="23" t="s">
        <v>80</v>
      </c>
      <c r="C37" s="21" t="s">
        <v>1</v>
      </c>
      <c r="D37" s="51"/>
      <c r="E37" s="51"/>
      <c r="F37" s="51"/>
      <c r="G37" s="51"/>
      <c r="H37" s="51"/>
      <c r="I37" s="51"/>
      <c r="J37" s="51"/>
      <c r="K37" s="51"/>
      <c r="L37" s="42"/>
      <c r="M37" s="42"/>
      <c r="N37" s="43"/>
    </row>
    <row r="38" spans="1:14" ht="18.75" customHeight="1">
      <c r="A38" s="16">
        <v>1126100</v>
      </c>
      <c r="B38" s="17" t="s">
        <v>81</v>
      </c>
      <c r="C38" s="28" t="s">
        <v>13</v>
      </c>
      <c r="D38" s="52"/>
      <c r="E38" s="52"/>
      <c r="F38" s="52"/>
      <c r="G38" s="52"/>
      <c r="H38" s="52"/>
      <c r="I38" s="52"/>
      <c r="J38" s="52"/>
      <c r="K38" s="52"/>
      <c r="L38" s="42"/>
      <c r="M38" s="42"/>
      <c r="N38" s="43"/>
    </row>
    <row r="39" spans="1:14" ht="18.75" customHeight="1">
      <c r="A39" s="26">
        <v>1126700</v>
      </c>
      <c r="B39" s="53" t="s">
        <v>82</v>
      </c>
      <c r="C39" s="28" t="s">
        <v>14</v>
      </c>
      <c r="D39" s="50"/>
      <c r="E39" s="50"/>
      <c r="F39" s="50"/>
      <c r="G39" s="50"/>
      <c r="H39" s="50"/>
      <c r="I39" s="50"/>
      <c r="J39" s="50"/>
      <c r="K39" s="50"/>
      <c r="L39" s="42"/>
      <c r="M39" s="42"/>
      <c r="N39" s="43"/>
    </row>
    <row r="40" spans="1:14" ht="18.75" customHeight="1">
      <c r="A40" s="26">
        <v>1126800</v>
      </c>
      <c r="B40" s="53" t="s">
        <v>83</v>
      </c>
      <c r="C40" s="28" t="s">
        <v>15</v>
      </c>
      <c r="D40" s="50"/>
      <c r="E40" s="50"/>
      <c r="F40" s="50"/>
      <c r="G40" s="50"/>
      <c r="H40" s="50"/>
      <c r="I40" s="50"/>
      <c r="J40" s="50"/>
      <c r="K40" s="50"/>
      <c r="L40" s="42"/>
      <c r="M40" s="42"/>
      <c r="N40" s="43"/>
    </row>
    <row r="41" spans="1:14" ht="18.75" customHeight="1">
      <c r="A41" s="16">
        <v>1140000</v>
      </c>
      <c r="B41" s="54" t="s">
        <v>84</v>
      </c>
      <c r="C41" s="21" t="s">
        <v>1</v>
      </c>
      <c r="D41" s="51"/>
      <c r="E41" s="51"/>
      <c r="F41" s="51"/>
      <c r="G41" s="51"/>
      <c r="H41" s="51"/>
      <c r="I41" s="51"/>
      <c r="J41" s="51"/>
      <c r="K41" s="51"/>
      <c r="L41" s="49"/>
      <c r="M41" s="49"/>
      <c r="N41" s="41"/>
    </row>
    <row r="42" spans="1:14" ht="28.5" customHeight="1">
      <c r="A42" s="16">
        <v>1141000</v>
      </c>
      <c r="B42" s="53" t="s">
        <v>85</v>
      </c>
      <c r="C42" s="28" t="s">
        <v>16</v>
      </c>
      <c r="D42" s="50"/>
      <c r="E42" s="50"/>
      <c r="F42" s="50"/>
      <c r="G42" s="50"/>
      <c r="H42" s="50"/>
      <c r="I42" s="50"/>
      <c r="J42" s="50"/>
      <c r="K42" s="50"/>
      <c r="L42" s="49"/>
      <c r="M42" s="49"/>
      <c r="N42" s="41"/>
    </row>
    <row r="43" spans="1:14" ht="18.75" customHeight="1">
      <c r="A43" s="55">
        <v>1176000</v>
      </c>
      <c r="B43" s="54" t="s">
        <v>86</v>
      </c>
      <c r="C43" s="21" t="s">
        <v>1</v>
      </c>
      <c r="D43" s="56"/>
      <c r="E43" s="56"/>
      <c r="F43" s="56"/>
      <c r="G43" s="56"/>
      <c r="H43" s="56"/>
      <c r="I43" s="56"/>
      <c r="J43" s="56"/>
      <c r="K43" s="56"/>
      <c r="L43" s="42"/>
      <c r="M43" s="42"/>
      <c r="N43" s="43"/>
    </row>
    <row r="44" spans="1:14" ht="18.75" customHeight="1">
      <c r="A44" s="55">
        <v>1176100</v>
      </c>
      <c r="B44" s="57" t="s">
        <v>87</v>
      </c>
      <c r="C44" s="28" t="s">
        <v>17</v>
      </c>
      <c r="D44" s="3"/>
      <c r="E44" s="3"/>
      <c r="F44" s="3"/>
      <c r="G44" s="3"/>
      <c r="H44" s="3"/>
      <c r="I44" s="3"/>
      <c r="J44" s="3"/>
      <c r="K44" s="3"/>
      <c r="L44" s="42"/>
      <c r="M44" s="42"/>
      <c r="N44" s="43"/>
    </row>
    <row r="45" spans="1:14" ht="27" customHeight="1">
      <c r="A45" s="58" t="s">
        <v>18</v>
      </c>
      <c r="B45" s="59" t="s">
        <v>88</v>
      </c>
      <c r="C45" s="21" t="s">
        <v>1</v>
      </c>
      <c r="D45" s="56"/>
      <c r="E45" s="56"/>
      <c r="F45" s="56"/>
      <c r="G45" s="56"/>
      <c r="H45" s="56"/>
      <c r="I45" s="56"/>
      <c r="J45" s="56"/>
      <c r="K45" s="56"/>
      <c r="L45" s="60"/>
      <c r="M45" s="60"/>
      <c r="N45" s="61"/>
    </row>
    <row r="46" spans="1:14" ht="27" customHeight="1">
      <c r="A46" s="3">
        <v>1000000</v>
      </c>
      <c r="B46" s="83" t="s">
        <v>89</v>
      </c>
      <c r="C46" s="84"/>
      <c r="D46" s="35"/>
      <c r="E46" s="35"/>
      <c r="F46" s="35"/>
      <c r="G46" s="35"/>
      <c r="H46" s="35"/>
      <c r="I46" s="35"/>
      <c r="J46" s="35"/>
      <c r="K46" s="35"/>
      <c r="L46" s="42"/>
      <c r="M46" s="42"/>
      <c r="N46" s="42"/>
    </row>
    <row r="47" spans="1:14" s="1" customFormat="1" ht="13.5">
      <c r="A47" s="2"/>
      <c r="B47" s="62"/>
      <c r="C47" s="63"/>
      <c r="D47" s="63"/>
      <c r="E47" s="63"/>
      <c r="F47" s="63"/>
      <c r="G47" s="63"/>
      <c r="H47" s="63"/>
      <c r="I47" s="64"/>
      <c r="J47" s="64"/>
      <c r="K47" s="64"/>
      <c r="L47" s="65"/>
      <c r="M47" s="65"/>
      <c r="N47" s="66"/>
    </row>
    <row r="48" spans="1:14" s="1" customFormat="1" ht="13.5">
      <c r="A48" s="99" t="s">
        <v>97</v>
      </c>
      <c r="B48" s="99"/>
      <c r="C48" s="63"/>
      <c r="D48" s="63"/>
      <c r="E48" s="63"/>
      <c r="F48" s="63"/>
      <c r="G48" s="63"/>
      <c r="H48" s="63"/>
      <c r="I48" s="64"/>
      <c r="J48" s="64"/>
      <c r="K48" s="64"/>
      <c r="L48" s="65"/>
      <c r="M48" s="65"/>
      <c r="N48" s="66"/>
    </row>
    <row r="49" s="1" customFormat="1" ht="13.5"/>
    <row r="50" spans="2:14" s="1" customFormat="1" ht="12.75" customHeight="1">
      <c r="B50" s="97" t="s">
        <v>31</v>
      </c>
      <c r="C50" s="97"/>
      <c r="D50" s="98" t="s">
        <v>95</v>
      </c>
      <c r="E50" s="98"/>
      <c r="F50" s="98"/>
      <c r="G50" s="98"/>
      <c r="H50" s="98"/>
      <c r="I50" s="98"/>
      <c r="J50" s="98"/>
      <c r="K50" s="98"/>
      <c r="L50" s="98"/>
      <c r="M50" s="98"/>
      <c r="N50" s="98"/>
    </row>
    <row r="51" spans="2:14" s="1" customFormat="1" ht="12.75" customHeight="1">
      <c r="B51" s="97" t="s">
        <v>32</v>
      </c>
      <c r="C51" s="97"/>
      <c r="D51" s="100" t="s">
        <v>90</v>
      </c>
      <c r="E51" s="100"/>
      <c r="F51" s="100"/>
      <c r="G51" s="100"/>
      <c r="H51" s="100"/>
      <c r="I51" s="100"/>
      <c r="J51" s="100"/>
      <c r="K51" s="100"/>
      <c r="L51" s="100"/>
      <c r="M51" s="100"/>
      <c r="N51" s="100"/>
    </row>
    <row r="52" spans="1:12" s="1" customFormat="1" ht="13.5">
      <c r="A52" s="71" t="s">
        <v>0</v>
      </c>
      <c r="B52" s="71"/>
      <c r="C52" s="72"/>
      <c r="D52" s="67"/>
      <c r="E52" s="7"/>
      <c r="F52" s="7"/>
      <c r="G52" s="7"/>
      <c r="H52" s="7"/>
      <c r="I52" s="7"/>
      <c r="J52" s="7"/>
      <c r="K52" s="7"/>
      <c r="L52" s="7"/>
    </row>
    <row r="53" spans="2:14" s="1" customFormat="1" ht="13.5">
      <c r="B53" s="97" t="s">
        <v>33</v>
      </c>
      <c r="C53" s="97"/>
      <c r="D53" s="98" t="s">
        <v>96</v>
      </c>
      <c r="E53" s="98"/>
      <c r="F53" s="98"/>
      <c r="G53" s="98"/>
      <c r="H53" s="98"/>
      <c r="I53" s="98"/>
      <c r="J53" s="98"/>
      <c r="K53" s="98"/>
      <c r="L53" s="98"/>
      <c r="M53" s="98"/>
      <c r="N53" s="98"/>
    </row>
    <row r="54" spans="2:14" s="1" customFormat="1" ht="12.75" customHeight="1">
      <c r="B54" s="97" t="s">
        <v>91</v>
      </c>
      <c r="C54" s="97"/>
      <c r="D54" s="100" t="s">
        <v>90</v>
      </c>
      <c r="E54" s="100"/>
      <c r="F54" s="100"/>
      <c r="G54" s="100"/>
      <c r="H54" s="100"/>
      <c r="I54" s="100"/>
      <c r="J54" s="100"/>
      <c r="K54" s="100"/>
      <c r="L54" s="100"/>
      <c r="M54" s="100"/>
      <c r="N54" s="100"/>
    </row>
    <row r="55" spans="2:12" s="1" customFormat="1" ht="13.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="1" customFormat="1" ht="13.5"/>
    <row r="57" s="1" customFormat="1" ht="13.5"/>
    <row r="58" s="1" customFormat="1" ht="13.5"/>
  </sheetData>
  <sheetProtection/>
  <mergeCells count="40">
    <mergeCell ref="A1:M1"/>
    <mergeCell ref="A3:M3"/>
    <mergeCell ref="A4:M4"/>
    <mergeCell ref="A6:E6"/>
    <mergeCell ref="F6:L6"/>
    <mergeCell ref="F7:L7"/>
    <mergeCell ref="A8:E8"/>
    <mergeCell ref="F8:L8"/>
    <mergeCell ref="A9:E9"/>
    <mergeCell ref="F9:L9"/>
    <mergeCell ref="A10:E10"/>
    <mergeCell ref="F10:L10"/>
    <mergeCell ref="A11:E11"/>
    <mergeCell ref="F11:L11"/>
    <mergeCell ref="A12:E12"/>
    <mergeCell ref="F12:L12"/>
    <mergeCell ref="A13:E13"/>
    <mergeCell ref="F13:L13"/>
    <mergeCell ref="A14:E14"/>
    <mergeCell ref="F14:L14"/>
    <mergeCell ref="A16:A17"/>
    <mergeCell ref="C16:C17"/>
    <mergeCell ref="D16:D17"/>
    <mergeCell ref="E16:G16"/>
    <mergeCell ref="H16:H17"/>
    <mergeCell ref="I16:I17"/>
    <mergeCell ref="J16:J17"/>
    <mergeCell ref="K16:K17"/>
    <mergeCell ref="L16:L17"/>
    <mergeCell ref="M16:M17"/>
    <mergeCell ref="N16:N17"/>
    <mergeCell ref="A48:B48"/>
    <mergeCell ref="B50:C50"/>
    <mergeCell ref="D50:N50"/>
    <mergeCell ref="B51:C51"/>
    <mergeCell ref="D51:N51"/>
    <mergeCell ref="B53:C53"/>
    <mergeCell ref="D53:N53"/>
    <mergeCell ref="B54:C54"/>
    <mergeCell ref="D54:N54"/>
  </mergeCells>
  <printOptions/>
  <pageMargins left="0.2" right="0.2" top="0.23" bottom="0.23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user</cp:lastModifiedBy>
  <cp:lastPrinted>2018-10-03T12:24:39Z</cp:lastPrinted>
  <dcterms:created xsi:type="dcterms:W3CDTF">2012-10-12T11:29:17Z</dcterms:created>
  <dcterms:modified xsi:type="dcterms:W3CDTF">2018-10-15T12:25:28Z</dcterms:modified>
  <cp:category/>
  <cp:version/>
  <cp:contentType/>
  <cp:contentStatus/>
</cp:coreProperties>
</file>