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440" tabRatio="605" activeTab="0"/>
  </bookViews>
  <sheets>
    <sheet name="Mutqer" sheetId="1" r:id="rId1"/>
  </sheets>
  <definedNames>
    <definedName name="_xlnm.Print_Titles" localSheetId="0">'Mutqer'!$4:$8</definedName>
  </definedNames>
  <calcPr fullCalcOnLoad="1"/>
</workbook>
</file>

<file path=xl/sharedStrings.xml><?xml version="1.0" encoding="utf-8"?>
<sst xmlns="http://schemas.openxmlformats.org/spreadsheetml/2006/main" count="231" uniqueCount="115">
  <si>
    <t xml:space="preserve"> ՀԱՇՎԵՏՎՈՒԹՅՈՒՆ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</si>
  <si>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</si>
  <si>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</si>
  <si>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</si>
  <si>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</si>
  <si>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</si>
  <si>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</si>
  <si>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</si>
  <si>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</si>
  <si>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</si>
  <si>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</si>
  <si>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</si>
  <si>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</si>
  <si>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</si>
  <si>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</si>
  <si>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</si>
  <si>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</si>
  <si>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</si>
  <si>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</si>
  <si>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</si>
  <si>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</si>
  <si>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</si>
  <si>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</si>
  <si>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</si>
  <si>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</si>
  <si>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</si>
  <si>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</si>
  <si>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</si>
  <si>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</si>
  <si>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</si>
  <si>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</si>
  <si>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</si>
  <si>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</si>
  <si>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</si>
  <si>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</si>
  <si>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</si>
  <si>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</si>
  <si>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տող 1341
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</si>
  <si>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</si>
  <si>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</si>
  <si>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</si>
  <si>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</si>
  <si>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</si>
  <si>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</si>
  <si>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</si>
  <si>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</si>
  <si>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</si>
  <si>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Հաշվետու ժամանակաշրջան</t>
  </si>
  <si>
    <t>ծրագիր տարեկան</t>
  </si>
  <si>
    <t xml:space="preserve">փաստ </t>
  </si>
  <si>
    <t xml:space="preserve">փաստ.                                                                            </t>
  </si>
  <si>
    <t>կատ. %-ը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</si>
  <si>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</si>
  <si>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</si>
  <si>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</si>
  <si>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</si>
  <si>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</si>
  <si>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</si>
  <si>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</si>
  <si>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</si>
  <si>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</si>
  <si>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</si>
  <si>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</si>
  <si>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</si>
  <si>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</si>
  <si>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</si>
  <si>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</si>
  <si>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</si>
  <si>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</si>
  <si>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</si>
  <si>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</si>
  <si>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</si>
  <si>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</si>
  <si>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</si>
  <si>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</si>
  <si>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</si>
  <si>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</si>
  <si>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</si>
  <si>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</si>
  <si>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</si>
  <si>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</si>
  <si>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</si>
  <si>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</si>
  <si>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</si>
  <si>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</si>
  <si>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</si>
  <si>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</si>
  <si>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</si>
  <si>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</si>
  <si>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</si>
  <si>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</si>
  <si>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</si>
  <si>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</si>
  <si>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</si>
  <si>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</si>
  <si>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</si>
  <si>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</si>
  <si>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</si>
  <si>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</si>
  <si>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</si>
  <si>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</si>
  <si>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</si>
  <si>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</si>
  <si>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</si>
  <si>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</si>
  <si>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</si>
  <si>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</si>
  <si>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</si>
  <si>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r>
      <t>տող 1120
1.2 Գույքային հարկեր այլ գույքից
այդ թվում`
Գույքահարկ փոխադրամիջոցների համար</t>
    </r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</si>
  <si>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</si>
  <si>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Ընդամենը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</si>
  <si>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</si>
  <si>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այդ թվում՝ աղբահանության վճար</t>
  </si>
  <si>
    <t xml:space="preserve">  ՀՀ  ԼՈՌՈՒ ՄԱՐԶԻ  ՀԱՄԱՅՆՔՆԵՐԻ   ԲՅՈՒՋԵՏԱՅԻՆ   ԵԿԱՄՈՒՏՆԵՐԻ   ՎԵՐԱԲԵՐՅԱԼ (աճողական)
2018թ. հունիսի 30-ի դրությամբ </t>
  </si>
  <si>
    <t xml:space="preserve">ծրագիր 6 ամիս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</si>
</sst>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&quot; &quot;#,##0_);\(&quot; &quot;#,##0\)"/>
    <numFmt numFmtId="207" formatCode="0.0000000000000000"/>
    <numFmt numFmtId="208" formatCode="#,##0.000"/>
    <numFmt numFmtId="209" formatCode="#,##0.0000"/>
    <numFmt numFmtId="21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sz val="8"/>
      <name val="Calibri"/>
      <family val="2"/>
    </font>
    <font>
      <sz val="10"/>
      <name val="Arial Armenian"/>
      <family val="2"/>
    </font>
    <font>
      <sz val="10"/>
      <name val="Arial LatAr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/>
      <protection locked="0"/>
    </xf>
    <xf numFmtId="20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205" fontId="5" fillId="0" borderId="12" xfId="0" applyNumberFormat="1" applyFont="1" applyBorder="1" applyAlignment="1">
      <alignment horizontal="left" vertical="center"/>
    </xf>
    <xf numFmtId="205" fontId="5" fillId="35" borderId="12" xfId="0" applyNumberFormat="1" applyFont="1" applyFill="1" applyBorder="1" applyAlignment="1" applyProtection="1">
      <alignment horizontal="right" vertical="center" wrapText="1"/>
      <protection/>
    </xf>
    <xf numFmtId="205" fontId="5" fillId="36" borderId="12" xfId="0" applyNumberFormat="1" applyFont="1" applyFill="1" applyBorder="1" applyAlignment="1" applyProtection="1">
      <alignment horizontal="right" vertical="center" wrapText="1"/>
      <protection locked="0"/>
    </xf>
    <xf numFmtId="205" fontId="5" fillId="37" borderId="12" xfId="0" applyNumberFormat="1" applyFont="1" applyFill="1" applyBorder="1" applyAlignment="1" applyProtection="1">
      <alignment horizontal="right" vertical="center" wrapText="1"/>
      <protection/>
    </xf>
    <xf numFmtId="205" fontId="5" fillId="38" borderId="12" xfId="0" applyNumberFormat="1" applyFont="1" applyFill="1" applyBorder="1" applyAlignment="1" applyProtection="1">
      <alignment horizontal="right" vertical="center" wrapText="1"/>
      <protection/>
    </xf>
    <xf numFmtId="205" fontId="5" fillId="38" borderId="12" xfId="0" applyNumberFormat="1" applyFont="1" applyFill="1" applyBorder="1" applyAlignment="1" applyProtection="1">
      <alignment horizontal="right" vertical="center" wrapText="1"/>
      <protection locked="0"/>
    </xf>
    <xf numFmtId="205" fontId="5" fillId="0" borderId="12" xfId="0" applyNumberFormat="1" applyFont="1" applyBorder="1" applyAlignment="1" applyProtection="1">
      <alignment horizontal="right" vertical="center" wrapText="1"/>
      <protection locked="0"/>
    </xf>
    <xf numFmtId="205" fontId="5" fillId="37" borderId="12" xfId="0" applyNumberFormat="1" applyFont="1" applyFill="1" applyBorder="1" applyAlignment="1" applyProtection="1">
      <alignment horizontal="right" vertical="center" wrapText="1"/>
      <protection locked="0"/>
    </xf>
    <xf numFmtId="205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/>
      <protection/>
    </xf>
    <xf numFmtId="205" fontId="5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5" fillId="39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05" fontId="5" fillId="39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/>
      <protection locked="0"/>
    </xf>
    <xf numFmtId="204" fontId="5" fillId="0" borderId="12" xfId="0" applyNumberFormat="1" applyFont="1" applyBorder="1" applyAlignment="1">
      <alignment/>
    </xf>
    <xf numFmtId="4" fontId="9" fillId="0" borderId="14" xfId="0" applyNumberFormat="1" applyFont="1" applyBorder="1" applyAlignment="1" applyProtection="1">
      <alignment horizontal="right" vertical="center"/>
      <protection locked="0"/>
    </xf>
    <xf numFmtId="205" fontId="5" fillId="39" borderId="12" xfId="0" applyNumberFormat="1" applyFont="1" applyFill="1" applyBorder="1" applyAlignment="1" applyProtection="1">
      <alignment horizontal="right" vertical="center" wrapText="1"/>
      <protection/>
    </xf>
    <xf numFmtId="205" fontId="5" fillId="0" borderId="12" xfId="0" applyNumberFormat="1" applyFont="1" applyBorder="1" applyAlignment="1" applyProtection="1">
      <alignment horizontal="right"/>
      <protection locked="0"/>
    </xf>
    <xf numFmtId="209" fontId="5" fillId="35" borderId="12" xfId="0" applyNumberFormat="1" applyFont="1" applyFill="1" applyBorder="1" applyAlignment="1" applyProtection="1">
      <alignment horizontal="right" vertical="center" wrapText="1"/>
      <protection/>
    </xf>
    <xf numFmtId="205" fontId="5" fillId="0" borderId="0" xfId="0" applyNumberFormat="1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 vertical="center" wrapText="1" indent="1"/>
      <protection/>
    </xf>
    <xf numFmtId="0" fontId="5" fillId="0" borderId="16" xfId="0" applyFont="1" applyBorder="1" applyAlignment="1" applyProtection="1">
      <alignment horizontal="left" vertical="center" wrapText="1" indent="1"/>
      <protection/>
    </xf>
    <xf numFmtId="4" fontId="5" fillId="40" borderId="13" xfId="0" applyNumberFormat="1" applyFont="1" applyFill="1" applyBorder="1" applyAlignment="1" applyProtection="1">
      <alignment horizontal="center" vertical="center" wrapText="1"/>
      <protection/>
    </xf>
    <xf numFmtId="4" fontId="5" fillId="40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40" borderId="20" xfId="0" applyNumberFormat="1" applyFont="1" applyFill="1" applyBorder="1" applyAlignment="1" applyProtection="1">
      <alignment horizontal="center" vertical="center" wrapText="1"/>
      <protection/>
    </xf>
    <xf numFmtId="4" fontId="5" fillId="40" borderId="21" xfId="0" applyNumberFormat="1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 applyProtection="1">
      <alignment horizontal="center" vertical="center" wrapText="1"/>
      <protection/>
    </xf>
    <xf numFmtId="4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1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25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35" borderId="18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24" xfId="0" applyNumberFormat="1" applyFont="1" applyFill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41" borderId="20" xfId="0" applyNumberFormat="1" applyFont="1" applyFill="1" applyBorder="1" applyAlignment="1" applyProtection="1">
      <alignment horizontal="center" vertical="center" wrapText="1"/>
      <protection/>
    </xf>
    <xf numFmtId="4" fontId="5" fillId="41" borderId="22" xfId="0" applyNumberFormat="1" applyFont="1" applyFill="1" applyBorder="1" applyAlignment="1" applyProtection="1">
      <alignment horizontal="center" vertical="center" wrapText="1"/>
      <protection/>
    </xf>
    <xf numFmtId="4" fontId="5" fillId="41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18" xfId="0" applyNumberFormat="1" applyFont="1" applyFill="1" applyBorder="1" applyAlignment="1" applyProtection="1">
      <alignment horizontal="center" vertical="center" wrapText="1"/>
      <protection/>
    </xf>
    <xf numFmtId="4" fontId="5" fillId="35" borderId="23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24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41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33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32"/>
  <sheetViews>
    <sheetView tabSelected="1" zoomScalePageLayoutView="0" workbookViewId="0" topLeftCell="A1">
      <selection activeCell="B1" sqref="A1:Y2"/>
    </sheetView>
  </sheetViews>
  <sheetFormatPr defaultColWidth="9.140625" defaultRowHeight="15"/>
  <cols>
    <col min="1" max="1" width="6.140625" style="8" customWidth="1"/>
    <col min="2" max="2" width="17.57421875" style="8" customWidth="1"/>
    <col min="3" max="3" width="12.8515625" style="8" customWidth="1"/>
    <col min="4" max="4" width="12.140625" style="8" customWidth="1"/>
    <col min="5" max="5" width="14.8515625" style="8" customWidth="1"/>
    <col min="6" max="6" width="11.57421875" style="8" customWidth="1"/>
    <col min="7" max="7" width="14.57421875" style="8" customWidth="1"/>
    <col min="8" max="8" width="10.00390625" style="8" customWidth="1"/>
    <col min="9" max="9" width="13.00390625" style="8" hidden="1" customWidth="1"/>
    <col min="10" max="10" width="12.8515625" style="8" hidden="1" customWidth="1"/>
    <col min="11" max="11" width="0.13671875" style="8" hidden="1" customWidth="1"/>
    <col min="12" max="12" width="12.421875" style="8" hidden="1" customWidth="1"/>
    <col min="13" max="13" width="14.00390625" style="8" customWidth="1"/>
    <col min="14" max="14" width="12.28125" style="8" customWidth="1"/>
    <col min="15" max="15" width="13.57421875" style="8" customWidth="1"/>
    <col min="16" max="16" width="9.7109375" style="8" customWidth="1"/>
    <col min="17" max="17" width="15.57421875" style="8" customWidth="1"/>
    <col min="18" max="18" width="10.8515625" style="8" customWidth="1"/>
    <col min="19" max="19" width="14.8515625" style="8" customWidth="1"/>
    <col min="20" max="20" width="9.8515625" style="8" customWidth="1"/>
    <col min="21" max="21" width="14.421875" style="8" customWidth="1"/>
    <col min="22" max="22" width="10.140625" style="8" customWidth="1"/>
    <col min="23" max="23" width="14.8515625" style="8" customWidth="1"/>
    <col min="24" max="24" width="10.8515625" style="8" customWidth="1"/>
    <col min="25" max="25" width="14.57421875" style="8" customWidth="1"/>
    <col min="26" max="26" width="9.140625" style="8" customWidth="1"/>
    <col min="27" max="27" width="15.57421875" style="8" customWidth="1"/>
    <col min="28" max="28" width="9.28125" style="8" customWidth="1"/>
    <col min="29" max="29" width="15.28125" style="8" customWidth="1"/>
    <col min="30" max="30" width="8.8515625" style="8" customWidth="1"/>
    <col min="31" max="31" width="14.8515625" style="8" customWidth="1"/>
    <col min="32" max="32" width="10.421875" style="8" customWidth="1"/>
    <col min="33" max="33" width="13.140625" style="8" customWidth="1"/>
    <col min="34" max="34" width="8.8515625" style="8" customWidth="1"/>
    <col min="35" max="35" width="11.7109375" style="8" customWidth="1"/>
    <col min="36" max="36" width="9.7109375" style="8" customWidth="1"/>
    <col min="37" max="37" width="13.00390625" style="8" customWidth="1"/>
    <col min="38" max="38" width="10.7109375" style="8" customWidth="1"/>
    <col min="39" max="39" width="11.00390625" style="8" customWidth="1"/>
    <col min="40" max="40" width="8.7109375" style="8" customWidth="1"/>
    <col min="41" max="41" width="10.7109375" style="8" customWidth="1"/>
    <col min="42" max="42" width="12.57421875" style="8" customWidth="1"/>
    <col min="43" max="43" width="11.7109375" style="8" customWidth="1"/>
    <col min="44" max="44" width="12.8515625" style="8" customWidth="1"/>
    <col min="45" max="45" width="11.00390625" style="8" customWidth="1"/>
    <col min="46" max="46" width="14.8515625" style="8" customWidth="1"/>
    <col min="47" max="47" width="15.00390625" style="8" customWidth="1"/>
    <col min="48" max="48" width="12.8515625" style="8" customWidth="1"/>
    <col min="49" max="49" width="17.57421875" style="8" customWidth="1"/>
    <col min="50" max="50" width="12.00390625" style="8" customWidth="1"/>
    <col min="51" max="52" width="12.57421875" style="8" customWidth="1"/>
    <col min="53" max="53" width="11.57421875" style="8" customWidth="1"/>
    <col min="54" max="54" width="12.8515625" style="8" customWidth="1"/>
    <col min="55" max="55" width="11.421875" style="8" customWidth="1"/>
    <col min="56" max="56" width="9.7109375" style="8" customWidth="1"/>
    <col min="57" max="57" width="14.28125" style="8" customWidth="1"/>
    <col min="58" max="58" width="10.57421875" style="8" customWidth="1"/>
    <col min="59" max="59" width="14.421875" style="8" customWidth="1"/>
    <col min="60" max="60" width="10.8515625" style="8" customWidth="1"/>
    <col min="61" max="61" width="13.8515625" style="8" customWidth="1"/>
    <col min="62" max="62" width="10.140625" style="8" customWidth="1"/>
    <col min="63" max="63" width="12.7109375" style="8" customWidth="1"/>
    <col min="64" max="64" width="10.7109375" style="8" customWidth="1"/>
    <col min="65" max="65" width="12.28125" style="8" customWidth="1"/>
    <col min="66" max="66" width="10.57421875" style="8" customWidth="1"/>
    <col min="67" max="67" width="13.7109375" style="8" customWidth="1"/>
    <col min="68" max="68" width="12.140625" style="8" customWidth="1"/>
    <col min="69" max="69" width="10.421875" style="8" customWidth="1"/>
    <col min="70" max="70" width="12.140625" style="8" customWidth="1"/>
    <col min="71" max="71" width="15.00390625" style="8" customWidth="1"/>
    <col min="72" max="72" width="10.421875" style="8" customWidth="1"/>
    <col min="73" max="73" width="14.8515625" style="8" customWidth="1"/>
    <col min="74" max="74" width="12.8515625" style="8" customWidth="1"/>
    <col min="75" max="75" width="15.57421875" style="8" customWidth="1"/>
    <col min="76" max="76" width="13.28125" style="8" customWidth="1"/>
    <col min="77" max="77" width="13.421875" style="8" customWidth="1"/>
    <col min="78" max="78" width="14.8515625" style="8" customWidth="1"/>
    <col min="79" max="79" width="14.140625" style="8" customWidth="1"/>
    <col min="80" max="80" width="12.28125" style="8" customWidth="1"/>
    <col min="81" max="81" width="12.00390625" style="8" customWidth="1"/>
    <col min="82" max="82" width="14.00390625" style="8" customWidth="1"/>
    <col min="83" max="83" width="12.8515625" style="8" customWidth="1"/>
    <col min="84" max="84" width="13.140625" style="8" customWidth="1"/>
    <col min="85" max="85" width="14.7109375" style="8" customWidth="1"/>
    <col min="86" max="86" width="11.8515625" style="8" customWidth="1"/>
    <col min="87" max="87" width="13.140625" style="8" customWidth="1"/>
    <col min="88" max="88" width="14.7109375" style="8" customWidth="1"/>
    <col min="89" max="89" width="11.8515625" style="8" customWidth="1"/>
    <col min="90" max="90" width="11.7109375" style="8" customWidth="1"/>
    <col min="91" max="91" width="14.28125" style="8" customWidth="1"/>
    <col min="92" max="92" width="12.28125" style="8" customWidth="1"/>
    <col min="93" max="93" width="11.00390625" style="8" customWidth="1"/>
    <col min="94" max="95" width="10.8515625" style="8" customWidth="1"/>
    <col min="96" max="96" width="11.00390625" style="8" customWidth="1"/>
    <col min="97" max="97" width="15.140625" style="8" customWidth="1"/>
    <col min="98" max="99" width="12.421875" style="8" customWidth="1"/>
    <col min="100" max="100" width="13.8515625" style="8" customWidth="1"/>
    <col min="101" max="101" width="13.00390625" style="8" customWidth="1"/>
    <col min="102" max="102" width="9.8515625" style="8" customWidth="1"/>
    <col min="103" max="103" width="15.00390625" style="8" customWidth="1"/>
    <col min="104" max="104" width="14.00390625" style="8" customWidth="1"/>
    <col min="105" max="105" width="12.7109375" style="8" customWidth="1"/>
    <col min="106" max="106" width="11.140625" style="8" customWidth="1"/>
    <col min="107" max="107" width="12.7109375" style="8" customWidth="1"/>
    <col min="108" max="108" width="11.421875" style="8" customWidth="1"/>
    <col min="109" max="109" width="11.00390625" style="8" customWidth="1"/>
    <col min="110" max="110" width="13.7109375" style="8" customWidth="1"/>
    <col min="111" max="111" width="9.140625" style="8" customWidth="1"/>
    <col min="112" max="112" width="11.57421875" style="8" customWidth="1"/>
    <col min="113" max="113" width="12.140625" style="8" customWidth="1"/>
    <col min="114" max="114" width="10.8515625" style="8" customWidth="1"/>
    <col min="115" max="115" width="10.7109375" style="8" customWidth="1"/>
    <col min="116" max="116" width="13.140625" style="8" customWidth="1"/>
    <col min="117" max="117" width="14.00390625" style="8" customWidth="1"/>
    <col min="118" max="118" width="10.7109375" style="8" customWidth="1"/>
    <col min="119" max="119" width="14.140625" style="8" customWidth="1"/>
    <col min="120" max="120" width="12.28125" style="8" customWidth="1"/>
    <col min="121" max="121" width="16.00390625" style="8" customWidth="1"/>
    <col min="122" max="122" width="14.7109375" style="8" customWidth="1"/>
    <col min="123" max="123" width="13.421875" style="8" customWidth="1"/>
    <col min="124" max="124" width="15.421875" style="8" customWidth="1"/>
    <col min="125" max="125" width="12.28125" style="8" customWidth="1"/>
    <col min="126" max="126" width="13.7109375" style="8" customWidth="1"/>
    <col min="127" max="127" width="14.421875" style="8" customWidth="1"/>
    <col min="128" max="128" width="10.28125" style="8" customWidth="1"/>
    <col min="129" max="16384" width="9.140625" style="8" customWidth="1"/>
  </cols>
  <sheetData>
    <row r="1" spans="2:101" s="1" customFormat="1" ht="19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1" s="1" customFormat="1" ht="36" customHeight="1">
      <c r="A2" s="107" t="s">
        <v>113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5"/>
      <c r="AA2" s="6"/>
      <c r="AB2" s="6"/>
      <c r="AC2" s="6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  <c r="AP2" s="6"/>
      <c r="AQ2" s="6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2:43" ht="18.75" customHeight="1">
      <c r="B3" s="9"/>
      <c r="S3" s="10"/>
      <c r="U3" s="108"/>
      <c r="V3" s="108"/>
      <c r="W3" s="108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27" s="14" customFormat="1" ht="21" customHeight="1">
      <c r="A4" s="109" t="s">
        <v>1</v>
      </c>
      <c r="B4" s="110" t="s">
        <v>2</v>
      </c>
      <c r="C4" s="111" t="s">
        <v>3</v>
      </c>
      <c r="D4" s="111" t="s">
        <v>4</v>
      </c>
      <c r="E4" s="114" t="s">
        <v>5</v>
      </c>
      <c r="F4" s="115"/>
      <c r="G4" s="115"/>
      <c r="H4" s="116"/>
      <c r="I4" s="79" t="s">
        <v>6</v>
      </c>
      <c r="J4" s="80"/>
      <c r="K4" s="100" t="s">
        <v>7</v>
      </c>
      <c r="L4" s="101"/>
      <c r="M4" s="85" t="s">
        <v>8</v>
      </c>
      <c r="N4" s="86"/>
      <c r="O4" s="86"/>
      <c r="P4" s="87"/>
      <c r="Q4" s="123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5"/>
      <c r="CX4" s="126" t="s">
        <v>9</v>
      </c>
      <c r="CY4" s="129" t="s">
        <v>10</v>
      </c>
      <c r="CZ4" s="130"/>
      <c r="DA4" s="131"/>
      <c r="DB4" s="138" t="s">
        <v>11</v>
      </c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26" t="s">
        <v>9</v>
      </c>
      <c r="DU4" s="139" t="s">
        <v>12</v>
      </c>
      <c r="DV4" s="140"/>
      <c r="DW4" s="141"/>
    </row>
    <row r="5" spans="1:127" s="14" customFormat="1" ht="33" customHeight="1">
      <c r="A5" s="109"/>
      <c r="B5" s="110"/>
      <c r="C5" s="112"/>
      <c r="D5" s="112"/>
      <c r="E5" s="117"/>
      <c r="F5" s="118"/>
      <c r="G5" s="118"/>
      <c r="H5" s="119"/>
      <c r="I5" s="81"/>
      <c r="J5" s="82"/>
      <c r="K5" s="102"/>
      <c r="L5" s="103"/>
      <c r="M5" s="88"/>
      <c r="N5" s="89"/>
      <c r="O5" s="89"/>
      <c r="P5" s="90"/>
      <c r="Q5" s="73" t="s">
        <v>13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5"/>
      <c r="AR5" s="68" t="s">
        <v>14</v>
      </c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1" t="s">
        <v>15</v>
      </c>
      <c r="BE5" s="62"/>
      <c r="BF5" s="62"/>
      <c r="BG5" s="76" t="s">
        <v>16</v>
      </c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8"/>
      <c r="BW5" s="51" t="s">
        <v>17</v>
      </c>
      <c r="BX5" s="60"/>
      <c r="BY5" s="60"/>
      <c r="BZ5" s="60"/>
      <c r="CA5" s="60"/>
      <c r="CB5" s="60"/>
      <c r="CC5" s="60"/>
      <c r="CD5" s="60"/>
      <c r="CE5" s="52"/>
      <c r="CF5" s="76" t="s">
        <v>18</v>
      </c>
      <c r="CG5" s="77"/>
      <c r="CH5" s="77"/>
      <c r="CI5" s="77"/>
      <c r="CJ5" s="77"/>
      <c r="CK5" s="77"/>
      <c r="CL5" s="77"/>
      <c r="CM5" s="77"/>
      <c r="CN5" s="77"/>
      <c r="CO5" s="68" t="s">
        <v>19</v>
      </c>
      <c r="CP5" s="68"/>
      <c r="CQ5" s="68"/>
      <c r="CR5" s="61" t="s">
        <v>20</v>
      </c>
      <c r="CS5" s="62"/>
      <c r="CT5" s="63"/>
      <c r="CU5" s="61" t="s">
        <v>21</v>
      </c>
      <c r="CV5" s="62"/>
      <c r="CW5" s="63"/>
      <c r="CX5" s="127"/>
      <c r="CY5" s="132"/>
      <c r="CZ5" s="133"/>
      <c r="DA5" s="134"/>
      <c r="DB5" s="148"/>
      <c r="DC5" s="148"/>
      <c r="DD5" s="68"/>
      <c r="DE5" s="68"/>
      <c r="DF5" s="68"/>
      <c r="DG5" s="68"/>
      <c r="DH5" s="61" t="s">
        <v>22</v>
      </c>
      <c r="DI5" s="62"/>
      <c r="DJ5" s="63"/>
      <c r="DK5" s="64"/>
      <c r="DL5" s="65"/>
      <c r="DM5" s="65"/>
      <c r="DN5" s="65"/>
      <c r="DO5" s="65"/>
      <c r="DP5" s="65"/>
      <c r="DQ5" s="65"/>
      <c r="DR5" s="65"/>
      <c r="DS5" s="65"/>
      <c r="DT5" s="127"/>
      <c r="DU5" s="142"/>
      <c r="DV5" s="143"/>
      <c r="DW5" s="144"/>
    </row>
    <row r="6" spans="1:127" s="14" customFormat="1" ht="117" customHeight="1">
      <c r="A6" s="109"/>
      <c r="B6" s="110"/>
      <c r="C6" s="112"/>
      <c r="D6" s="112"/>
      <c r="E6" s="120"/>
      <c r="F6" s="121"/>
      <c r="G6" s="121"/>
      <c r="H6" s="122"/>
      <c r="I6" s="83"/>
      <c r="J6" s="84"/>
      <c r="K6" s="104"/>
      <c r="L6" s="105"/>
      <c r="M6" s="91"/>
      <c r="N6" s="92"/>
      <c r="O6" s="92"/>
      <c r="P6" s="93"/>
      <c r="Q6" s="94" t="s">
        <v>23</v>
      </c>
      <c r="R6" s="95"/>
      <c r="S6" s="95"/>
      <c r="T6" s="96"/>
      <c r="U6" s="48" t="s">
        <v>24</v>
      </c>
      <c r="V6" s="49"/>
      <c r="W6" s="49"/>
      <c r="X6" s="50"/>
      <c r="Y6" s="48" t="s">
        <v>25</v>
      </c>
      <c r="Z6" s="49"/>
      <c r="AA6" s="49"/>
      <c r="AB6" s="50"/>
      <c r="AC6" s="48" t="s">
        <v>108</v>
      </c>
      <c r="AD6" s="49"/>
      <c r="AE6" s="49"/>
      <c r="AF6" s="50"/>
      <c r="AG6" s="48" t="s">
        <v>26</v>
      </c>
      <c r="AH6" s="49"/>
      <c r="AI6" s="49"/>
      <c r="AJ6" s="50"/>
      <c r="AK6" s="48" t="s">
        <v>27</v>
      </c>
      <c r="AL6" s="49"/>
      <c r="AM6" s="49"/>
      <c r="AN6" s="50"/>
      <c r="AO6" s="72" t="s">
        <v>28</v>
      </c>
      <c r="AP6" s="72"/>
      <c r="AQ6" s="72"/>
      <c r="AR6" s="48" t="s">
        <v>29</v>
      </c>
      <c r="AS6" s="49"/>
      <c r="AT6" s="49"/>
      <c r="AU6" s="48" t="s">
        <v>109</v>
      </c>
      <c r="AV6" s="49"/>
      <c r="AW6" s="49"/>
      <c r="AX6" s="64" t="s">
        <v>30</v>
      </c>
      <c r="AY6" s="65"/>
      <c r="AZ6" s="65"/>
      <c r="BA6" s="66" t="s">
        <v>31</v>
      </c>
      <c r="BB6" s="67"/>
      <c r="BC6" s="67"/>
      <c r="BD6" s="69"/>
      <c r="BE6" s="70"/>
      <c r="BF6" s="70"/>
      <c r="BG6" s="97" t="s">
        <v>32</v>
      </c>
      <c r="BH6" s="98"/>
      <c r="BI6" s="98"/>
      <c r="BJ6" s="99"/>
      <c r="BK6" s="55" t="s">
        <v>33</v>
      </c>
      <c r="BL6" s="55"/>
      <c r="BM6" s="55"/>
      <c r="BN6" s="55" t="s">
        <v>34</v>
      </c>
      <c r="BO6" s="55"/>
      <c r="BP6" s="55"/>
      <c r="BQ6" s="55" t="s">
        <v>35</v>
      </c>
      <c r="BR6" s="55"/>
      <c r="BS6" s="55"/>
      <c r="BT6" s="55" t="s">
        <v>36</v>
      </c>
      <c r="BU6" s="55"/>
      <c r="BV6" s="55"/>
      <c r="BW6" s="55" t="s">
        <v>37</v>
      </c>
      <c r="BX6" s="55"/>
      <c r="BY6" s="55"/>
      <c r="BZ6" s="51" t="s">
        <v>38</v>
      </c>
      <c r="CA6" s="60"/>
      <c r="CB6" s="60"/>
      <c r="CC6" s="55" t="s">
        <v>39</v>
      </c>
      <c r="CD6" s="55"/>
      <c r="CE6" s="55"/>
      <c r="CF6" s="51" t="s">
        <v>40</v>
      </c>
      <c r="CG6" s="60"/>
      <c r="CH6" s="60"/>
      <c r="CI6" s="51" t="s">
        <v>112</v>
      </c>
      <c r="CJ6" s="60"/>
      <c r="CK6" s="60"/>
      <c r="CL6" s="51" t="s">
        <v>41</v>
      </c>
      <c r="CM6" s="60"/>
      <c r="CN6" s="60"/>
      <c r="CO6" s="68"/>
      <c r="CP6" s="68"/>
      <c r="CQ6" s="68"/>
      <c r="CR6" s="69"/>
      <c r="CS6" s="70"/>
      <c r="CT6" s="71"/>
      <c r="CU6" s="69"/>
      <c r="CV6" s="70"/>
      <c r="CW6" s="71"/>
      <c r="CX6" s="127"/>
      <c r="CY6" s="135"/>
      <c r="CZ6" s="136"/>
      <c r="DA6" s="137"/>
      <c r="DB6" s="61" t="s">
        <v>42</v>
      </c>
      <c r="DC6" s="62"/>
      <c r="DD6" s="63"/>
      <c r="DE6" s="61" t="s">
        <v>43</v>
      </c>
      <c r="DF6" s="62"/>
      <c r="DG6" s="63"/>
      <c r="DH6" s="69"/>
      <c r="DI6" s="70"/>
      <c r="DJ6" s="71"/>
      <c r="DK6" s="61" t="s">
        <v>44</v>
      </c>
      <c r="DL6" s="62"/>
      <c r="DM6" s="63"/>
      <c r="DN6" s="61" t="s">
        <v>45</v>
      </c>
      <c r="DO6" s="62"/>
      <c r="DP6" s="63"/>
      <c r="DQ6" s="149" t="s">
        <v>46</v>
      </c>
      <c r="DR6" s="150"/>
      <c r="DS6" s="150"/>
      <c r="DT6" s="127"/>
      <c r="DU6" s="145"/>
      <c r="DV6" s="146"/>
      <c r="DW6" s="147"/>
    </row>
    <row r="7" spans="1:127" s="14" customFormat="1" ht="15.75" customHeight="1">
      <c r="A7" s="109"/>
      <c r="B7" s="110"/>
      <c r="C7" s="112"/>
      <c r="D7" s="112"/>
      <c r="E7" s="46" t="s">
        <v>111</v>
      </c>
      <c r="F7" s="48" t="s">
        <v>47</v>
      </c>
      <c r="G7" s="49"/>
      <c r="H7" s="50"/>
      <c r="I7" s="56" t="s">
        <v>48</v>
      </c>
      <c r="J7" s="15"/>
      <c r="K7" s="58" t="s">
        <v>48</v>
      </c>
      <c r="L7" s="53" t="s">
        <v>49</v>
      </c>
      <c r="M7" s="46" t="s">
        <v>111</v>
      </c>
      <c r="N7" s="48" t="s">
        <v>47</v>
      </c>
      <c r="O7" s="49"/>
      <c r="P7" s="50"/>
      <c r="Q7" s="46" t="s">
        <v>111</v>
      </c>
      <c r="R7" s="48" t="s">
        <v>47</v>
      </c>
      <c r="S7" s="49"/>
      <c r="T7" s="50"/>
      <c r="U7" s="46" t="s">
        <v>111</v>
      </c>
      <c r="V7" s="48" t="s">
        <v>47</v>
      </c>
      <c r="W7" s="49"/>
      <c r="X7" s="50"/>
      <c r="Y7" s="46" t="s">
        <v>111</v>
      </c>
      <c r="Z7" s="48" t="s">
        <v>47</v>
      </c>
      <c r="AA7" s="49"/>
      <c r="AB7" s="50"/>
      <c r="AC7" s="46" t="s">
        <v>111</v>
      </c>
      <c r="AD7" s="48" t="s">
        <v>47</v>
      </c>
      <c r="AE7" s="49"/>
      <c r="AF7" s="50"/>
      <c r="AG7" s="46" t="s">
        <v>111</v>
      </c>
      <c r="AH7" s="48" t="s">
        <v>47</v>
      </c>
      <c r="AI7" s="49"/>
      <c r="AJ7" s="50"/>
      <c r="AK7" s="46" t="s">
        <v>111</v>
      </c>
      <c r="AL7" s="48" t="s">
        <v>47</v>
      </c>
      <c r="AM7" s="49"/>
      <c r="AN7" s="50"/>
      <c r="AO7" s="46" t="s">
        <v>111</v>
      </c>
      <c r="AP7" s="51" t="s">
        <v>47</v>
      </c>
      <c r="AQ7" s="52"/>
      <c r="AR7" s="46" t="s">
        <v>111</v>
      </c>
      <c r="AS7" s="51" t="s">
        <v>47</v>
      </c>
      <c r="AT7" s="52"/>
      <c r="AU7" s="46" t="s">
        <v>111</v>
      </c>
      <c r="AV7" s="51" t="s">
        <v>47</v>
      </c>
      <c r="AW7" s="52"/>
      <c r="AX7" s="46" t="s">
        <v>111</v>
      </c>
      <c r="AY7" s="48" t="s">
        <v>47</v>
      </c>
      <c r="AZ7" s="49"/>
      <c r="BA7" s="46" t="s">
        <v>111</v>
      </c>
      <c r="BB7" s="51" t="s">
        <v>47</v>
      </c>
      <c r="BC7" s="52"/>
      <c r="BD7" s="46" t="s">
        <v>111</v>
      </c>
      <c r="BE7" s="51" t="s">
        <v>47</v>
      </c>
      <c r="BF7" s="52"/>
      <c r="BG7" s="46" t="s">
        <v>111</v>
      </c>
      <c r="BH7" s="48" t="s">
        <v>47</v>
      </c>
      <c r="BI7" s="49"/>
      <c r="BJ7" s="50"/>
      <c r="BK7" s="46" t="s">
        <v>111</v>
      </c>
      <c r="BL7" s="44" t="s">
        <v>47</v>
      </c>
      <c r="BM7" s="45"/>
      <c r="BN7" s="46" t="s">
        <v>111</v>
      </c>
      <c r="BO7" s="44" t="s">
        <v>47</v>
      </c>
      <c r="BP7" s="45"/>
      <c r="BQ7" s="46" t="s">
        <v>111</v>
      </c>
      <c r="BR7" s="44" t="s">
        <v>47</v>
      </c>
      <c r="BS7" s="45"/>
      <c r="BT7" s="46" t="s">
        <v>111</v>
      </c>
      <c r="BU7" s="44" t="s">
        <v>47</v>
      </c>
      <c r="BV7" s="45"/>
      <c r="BW7" s="46" t="s">
        <v>111</v>
      </c>
      <c r="BX7" s="44" t="s">
        <v>47</v>
      </c>
      <c r="BY7" s="45"/>
      <c r="BZ7" s="46" t="s">
        <v>111</v>
      </c>
      <c r="CA7" s="44" t="s">
        <v>47</v>
      </c>
      <c r="CB7" s="45"/>
      <c r="CC7" s="46" t="s">
        <v>111</v>
      </c>
      <c r="CD7" s="44" t="s">
        <v>47</v>
      </c>
      <c r="CE7" s="45"/>
      <c r="CF7" s="46" t="s">
        <v>111</v>
      </c>
      <c r="CG7" s="44" t="s">
        <v>47</v>
      </c>
      <c r="CH7" s="45"/>
      <c r="CI7" s="46" t="s">
        <v>111</v>
      </c>
      <c r="CJ7" s="44" t="s">
        <v>47</v>
      </c>
      <c r="CK7" s="45"/>
      <c r="CL7" s="46" t="s">
        <v>111</v>
      </c>
      <c r="CM7" s="44" t="s">
        <v>47</v>
      </c>
      <c r="CN7" s="45"/>
      <c r="CO7" s="46" t="s">
        <v>111</v>
      </c>
      <c r="CP7" s="44" t="s">
        <v>47</v>
      </c>
      <c r="CQ7" s="45"/>
      <c r="CR7" s="46" t="s">
        <v>111</v>
      </c>
      <c r="CS7" s="44" t="s">
        <v>47</v>
      </c>
      <c r="CT7" s="45"/>
      <c r="CU7" s="46" t="s">
        <v>111</v>
      </c>
      <c r="CV7" s="44" t="s">
        <v>47</v>
      </c>
      <c r="CW7" s="45"/>
      <c r="CX7" s="127"/>
      <c r="CY7" s="46" t="s">
        <v>111</v>
      </c>
      <c r="CZ7" s="44" t="s">
        <v>47</v>
      </c>
      <c r="DA7" s="45"/>
      <c r="DB7" s="46" t="s">
        <v>111</v>
      </c>
      <c r="DC7" s="44" t="s">
        <v>47</v>
      </c>
      <c r="DD7" s="45"/>
      <c r="DE7" s="46" t="s">
        <v>111</v>
      </c>
      <c r="DF7" s="44" t="s">
        <v>47</v>
      </c>
      <c r="DG7" s="45"/>
      <c r="DH7" s="46" t="s">
        <v>111</v>
      </c>
      <c r="DI7" s="44" t="s">
        <v>47</v>
      </c>
      <c r="DJ7" s="45"/>
      <c r="DK7" s="46" t="s">
        <v>111</v>
      </c>
      <c r="DL7" s="44" t="s">
        <v>47</v>
      </c>
      <c r="DM7" s="45"/>
      <c r="DN7" s="46" t="s">
        <v>111</v>
      </c>
      <c r="DO7" s="44" t="s">
        <v>47</v>
      </c>
      <c r="DP7" s="45"/>
      <c r="DQ7" s="46" t="s">
        <v>111</v>
      </c>
      <c r="DR7" s="44" t="s">
        <v>47</v>
      </c>
      <c r="DS7" s="45"/>
      <c r="DT7" s="127"/>
      <c r="DU7" s="46" t="s">
        <v>111</v>
      </c>
      <c r="DV7" s="44" t="s">
        <v>47</v>
      </c>
      <c r="DW7" s="45"/>
    </row>
    <row r="8" spans="1:127" s="14" customFormat="1" ht="27.75" customHeight="1">
      <c r="A8" s="109"/>
      <c r="B8" s="110"/>
      <c r="C8" s="113"/>
      <c r="D8" s="113"/>
      <c r="E8" s="47"/>
      <c r="F8" s="16" t="s">
        <v>114</v>
      </c>
      <c r="G8" s="17" t="s">
        <v>50</v>
      </c>
      <c r="H8" s="17" t="s">
        <v>51</v>
      </c>
      <c r="I8" s="57"/>
      <c r="J8" s="17" t="s">
        <v>49</v>
      </c>
      <c r="K8" s="59"/>
      <c r="L8" s="54"/>
      <c r="M8" s="47"/>
      <c r="N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O8" s="17" t="s">
        <v>50</v>
      </c>
      <c r="P8" s="17" t="s">
        <v>51</v>
      </c>
      <c r="Q8" s="47"/>
      <c r="R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S8" s="17" t="s">
        <v>50</v>
      </c>
      <c r="T8" s="17" t="s">
        <v>51</v>
      </c>
      <c r="U8" s="47"/>
      <c r="V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W8" s="17" t="s">
        <v>50</v>
      </c>
      <c r="X8" s="17" t="s">
        <v>51</v>
      </c>
      <c r="Y8" s="47"/>
      <c r="Z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A8" s="17" t="s">
        <v>50</v>
      </c>
      <c r="AB8" s="17" t="s">
        <v>51</v>
      </c>
      <c r="AC8" s="47"/>
      <c r="AD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E8" s="17" t="s">
        <v>50</v>
      </c>
      <c r="AF8" s="17" t="s">
        <v>51</v>
      </c>
      <c r="AG8" s="47"/>
      <c r="AH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I8" s="17" t="s">
        <v>50</v>
      </c>
      <c r="AJ8" s="17" t="s">
        <v>51</v>
      </c>
      <c r="AK8" s="47"/>
      <c r="AL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M8" s="17" t="s">
        <v>50</v>
      </c>
      <c r="AN8" s="17" t="s">
        <v>51</v>
      </c>
      <c r="AO8" s="47"/>
      <c r="AP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Q8" s="17" t="s">
        <v>50</v>
      </c>
      <c r="AR8" s="47"/>
      <c r="AS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T8" s="17" t="s">
        <v>50</v>
      </c>
      <c r="AU8" s="47"/>
      <c r="AV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W8" s="17" t="s">
        <v>50</v>
      </c>
      <c r="AX8" s="47"/>
      <c r="AY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AZ8" s="17" t="s">
        <v>50</v>
      </c>
      <c r="BA8" s="47"/>
      <c r="BB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C8" s="17" t="s">
        <v>50</v>
      </c>
      <c r="BD8" s="47"/>
      <c r="BE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F8" s="17" t="s">
        <v>50</v>
      </c>
      <c r="BG8" s="47"/>
      <c r="BH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I8" s="17" t="s">
        <v>50</v>
      </c>
      <c r="BJ8" s="17" t="s">
        <v>51</v>
      </c>
      <c r="BK8" s="47"/>
      <c r="BL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M8" s="17" t="s">
        <v>50</v>
      </c>
      <c r="BN8" s="47"/>
      <c r="BO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P8" s="17" t="s">
        <v>50</v>
      </c>
      <c r="BQ8" s="47"/>
      <c r="BR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S8" s="17" t="s">
        <v>50</v>
      </c>
      <c r="BT8" s="47"/>
      <c r="BU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V8" s="17" t="s">
        <v>50</v>
      </c>
      <c r="BW8" s="47"/>
      <c r="BX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BY8" s="17" t="s">
        <v>50</v>
      </c>
      <c r="BZ8" s="47"/>
      <c r="CA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B8" s="17" t="s">
        <v>50</v>
      </c>
      <c r="CC8" s="47"/>
      <c r="CD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E8" s="17" t="s">
        <v>50</v>
      </c>
      <c r="CF8" s="47"/>
      <c r="CG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H8" s="17" t="s">
        <v>50</v>
      </c>
      <c r="CI8" s="47"/>
      <c r="CJ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K8" s="17" t="s">
        <v>50</v>
      </c>
      <c r="CL8" s="47"/>
      <c r="CM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N8" s="17" t="s">
        <v>50</v>
      </c>
      <c r="CO8" s="47"/>
      <c r="CP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Q8" s="17" t="s">
        <v>50</v>
      </c>
      <c r="CR8" s="47"/>
      <c r="CS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T8" s="17" t="s">
        <v>50</v>
      </c>
      <c r="CU8" s="47"/>
      <c r="CV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CW8" s="17" t="s">
        <v>50</v>
      </c>
      <c r="CX8" s="128"/>
      <c r="CY8" s="47"/>
      <c r="CZ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A8" s="17" t="s">
        <v>50</v>
      </c>
      <c r="DB8" s="47"/>
      <c r="DC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D8" s="17" t="s">
        <v>50</v>
      </c>
      <c r="DE8" s="47"/>
      <c r="DF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G8" s="17" t="s">
        <v>50</v>
      </c>
      <c r="DH8" s="47"/>
      <c r="DI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J8" s="17" t="s">
        <v>50</v>
      </c>
      <c r="DK8" s="47"/>
      <c r="DL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M8" s="17" t="s">
        <v>50</v>
      </c>
      <c r="DN8" s="47"/>
      <c r="DO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P8" s="17" t="s">
        <v>50</v>
      </c>
      <c r="DQ8" s="47"/>
      <c r="DR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S8" s="17" t="s">
        <v>50</v>
      </c>
      <c r="DT8" s="128"/>
      <c r="DU8" s="47"/>
      <c r="DV8" s="16" t="str">
        <f>F8</f>
        <v>ծրագիր 6 ամիս                                                                                                                                                                                                                            </v>
      </c>
      <c r="DW8" s="17" t="s">
        <v>50</v>
      </c>
    </row>
    <row r="9" spans="1:127" s="14" customFormat="1" ht="14.25" customHeight="1">
      <c r="A9" s="18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19">
        <v>52</v>
      </c>
      <c r="BB9" s="19">
        <v>53</v>
      </c>
      <c r="BC9" s="19">
        <v>54</v>
      </c>
      <c r="BD9" s="19">
        <v>55</v>
      </c>
      <c r="BE9" s="19">
        <v>56</v>
      </c>
      <c r="BF9" s="19">
        <v>57</v>
      </c>
      <c r="BG9" s="19">
        <v>58</v>
      </c>
      <c r="BH9" s="19">
        <v>59</v>
      </c>
      <c r="BI9" s="19">
        <v>60</v>
      </c>
      <c r="BJ9" s="19">
        <v>61</v>
      </c>
      <c r="BK9" s="19">
        <v>62</v>
      </c>
      <c r="BL9" s="19">
        <v>63</v>
      </c>
      <c r="BM9" s="19">
        <v>64</v>
      </c>
      <c r="BN9" s="19">
        <v>65</v>
      </c>
      <c r="BO9" s="19">
        <v>66</v>
      </c>
      <c r="BP9" s="19">
        <v>67</v>
      </c>
      <c r="BQ9" s="19">
        <v>68</v>
      </c>
      <c r="BR9" s="19">
        <v>69</v>
      </c>
      <c r="BS9" s="19">
        <v>70</v>
      </c>
      <c r="BT9" s="19">
        <v>71</v>
      </c>
      <c r="BU9" s="19">
        <v>72</v>
      </c>
      <c r="BV9" s="19">
        <v>73</v>
      </c>
      <c r="BW9" s="19">
        <v>74</v>
      </c>
      <c r="BX9" s="19">
        <v>75</v>
      </c>
      <c r="BY9" s="19">
        <v>76</v>
      </c>
      <c r="BZ9" s="19">
        <v>77</v>
      </c>
      <c r="CA9" s="19">
        <v>78</v>
      </c>
      <c r="CB9" s="19">
        <v>79</v>
      </c>
      <c r="CC9" s="19">
        <v>80</v>
      </c>
      <c r="CD9" s="19">
        <v>81</v>
      </c>
      <c r="CE9" s="19">
        <v>82</v>
      </c>
      <c r="CF9" s="19">
        <v>83</v>
      </c>
      <c r="CG9" s="19">
        <v>84</v>
      </c>
      <c r="CH9" s="19">
        <v>85</v>
      </c>
      <c r="CI9" s="19">
        <v>83</v>
      </c>
      <c r="CJ9" s="19">
        <v>84</v>
      </c>
      <c r="CK9" s="19">
        <v>85</v>
      </c>
      <c r="CL9" s="19">
        <v>86</v>
      </c>
      <c r="CM9" s="19">
        <v>87</v>
      </c>
      <c r="CN9" s="19">
        <v>88</v>
      </c>
      <c r="CO9" s="19">
        <v>89</v>
      </c>
      <c r="CP9" s="19">
        <v>90</v>
      </c>
      <c r="CQ9" s="19">
        <v>91</v>
      </c>
      <c r="CR9" s="19">
        <v>92</v>
      </c>
      <c r="CS9" s="19">
        <v>93</v>
      </c>
      <c r="CT9" s="19">
        <v>94</v>
      </c>
      <c r="CU9" s="19">
        <v>95</v>
      </c>
      <c r="CV9" s="19">
        <v>96</v>
      </c>
      <c r="CW9" s="19">
        <v>97</v>
      </c>
      <c r="CX9" s="19">
        <v>98</v>
      </c>
      <c r="CY9" s="19">
        <v>99</v>
      </c>
      <c r="CZ9" s="19">
        <v>100</v>
      </c>
      <c r="DA9" s="19">
        <v>101</v>
      </c>
      <c r="DB9" s="19">
        <v>102</v>
      </c>
      <c r="DC9" s="19">
        <v>103</v>
      </c>
      <c r="DD9" s="19">
        <v>104</v>
      </c>
      <c r="DE9" s="19">
        <v>105</v>
      </c>
      <c r="DF9" s="19">
        <v>106</v>
      </c>
      <c r="DG9" s="19">
        <v>107</v>
      </c>
      <c r="DH9" s="19">
        <v>108</v>
      </c>
      <c r="DI9" s="19">
        <v>109</v>
      </c>
      <c r="DJ9" s="19">
        <v>110</v>
      </c>
      <c r="DK9" s="19">
        <v>111</v>
      </c>
      <c r="DL9" s="19">
        <v>112</v>
      </c>
      <c r="DM9" s="19">
        <v>113</v>
      </c>
      <c r="DN9" s="19">
        <v>114</v>
      </c>
      <c r="DO9" s="19">
        <v>115</v>
      </c>
      <c r="DP9" s="19">
        <v>116</v>
      </c>
      <c r="DQ9" s="19">
        <v>117</v>
      </c>
      <c r="DR9" s="19">
        <v>118</v>
      </c>
      <c r="DS9" s="19">
        <v>119</v>
      </c>
      <c r="DT9" s="19">
        <v>120</v>
      </c>
      <c r="DU9" s="19">
        <v>121</v>
      </c>
      <c r="DV9" s="19">
        <v>122</v>
      </c>
      <c r="DW9" s="19">
        <v>123</v>
      </c>
    </row>
    <row r="10" spans="1:130" s="35" customFormat="1" ht="21" customHeight="1">
      <c r="A10" s="32">
        <v>1</v>
      </c>
      <c r="B10" s="20" t="s">
        <v>52</v>
      </c>
      <c r="C10" s="38">
        <v>69555</v>
      </c>
      <c r="D10" s="38">
        <v>12654.8</v>
      </c>
      <c r="E10" s="21">
        <f>CY10+DU10-DQ10</f>
        <v>2350298</v>
      </c>
      <c r="F10" s="21">
        <f>CZ10+DV10-DR10</f>
        <v>1154054</v>
      </c>
      <c r="G10" s="21">
        <f>DA10+DW10-DS10</f>
        <v>1092119.6663</v>
      </c>
      <c r="H10" s="21">
        <f>G10/F10*100</f>
        <v>94.63332446315337</v>
      </c>
      <c r="I10" s="21">
        <f>K10-E10</f>
        <v>-271370.2997999999</v>
      </c>
      <c r="J10" s="21">
        <f>L10-G10</f>
        <v>-338445.5362999999</v>
      </c>
      <c r="K10" s="22">
        <v>2078927.7002</v>
      </c>
      <c r="L10" s="22">
        <v>753674.13</v>
      </c>
      <c r="M10" s="23">
        <f aca="true" t="shared" si="0" ref="M10:O41">U10+Y10+AC10+AG10+AK10+AO10+BD10+BK10+BN10+BQ10+BT10+BW10+CC10+CF10+CL10+CO10+CU10</f>
        <v>950767.5</v>
      </c>
      <c r="N10" s="23">
        <f t="shared" si="0"/>
        <v>458073</v>
      </c>
      <c r="O10" s="23">
        <f t="shared" si="0"/>
        <v>397319.83629999997</v>
      </c>
      <c r="P10" s="23">
        <f>O10/N10*100</f>
        <v>86.73723103086188</v>
      </c>
      <c r="Q10" s="24">
        <f>U10+AC10</f>
        <v>398450</v>
      </c>
      <c r="R10" s="24">
        <f>V10+AD10</f>
        <v>190300</v>
      </c>
      <c r="S10" s="24">
        <f>W10+AE10</f>
        <v>144014.3945</v>
      </c>
      <c r="T10" s="25">
        <f>S10/R10*100</f>
        <v>75.67755885444035</v>
      </c>
      <c r="U10" s="38">
        <v>109838</v>
      </c>
      <c r="V10" s="38">
        <v>50000</v>
      </c>
      <c r="W10" s="38">
        <v>33025.2285</v>
      </c>
      <c r="X10" s="26">
        <f>W10/V10*100</f>
        <v>66.050457</v>
      </c>
      <c r="Y10" s="38">
        <v>33575</v>
      </c>
      <c r="Z10" s="38">
        <v>15000</v>
      </c>
      <c r="AA10" s="38">
        <v>12599.6198</v>
      </c>
      <c r="AB10" s="26">
        <f>AA10/Z10*100</f>
        <v>83.99746533333334</v>
      </c>
      <c r="AC10" s="26">
        <v>288612</v>
      </c>
      <c r="AD10" s="26">
        <v>140300</v>
      </c>
      <c r="AE10" s="38">
        <v>110989.166</v>
      </c>
      <c r="AF10" s="26">
        <f>AE10/AD10*100</f>
        <v>79.1084575908767</v>
      </c>
      <c r="AG10" s="26">
        <v>91770</v>
      </c>
      <c r="AH10" s="26">
        <v>41340</v>
      </c>
      <c r="AI10" s="38">
        <v>31802.1793</v>
      </c>
      <c r="AJ10" s="26">
        <f>AI10/AH10*100</f>
        <v>76.92834857281083</v>
      </c>
      <c r="AK10" s="26">
        <v>23000</v>
      </c>
      <c r="AL10" s="26">
        <v>11500</v>
      </c>
      <c r="AM10" s="38">
        <v>14555</v>
      </c>
      <c r="AN10" s="26">
        <f>AM10/AL10*100</f>
        <v>126.56521739130436</v>
      </c>
      <c r="AO10" s="26">
        <v>0</v>
      </c>
      <c r="AP10" s="26">
        <v>0</v>
      </c>
      <c r="AQ10" s="26"/>
      <c r="AR10" s="26">
        <v>0</v>
      </c>
      <c r="AS10" s="26">
        <v>0</v>
      </c>
      <c r="AT10" s="26"/>
      <c r="AU10" s="26">
        <v>1330965.9</v>
      </c>
      <c r="AV10" s="26">
        <v>665483</v>
      </c>
      <c r="AW10" s="26">
        <v>665483</v>
      </c>
      <c r="AX10" s="26">
        <v>7201.9</v>
      </c>
      <c r="AY10" s="26">
        <v>2627.8</v>
      </c>
      <c r="AZ10" s="26">
        <v>2627.6</v>
      </c>
      <c r="BA10" s="26">
        <v>0</v>
      </c>
      <c r="BB10" s="26">
        <v>0</v>
      </c>
      <c r="BC10" s="26"/>
      <c r="BD10" s="26">
        <v>0</v>
      </c>
      <c r="BE10" s="26">
        <v>0</v>
      </c>
      <c r="BF10" s="26"/>
      <c r="BG10" s="23">
        <f>BK10+BN10+BQ10+BT10</f>
        <v>37020</v>
      </c>
      <c r="BH10" s="23">
        <f>BL10+BO10+BR10+BU10</f>
        <v>16558</v>
      </c>
      <c r="BI10" s="23">
        <f>BM10+BP10+BS10+BV10</f>
        <v>17193.851</v>
      </c>
      <c r="BJ10" s="27">
        <f>BI10/BH10*100</f>
        <v>103.84014373716633</v>
      </c>
      <c r="BK10" s="26">
        <v>33300</v>
      </c>
      <c r="BL10" s="26">
        <v>14658</v>
      </c>
      <c r="BM10" s="26">
        <v>11978.971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3720</v>
      </c>
      <c r="BU10" s="26">
        <v>1900</v>
      </c>
      <c r="BV10" s="26">
        <v>5214.88</v>
      </c>
      <c r="BW10" s="26">
        <v>0</v>
      </c>
      <c r="BX10" s="26">
        <v>0</v>
      </c>
      <c r="BY10" s="26"/>
      <c r="BZ10" s="26">
        <v>61362.7</v>
      </c>
      <c r="CA10" s="26">
        <v>27870.2</v>
      </c>
      <c r="CB10" s="26">
        <v>26689.23</v>
      </c>
      <c r="CC10" s="26">
        <v>0</v>
      </c>
      <c r="CD10" s="26">
        <v>0</v>
      </c>
      <c r="CE10" s="26">
        <v>0</v>
      </c>
      <c r="CF10" s="26">
        <v>356038.5</v>
      </c>
      <c r="CG10" s="26">
        <v>176800</v>
      </c>
      <c r="CH10" s="26">
        <v>172059.8557</v>
      </c>
      <c r="CI10" s="38">
        <v>209000</v>
      </c>
      <c r="CJ10" s="38">
        <v>104500</v>
      </c>
      <c r="CK10" s="38">
        <v>89563.6047</v>
      </c>
      <c r="CL10" s="26">
        <v>0</v>
      </c>
      <c r="CM10" s="26">
        <v>1125</v>
      </c>
      <c r="CN10" s="26">
        <v>0</v>
      </c>
      <c r="CO10" s="26">
        <v>1300</v>
      </c>
      <c r="CP10" s="26">
        <v>650</v>
      </c>
      <c r="CQ10" s="26">
        <v>20</v>
      </c>
      <c r="CR10" s="26">
        <v>0</v>
      </c>
      <c r="CS10" s="26">
        <v>0</v>
      </c>
      <c r="CT10" s="26"/>
      <c r="CU10" s="26">
        <v>9614</v>
      </c>
      <c r="CV10" s="26">
        <v>4800</v>
      </c>
      <c r="CW10" s="26">
        <v>5074.936</v>
      </c>
      <c r="CX10" s="38"/>
      <c r="CY10" s="21">
        <f aca="true" t="shared" si="1" ref="CY10:CZ41">U10+Y10+AC10+AG10+AK10+AO10+AR10+AU10+AX10+BA10+BD10+BK10+BN10+BQ10+BT10+BW10+BZ10+CC10+CF10+CL10+CO10+CR10+CU10</f>
        <v>2350298</v>
      </c>
      <c r="CZ10" s="21">
        <f t="shared" si="1"/>
        <v>1154054</v>
      </c>
      <c r="DA10" s="21">
        <f>W10+AA10+AE10+AI10+AM10+AQ10+AT10+AW10+AZ10+BC10+BF10+BM10+BP10+BS10+BV10+BY10+CB10+CE10+CH10+CN10+CQ10+CT10+CW10+CX10</f>
        <v>1092119.6663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/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/>
      <c r="DQ10" s="26">
        <v>56000</v>
      </c>
      <c r="DR10" s="26">
        <v>56000</v>
      </c>
      <c r="DS10" s="26">
        <v>0</v>
      </c>
      <c r="DT10" s="26"/>
      <c r="DU10" s="28">
        <f>DB10+DE10+DH10+DK10+DN10+DQ10</f>
        <v>56000</v>
      </c>
      <c r="DV10" s="28">
        <f>DC10+DF10+DI10+DL10+DO10+DR10</f>
        <v>56000</v>
      </c>
      <c r="DW10" s="28">
        <f>DD10+DG10+DJ10+DM10+DP10+DS10+DT10</f>
        <v>0</v>
      </c>
      <c r="DX10" s="37"/>
      <c r="DZ10" s="43"/>
    </row>
    <row r="11" spans="1:130" s="35" customFormat="1" ht="21" customHeight="1">
      <c r="A11" s="33">
        <v>2</v>
      </c>
      <c r="B11" s="20" t="s">
        <v>53</v>
      </c>
      <c r="C11" s="38">
        <v>4315.726000000001</v>
      </c>
      <c r="D11" s="38">
        <v>0</v>
      </c>
      <c r="E11" s="21">
        <f aca="true" t="shared" si="2" ref="E11:G57">CY11+DU11-DQ11</f>
        <v>150145.69999999998</v>
      </c>
      <c r="F11" s="21">
        <f t="shared" si="2"/>
        <v>75176.4</v>
      </c>
      <c r="G11" s="21">
        <f t="shared" si="2"/>
        <v>75002.723</v>
      </c>
      <c r="H11" s="21">
        <f aca="true" t="shared" si="3" ref="H11:H65">G11/F11*100</f>
        <v>99.76897403972524</v>
      </c>
      <c r="I11" s="21">
        <f aca="true" t="shared" si="4" ref="I11:I65">K11-E11</f>
        <v>1928782.0002000001</v>
      </c>
      <c r="J11" s="21">
        <f aca="true" t="shared" si="5" ref="J11:J65">L11-G11</f>
        <v>678671.407</v>
      </c>
      <c r="K11" s="22">
        <v>2078927.7002</v>
      </c>
      <c r="L11" s="22">
        <v>753674.13</v>
      </c>
      <c r="M11" s="23">
        <f t="shared" si="0"/>
        <v>21686.8</v>
      </c>
      <c r="N11" s="23">
        <f t="shared" si="0"/>
        <v>10946.9</v>
      </c>
      <c r="O11" s="23">
        <f t="shared" si="0"/>
        <v>10773.222999999998</v>
      </c>
      <c r="P11" s="23">
        <f aca="true" t="shared" si="6" ref="P11:P65">O11/N11*100</f>
        <v>98.41345951821975</v>
      </c>
      <c r="Q11" s="24">
        <f aca="true" t="shared" si="7" ref="Q11:S57">U11+AC11</f>
        <v>12669.5</v>
      </c>
      <c r="R11" s="24">
        <f t="shared" si="7"/>
        <v>6570.9</v>
      </c>
      <c r="S11" s="24">
        <f t="shared" si="7"/>
        <v>6244.005999999999</v>
      </c>
      <c r="T11" s="25">
        <f aca="true" t="shared" si="8" ref="T11:T65">S11/R11*100</f>
        <v>95.02512593404252</v>
      </c>
      <c r="U11" s="38">
        <v>1016</v>
      </c>
      <c r="V11" s="38">
        <v>400</v>
      </c>
      <c r="W11" s="38">
        <v>303.806</v>
      </c>
      <c r="X11" s="26">
        <f aca="true" t="shared" si="9" ref="X11:X65">W11/V11*100</f>
        <v>75.9515</v>
      </c>
      <c r="Y11" s="38">
        <v>3628.3</v>
      </c>
      <c r="Z11" s="38">
        <v>1880</v>
      </c>
      <c r="AA11" s="38">
        <v>1870.517</v>
      </c>
      <c r="AB11" s="26">
        <f aca="true" t="shared" si="10" ref="AB11:AB65">AA11/Z11*100</f>
        <v>99.49558510638298</v>
      </c>
      <c r="AC11" s="26">
        <v>11653.5</v>
      </c>
      <c r="AD11" s="26">
        <v>6170.9</v>
      </c>
      <c r="AE11" s="38">
        <v>5940.2</v>
      </c>
      <c r="AF11" s="26">
        <f aca="true" t="shared" si="11" ref="AF11:AF65">AE11/AD11*100</f>
        <v>96.2614853586997</v>
      </c>
      <c r="AG11" s="26">
        <v>270</v>
      </c>
      <c r="AH11" s="26">
        <v>176</v>
      </c>
      <c r="AI11" s="38">
        <v>201.8</v>
      </c>
      <c r="AJ11" s="26">
        <f aca="true" t="shared" si="12" ref="AJ11:AJ65">AI11/AH11*100</f>
        <v>114.65909090909092</v>
      </c>
      <c r="AK11" s="26">
        <v>0</v>
      </c>
      <c r="AL11" s="26">
        <v>0</v>
      </c>
      <c r="AM11" s="38">
        <v>0</v>
      </c>
      <c r="AN11" s="26">
        <v>0</v>
      </c>
      <c r="AO11" s="26">
        <v>0</v>
      </c>
      <c r="AP11" s="26">
        <v>0</v>
      </c>
      <c r="AQ11" s="26"/>
      <c r="AR11" s="26">
        <v>0</v>
      </c>
      <c r="AS11" s="26">
        <v>0</v>
      </c>
      <c r="AT11" s="26"/>
      <c r="AU11" s="26">
        <v>128458.9</v>
      </c>
      <c r="AV11" s="26">
        <v>64229.5</v>
      </c>
      <c r="AW11" s="26">
        <v>64229.5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/>
      <c r="BD11" s="26">
        <v>0</v>
      </c>
      <c r="BE11" s="26">
        <v>0</v>
      </c>
      <c r="BF11" s="26"/>
      <c r="BG11" s="23">
        <f aca="true" t="shared" si="13" ref="BG11:BI57">BK11+BN11+BQ11+BT11</f>
        <v>1799</v>
      </c>
      <c r="BH11" s="23">
        <f t="shared" si="13"/>
        <v>780</v>
      </c>
      <c r="BI11" s="23">
        <f t="shared" si="13"/>
        <v>947</v>
      </c>
      <c r="BJ11" s="27">
        <f aca="true" t="shared" si="14" ref="BJ11:BJ65">BI11/BH11*100</f>
        <v>121.4102564102564</v>
      </c>
      <c r="BK11" s="26">
        <v>1199</v>
      </c>
      <c r="BL11" s="26">
        <v>540</v>
      </c>
      <c r="BM11" s="26">
        <v>540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600</v>
      </c>
      <c r="BU11" s="26">
        <v>240</v>
      </c>
      <c r="BV11" s="26">
        <v>407</v>
      </c>
      <c r="BW11" s="26">
        <v>0</v>
      </c>
      <c r="BX11" s="26">
        <v>0</v>
      </c>
      <c r="BY11" s="26"/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3320</v>
      </c>
      <c r="CG11" s="26">
        <v>1540</v>
      </c>
      <c r="CH11" s="26">
        <v>1509.9</v>
      </c>
      <c r="CI11" s="38">
        <v>2000</v>
      </c>
      <c r="CJ11" s="40">
        <v>1000</v>
      </c>
      <c r="CK11" s="38">
        <v>1042.8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/>
      <c r="CU11" s="26">
        <v>0</v>
      </c>
      <c r="CV11" s="26">
        <v>0</v>
      </c>
      <c r="CW11" s="26">
        <v>0</v>
      </c>
      <c r="CX11" s="38"/>
      <c r="CY11" s="21">
        <f t="shared" si="1"/>
        <v>150145.69999999998</v>
      </c>
      <c r="CZ11" s="21">
        <f t="shared" si="1"/>
        <v>75176.4</v>
      </c>
      <c r="DA11" s="21">
        <f aca="true" t="shared" si="15" ref="DA11:DA65">W11+AA11+AE11+AI11+AM11+AQ11+AT11+AW11+AZ11+BC11+BF11+BM11+BP11+BS11+BV11+BY11+CB11+CE11+CH11+CN11+CQ11+CT11+CW11+CX11</f>
        <v>75002.723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/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/>
      <c r="DQ11" s="26">
        <v>13197.4</v>
      </c>
      <c r="DR11" s="26">
        <v>1997.4</v>
      </c>
      <c r="DS11" s="26">
        <v>570</v>
      </c>
      <c r="DT11" s="26"/>
      <c r="DU11" s="28">
        <f aca="true" t="shared" si="16" ref="DU11:DV57">DB11+DE11+DH11+DK11+DN11+DQ11</f>
        <v>13197.4</v>
      </c>
      <c r="DV11" s="28">
        <f t="shared" si="16"/>
        <v>1997.4</v>
      </c>
      <c r="DW11" s="28">
        <f aca="true" t="shared" si="17" ref="DW11:DW65">DD11+DG11+DJ11+DM11+DP11+DS11+DT11</f>
        <v>570</v>
      </c>
      <c r="DX11" s="37"/>
      <c r="DZ11" s="43"/>
    </row>
    <row r="12" spans="1:130" s="35" customFormat="1" ht="21" customHeight="1">
      <c r="A12" s="32">
        <v>3</v>
      </c>
      <c r="B12" s="20" t="s">
        <v>54</v>
      </c>
      <c r="C12" s="38">
        <v>3389.219</v>
      </c>
      <c r="D12" s="38">
        <v>0</v>
      </c>
      <c r="E12" s="21">
        <f t="shared" si="2"/>
        <v>67480.20000000001</v>
      </c>
      <c r="F12" s="21">
        <f t="shared" si="2"/>
        <v>31072</v>
      </c>
      <c r="G12" s="21">
        <f t="shared" si="2"/>
        <v>31390.018</v>
      </c>
      <c r="H12" s="21">
        <f t="shared" si="3"/>
        <v>101.02348738414007</v>
      </c>
      <c r="I12" s="21">
        <f t="shared" si="4"/>
        <v>2011447.5002000001</v>
      </c>
      <c r="J12" s="21">
        <f t="shared" si="5"/>
        <v>722284.112</v>
      </c>
      <c r="K12" s="22">
        <v>2078927.7002</v>
      </c>
      <c r="L12" s="22">
        <v>753674.13</v>
      </c>
      <c r="M12" s="23">
        <f t="shared" si="0"/>
        <v>12421.800000000001</v>
      </c>
      <c r="N12" s="23">
        <f t="shared" si="0"/>
        <v>3542.8</v>
      </c>
      <c r="O12" s="23">
        <f t="shared" si="0"/>
        <v>3860.818</v>
      </c>
      <c r="P12" s="23">
        <f t="shared" si="6"/>
        <v>108.97645929773061</v>
      </c>
      <c r="Q12" s="24">
        <f t="shared" si="7"/>
        <v>4623.2</v>
      </c>
      <c r="R12" s="24">
        <f t="shared" si="7"/>
        <v>1582.8</v>
      </c>
      <c r="S12" s="24">
        <f t="shared" si="7"/>
        <v>2084.527</v>
      </c>
      <c r="T12" s="25">
        <f t="shared" si="8"/>
        <v>131.69869850897143</v>
      </c>
      <c r="U12" s="38">
        <v>1108.8</v>
      </c>
      <c r="V12" s="38">
        <v>400</v>
      </c>
      <c r="W12" s="38">
        <v>415.169</v>
      </c>
      <c r="X12" s="26">
        <f t="shared" si="9"/>
        <v>103.79224999999998</v>
      </c>
      <c r="Y12" s="38">
        <v>3427</v>
      </c>
      <c r="Z12" s="38">
        <v>740</v>
      </c>
      <c r="AA12" s="38">
        <v>808.171</v>
      </c>
      <c r="AB12" s="26">
        <f t="shared" si="10"/>
        <v>109.21229729729731</v>
      </c>
      <c r="AC12" s="26">
        <v>3514.4</v>
      </c>
      <c r="AD12" s="26">
        <v>1182.8</v>
      </c>
      <c r="AE12" s="38">
        <v>1669.358</v>
      </c>
      <c r="AF12" s="26">
        <f t="shared" si="11"/>
        <v>141.13611768684478</v>
      </c>
      <c r="AG12" s="26">
        <v>210</v>
      </c>
      <c r="AH12" s="26">
        <v>80</v>
      </c>
      <c r="AI12" s="38">
        <v>114</v>
      </c>
      <c r="AJ12" s="26">
        <f t="shared" si="12"/>
        <v>142.5</v>
      </c>
      <c r="AK12" s="26">
        <v>0</v>
      </c>
      <c r="AL12" s="26">
        <v>0</v>
      </c>
      <c r="AM12" s="38">
        <v>0</v>
      </c>
      <c r="AN12" s="26">
        <v>0</v>
      </c>
      <c r="AO12" s="26">
        <v>0</v>
      </c>
      <c r="AP12" s="26">
        <v>0</v>
      </c>
      <c r="AQ12" s="26"/>
      <c r="AR12" s="26">
        <v>0</v>
      </c>
      <c r="AS12" s="26">
        <v>0</v>
      </c>
      <c r="AT12" s="26"/>
      <c r="AU12" s="26">
        <v>55058.4</v>
      </c>
      <c r="AV12" s="26">
        <v>27529.2</v>
      </c>
      <c r="AW12" s="26">
        <v>27529.2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/>
      <c r="BD12" s="26">
        <v>0</v>
      </c>
      <c r="BE12" s="26">
        <v>0</v>
      </c>
      <c r="BF12" s="26"/>
      <c r="BG12" s="23">
        <f t="shared" si="13"/>
        <v>1291.6</v>
      </c>
      <c r="BH12" s="23">
        <f t="shared" si="13"/>
        <v>300</v>
      </c>
      <c r="BI12" s="23">
        <f t="shared" si="13"/>
        <v>274.17</v>
      </c>
      <c r="BJ12" s="27">
        <f t="shared" si="14"/>
        <v>91.39</v>
      </c>
      <c r="BK12" s="26">
        <v>1291.6</v>
      </c>
      <c r="BL12" s="26">
        <v>300</v>
      </c>
      <c r="BM12" s="26">
        <v>274.17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/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2660</v>
      </c>
      <c r="CG12" s="26">
        <v>720</v>
      </c>
      <c r="CH12" s="26">
        <v>452.95</v>
      </c>
      <c r="CI12" s="38">
        <v>1300</v>
      </c>
      <c r="CJ12" s="40">
        <v>600</v>
      </c>
      <c r="CK12" s="38">
        <v>332.85</v>
      </c>
      <c r="CL12" s="26">
        <v>0</v>
      </c>
      <c r="CM12" s="26">
        <v>0</v>
      </c>
      <c r="CN12" s="26">
        <v>5</v>
      </c>
      <c r="CO12" s="26">
        <v>10</v>
      </c>
      <c r="CP12" s="26">
        <v>0</v>
      </c>
      <c r="CQ12" s="26">
        <v>0</v>
      </c>
      <c r="CR12" s="26">
        <v>0</v>
      </c>
      <c r="CS12" s="26">
        <v>0</v>
      </c>
      <c r="CT12" s="26"/>
      <c r="CU12" s="26">
        <v>200</v>
      </c>
      <c r="CV12" s="26">
        <v>120</v>
      </c>
      <c r="CW12" s="26">
        <v>122</v>
      </c>
      <c r="CX12" s="38"/>
      <c r="CY12" s="21">
        <f t="shared" si="1"/>
        <v>67480.20000000001</v>
      </c>
      <c r="CZ12" s="21">
        <f t="shared" si="1"/>
        <v>31072</v>
      </c>
      <c r="DA12" s="21">
        <f t="shared" si="15"/>
        <v>31390.018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/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/>
      <c r="DQ12" s="26">
        <v>0</v>
      </c>
      <c r="DR12" s="26">
        <v>0</v>
      </c>
      <c r="DS12" s="26">
        <v>0</v>
      </c>
      <c r="DT12" s="26"/>
      <c r="DU12" s="28">
        <f t="shared" si="16"/>
        <v>0</v>
      </c>
      <c r="DV12" s="28">
        <f t="shared" si="16"/>
        <v>0</v>
      </c>
      <c r="DW12" s="28">
        <f t="shared" si="17"/>
        <v>0</v>
      </c>
      <c r="DX12" s="37"/>
      <c r="DZ12" s="43"/>
    </row>
    <row r="13" spans="1:130" s="35" customFormat="1" ht="21" customHeight="1">
      <c r="A13" s="33">
        <v>4</v>
      </c>
      <c r="B13" s="20" t="s">
        <v>55</v>
      </c>
      <c r="C13" s="38">
        <v>11339.5</v>
      </c>
      <c r="D13" s="38">
        <v>0</v>
      </c>
      <c r="E13" s="21">
        <f t="shared" si="2"/>
        <v>52579.4</v>
      </c>
      <c r="F13" s="21">
        <f t="shared" si="2"/>
        <v>25685.1</v>
      </c>
      <c r="G13" s="21">
        <f t="shared" si="2"/>
        <v>26038.887</v>
      </c>
      <c r="H13" s="21">
        <f t="shared" si="3"/>
        <v>101.37740168424496</v>
      </c>
      <c r="I13" s="21">
        <f t="shared" si="4"/>
        <v>2026348.3002000002</v>
      </c>
      <c r="J13" s="21">
        <f t="shared" si="5"/>
        <v>727635.243</v>
      </c>
      <c r="K13" s="22">
        <v>2078927.7002</v>
      </c>
      <c r="L13" s="22">
        <v>753674.13</v>
      </c>
      <c r="M13" s="23">
        <f t="shared" si="0"/>
        <v>11503.1</v>
      </c>
      <c r="N13" s="23">
        <f t="shared" si="0"/>
        <v>5147</v>
      </c>
      <c r="O13" s="23">
        <f t="shared" si="0"/>
        <v>5500.687000000001</v>
      </c>
      <c r="P13" s="23">
        <f t="shared" si="6"/>
        <v>106.87171167670488</v>
      </c>
      <c r="Q13" s="24">
        <f t="shared" si="7"/>
        <v>2715.8</v>
      </c>
      <c r="R13" s="24">
        <f t="shared" si="7"/>
        <v>1000</v>
      </c>
      <c r="S13" s="24">
        <f t="shared" si="7"/>
        <v>1085.152</v>
      </c>
      <c r="T13" s="25">
        <f t="shared" si="8"/>
        <v>108.51520000000001</v>
      </c>
      <c r="U13" s="38">
        <v>72.4</v>
      </c>
      <c r="V13" s="38">
        <v>0</v>
      </c>
      <c r="W13" s="38">
        <v>69.917</v>
      </c>
      <c r="X13" s="26" t="e">
        <f t="shared" si="9"/>
        <v>#DIV/0!</v>
      </c>
      <c r="Y13" s="38">
        <v>3853.7</v>
      </c>
      <c r="Z13" s="38">
        <v>1800</v>
      </c>
      <c r="AA13" s="38">
        <v>1841.005</v>
      </c>
      <c r="AB13" s="26">
        <f t="shared" si="10"/>
        <v>102.27805555555555</v>
      </c>
      <c r="AC13" s="26">
        <v>2643.4</v>
      </c>
      <c r="AD13" s="26">
        <v>1000</v>
      </c>
      <c r="AE13" s="38">
        <v>1015.235</v>
      </c>
      <c r="AF13" s="26">
        <f t="shared" si="11"/>
        <v>101.52350000000001</v>
      </c>
      <c r="AG13" s="26">
        <v>348</v>
      </c>
      <c r="AH13" s="26">
        <v>159</v>
      </c>
      <c r="AI13" s="38">
        <v>198</v>
      </c>
      <c r="AJ13" s="26">
        <f t="shared" si="12"/>
        <v>124.52830188679245</v>
      </c>
      <c r="AK13" s="26">
        <v>0</v>
      </c>
      <c r="AL13" s="26">
        <v>0</v>
      </c>
      <c r="AM13" s="38">
        <v>0</v>
      </c>
      <c r="AN13" s="26">
        <v>0</v>
      </c>
      <c r="AO13" s="26">
        <v>0</v>
      </c>
      <c r="AP13" s="26">
        <v>0</v>
      </c>
      <c r="AQ13" s="26"/>
      <c r="AR13" s="26">
        <v>0</v>
      </c>
      <c r="AS13" s="26">
        <v>0</v>
      </c>
      <c r="AT13" s="26"/>
      <c r="AU13" s="26">
        <v>41076.3</v>
      </c>
      <c r="AV13" s="26">
        <v>20538.1</v>
      </c>
      <c r="AW13" s="26">
        <v>20538.2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/>
      <c r="BD13" s="26">
        <v>0</v>
      </c>
      <c r="BE13" s="26">
        <v>0</v>
      </c>
      <c r="BF13" s="26"/>
      <c r="BG13" s="23">
        <f t="shared" si="13"/>
        <v>2609.6</v>
      </c>
      <c r="BH13" s="23">
        <f t="shared" si="13"/>
        <v>1200</v>
      </c>
      <c r="BI13" s="23">
        <f t="shared" si="13"/>
        <v>1202.9</v>
      </c>
      <c r="BJ13" s="27">
        <f t="shared" si="14"/>
        <v>100.24166666666667</v>
      </c>
      <c r="BK13" s="26">
        <v>2609.6</v>
      </c>
      <c r="BL13" s="26">
        <v>1200</v>
      </c>
      <c r="BM13" s="26">
        <v>1202.9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/>
      <c r="BZ13" s="26">
        <v>0</v>
      </c>
      <c r="CA13" s="26">
        <v>0</v>
      </c>
      <c r="CB13" s="26">
        <v>0</v>
      </c>
      <c r="CC13" s="26">
        <v>200</v>
      </c>
      <c r="CD13" s="26">
        <v>100</v>
      </c>
      <c r="CE13" s="26">
        <v>380</v>
      </c>
      <c r="CF13" s="26">
        <v>1776</v>
      </c>
      <c r="CG13" s="26">
        <v>888</v>
      </c>
      <c r="CH13" s="26">
        <v>748.71</v>
      </c>
      <c r="CI13" s="38">
        <v>1440</v>
      </c>
      <c r="CJ13" s="40">
        <v>720</v>
      </c>
      <c r="CK13" s="38">
        <v>522.51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/>
      <c r="CU13" s="26">
        <v>0</v>
      </c>
      <c r="CV13" s="26">
        <v>0</v>
      </c>
      <c r="CW13" s="26">
        <v>44.92</v>
      </c>
      <c r="CX13" s="38"/>
      <c r="CY13" s="21">
        <f t="shared" si="1"/>
        <v>52579.4</v>
      </c>
      <c r="CZ13" s="21">
        <f t="shared" si="1"/>
        <v>25685.1</v>
      </c>
      <c r="DA13" s="21">
        <f t="shared" si="15"/>
        <v>26038.887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/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/>
      <c r="DQ13" s="26">
        <v>0</v>
      </c>
      <c r="DR13" s="26">
        <v>0</v>
      </c>
      <c r="DS13" s="26">
        <v>0</v>
      </c>
      <c r="DT13" s="26"/>
      <c r="DU13" s="28">
        <f t="shared" si="16"/>
        <v>0</v>
      </c>
      <c r="DV13" s="28">
        <f t="shared" si="16"/>
        <v>0</v>
      </c>
      <c r="DW13" s="28">
        <f t="shared" si="17"/>
        <v>0</v>
      </c>
      <c r="DX13" s="37"/>
      <c r="DZ13" s="43"/>
    </row>
    <row r="14" spans="1:130" s="35" customFormat="1" ht="21" customHeight="1">
      <c r="A14" s="32">
        <v>5</v>
      </c>
      <c r="B14" s="20" t="s">
        <v>56</v>
      </c>
      <c r="C14" s="38">
        <v>589.8089999999997</v>
      </c>
      <c r="D14" s="38">
        <v>0</v>
      </c>
      <c r="E14" s="21">
        <f t="shared" si="2"/>
        <v>32451.300000000003</v>
      </c>
      <c r="F14" s="21">
        <f t="shared" si="2"/>
        <v>16040.3</v>
      </c>
      <c r="G14" s="21">
        <f t="shared" si="2"/>
        <v>14942.028999999999</v>
      </c>
      <c r="H14" s="21">
        <f t="shared" si="3"/>
        <v>93.1530520002743</v>
      </c>
      <c r="I14" s="21">
        <f t="shared" si="4"/>
        <v>2046476.4002</v>
      </c>
      <c r="J14" s="21">
        <f t="shared" si="5"/>
        <v>738732.101</v>
      </c>
      <c r="K14" s="22">
        <v>2078927.7002</v>
      </c>
      <c r="L14" s="22">
        <v>753674.13</v>
      </c>
      <c r="M14" s="23">
        <f t="shared" si="0"/>
        <v>7525.8</v>
      </c>
      <c r="N14" s="23">
        <f t="shared" si="0"/>
        <v>3577.5</v>
      </c>
      <c r="O14" s="23">
        <f t="shared" si="0"/>
        <v>2479.229</v>
      </c>
      <c r="P14" s="23">
        <f t="shared" si="6"/>
        <v>69.30060097833682</v>
      </c>
      <c r="Q14" s="24">
        <f t="shared" si="7"/>
        <v>2080.9</v>
      </c>
      <c r="R14" s="24">
        <f t="shared" si="7"/>
        <v>1120.5</v>
      </c>
      <c r="S14" s="24">
        <f t="shared" si="7"/>
        <v>652.526</v>
      </c>
      <c r="T14" s="25">
        <f t="shared" si="8"/>
        <v>58.23525211958946</v>
      </c>
      <c r="U14" s="38">
        <v>23.9</v>
      </c>
      <c r="V14" s="38">
        <v>0</v>
      </c>
      <c r="W14" s="38">
        <v>87.626</v>
      </c>
      <c r="X14" s="26" t="e">
        <f t="shared" si="9"/>
        <v>#DIV/0!</v>
      </c>
      <c r="Y14" s="38">
        <v>1396.2</v>
      </c>
      <c r="Z14" s="38">
        <v>888</v>
      </c>
      <c r="AA14" s="38">
        <v>639.453</v>
      </c>
      <c r="AB14" s="26">
        <f t="shared" si="10"/>
        <v>72.01047297297298</v>
      </c>
      <c r="AC14" s="26">
        <v>2057</v>
      </c>
      <c r="AD14" s="26">
        <v>1120.5</v>
      </c>
      <c r="AE14" s="38">
        <v>564.9</v>
      </c>
      <c r="AF14" s="26">
        <f t="shared" si="11"/>
        <v>50.41499330655957</v>
      </c>
      <c r="AG14" s="26">
        <v>478</v>
      </c>
      <c r="AH14" s="26">
        <v>234</v>
      </c>
      <c r="AI14" s="38">
        <v>210</v>
      </c>
      <c r="AJ14" s="26">
        <f t="shared" si="12"/>
        <v>89.74358974358975</v>
      </c>
      <c r="AK14" s="26">
        <v>0</v>
      </c>
      <c r="AL14" s="26">
        <v>0</v>
      </c>
      <c r="AM14" s="38">
        <v>0</v>
      </c>
      <c r="AN14" s="26">
        <v>0</v>
      </c>
      <c r="AO14" s="26">
        <v>0</v>
      </c>
      <c r="AP14" s="26">
        <v>0</v>
      </c>
      <c r="AQ14" s="26"/>
      <c r="AR14" s="26">
        <v>0</v>
      </c>
      <c r="AS14" s="26">
        <v>0</v>
      </c>
      <c r="AT14" s="26"/>
      <c r="AU14" s="26">
        <v>24925.5</v>
      </c>
      <c r="AV14" s="26">
        <v>12462.8</v>
      </c>
      <c r="AW14" s="26">
        <v>12462.8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/>
      <c r="BD14" s="26">
        <v>0</v>
      </c>
      <c r="BE14" s="26">
        <v>0</v>
      </c>
      <c r="BF14" s="26"/>
      <c r="BG14" s="23">
        <f t="shared" si="13"/>
        <v>1890.7</v>
      </c>
      <c r="BH14" s="23">
        <f t="shared" si="13"/>
        <v>791</v>
      </c>
      <c r="BI14" s="23">
        <f t="shared" si="13"/>
        <v>786</v>
      </c>
      <c r="BJ14" s="27">
        <f t="shared" si="14"/>
        <v>99.36788874841972</v>
      </c>
      <c r="BK14" s="26">
        <v>1890.7</v>
      </c>
      <c r="BL14" s="26">
        <v>791</v>
      </c>
      <c r="BM14" s="26">
        <v>786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/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1680</v>
      </c>
      <c r="CG14" s="26">
        <v>544</v>
      </c>
      <c r="CH14" s="26">
        <v>55</v>
      </c>
      <c r="CI14" s="38">
        <v>960</v>
      </c>
      <c r="CJ14" s="40">
        <v>304</v>
      </c>
      <c r="CK14" s="38">
        <v>55</v>
      </c>
      <c r="CL14" s="26">
        <v>0</v>
      </c>
      <c r="CM14" s="26">
        <v>0</v>
      </c>
      <c r="CN14" s="26">
        <v>120.9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/>
      <c r="CU14" s="26">
        <v>0</v>
      </c>
      <c r="CV14" s="26">
        <v>0</v>
      </c>
      <c r="CW14" s="26">
        <v>15.35</v>
      </c>
      <c r="CX14" s="38"/>
      <c r="CY14" s="21">
        <f t="shared" si="1"/>
        <v>32451.3</v>
      </c>
      <c r="CZ14" s="21">
        <f t="shared" si="1"/>
        <v>16040.3</v>
      </c>
      <c r="DA14" s="21">
        <f t="shared" si="15"/>
        <v>14942.028999999999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/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/>
      <c r="DQ14" s="26">
        <v>3021.1</v>
      </c>
      <c r="DR14" s="26">
        <v>1000</v>
      </c>
      <c r="DS14" s="26">
        <v>500</v>
      </c>
      <c r="DT14" s="26"/>
      <c r="DU14" s="28">
        <f t="shared" si="16"/>
        <v>3021.1</v>
      </c>
      <c r="DV14" s="28">
        <f t="shared" si="16"/>
        <v>1000</v>
      </c>
      <c r="DW14" s="28">
        <f t="shared" si="17"/>
        <v>500</v>
      </c>
      <c r="DX14" s="37"/>
      <c r="DZ14" s="43"/>
    </row>
    <row r="15" spans="1:130" s="35" customFormat="1" ht="21" customHeight="1">
      <c r="A15" s="33">
        <v>6</v>
      </c>
      <c r="B15" s="20" t="s">
        <v>57</v>
      </c>
      <c r="C15" s="38">
        <v>7326.005</v>
      </c>
      <c r="D15" s="38">
        <v>0</v>
      </c>
      <c r="E15" s="21">
        <f t="shared" si="2"/>
        <v>33749.399999999994</v>
      </c>
      <c r="F15" s="21">
        <f t="shared" si="2"/>
        <v>15610</v>
      </c>
      <c r="G15" s="21">
        <f t="shared" si="2"/>
        <v>16739.4525</v>
      </c>
      <c r="H15" s="21">
        <f t="shared" si="3"/>
        <v>107.23544202434337</v>
      </c>
      <c r="I15" s="21">
        <f t="shared" si="4"/>
        <v>2045178.3002000002</v>
      </c>
      <c r="J15" s="21">
        <f t="shared" si="5"/>
        <v>736934.6775</v>
      </c>
      <c r="K15" s="22">
        <v>2078927.7002</v>
      </c>
      <c r="L15" s="22">
        <v>753674.13</v>
      </c>
      <c r="M15" s="23">
        <f t="shared" si="0"/>
        <v>8184.2</v>
      </c>
      <c r="N15" s="23">
        <f t="shared" si="0"/>
        <v>2827.3999999999996</v>
      </c>
      <c r="O15" s="23">
        <f t="shared" si="0"/>
        <v>3956.8525</v>
      </c>
      <c r="P15" s="23">
        <f t="shared" si="6"/>
        <v>139.946682464455</v>
      </c>
      <c r="Q15" s="24">
        <f t="shared" si="7"/>
        <v>4673.3</v>
      </c>
      <c r="R15" s="24">
        <f t="shared" si="7"/>
        <v>1028.2</v>
      </c>
      <c r="S15" s="24">
        <f t="shared" si="7"/>
        <v>2192.944</v>
      </c>
      <c r="T15" s="25">
        <f t="shared" si="8"/>
        <v>213.27990663295077</v>
      </c>
      <c r="U15" s="38">
        <v>110.1</v>
      </c>
      <c r="V15" s="38">
        <v>55.3</v>
      </c>
      <c r="W15" s="38">
        <v>69.556</v>
      </c>
      <c r="X15" s="26">
        <f t="shared" si="9"/>
        <v>125.77938517179024</v>
      </c>
      <c r="Y15" s="38">
        <v>1450.4</v>
      </c>
      <c r="Z15" s="38">
        <v>600</v>
      </c>
      <c r="AA15" s="38">
        <v>594.9585</v>
      </c>
      <c r="AB15" s="26">
        <f t="shared" si="10"/>
        <v>99.15974999999999</v>
      </c>
      <c r="AC15" s="26">
        <v>4563.2</v>
      </c>
      <c r="AD15" s="26">
        <v>972.9</v>
      </c>
      <c r="AE15" s="38">
        <v>2123.388</v>
      </c>
      <c r="AF15" s="26">
        <f t="shared" si="11"/>
        <v>218.25346901017576</v>
      </c>
      <c r="AG15" s="26">
        <v>202.2</v>
      </c>
      <c r="AH15" s="26">
        <v>99.2</v>
      </c>
      <c r="AI15" s="38">
        <v>104.1</v>
      </c>
      <c r="AJ15" s="26">
        <f t="shared" si="12"/>
        <v>104.93951612903226</v>
      </c>
      <c r="AK15" s="26">
        <v>0</v>
      </c>
      <c r="AL15" s="26">
        <v>0</v>
      </c>
      <c r="AM15" s="38">
        <v>0</v>
      </c>
      <c r="AN15" s="26">
        <v>0</v>
      </c>
      <c r="AO15" s="26">
        <v>0</v>
      </c>
      <c r="AP15" s="26">
        <v>0</v>
      </c>
      <c r="AQ15" s="26"/>
      <c r="AR15" s="26">
        <v>0</v>
      </c>
      <c r="AS15" s="26">
        <v>0</v>
      </c>
      <c r="AT15" s="26"/>
      <c r="AU15" s="26">
        <v>25565.2</v>
      </c>
      <c r="AV15" s="26">
        <v>12782.6</v>
      </c>
      <c r="AW15" s="26">
        <v>12782.6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/>
      <c r="BD15" s="26">
        <v>0</v>
      </c>
      <c r="BE15" s="26">
        <v>0</v>
      </c>
      <c r="BF15" s="26"/>
      <c r="BG15" s="23">
        <f t="shared" si="13"/>
        <v>488.3</v>
      </c>
      <c r="BH15" s="23">
        <f t="shared" si="13"/>
        <v>300</v>
      </c>
      <c r="BI15" s="23">
        <f t="shared" si="13"/>
        <v>172.84</v>
      </c>
      <c r="BJ15" s="27">
        <f t="shared" si="14"/>
        <v>57.61333333333334</v>
      </c>
      <c r="BK15" s="26">
        <v>488.3</v>
      </c>
      <c r="BL15" s="26">
        <v>300</v>
      </c>
      <c r="BM15" s="26">
        <v>172.84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/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370</v>
      </c>
      <c r="CG15" s="26">
        <v>800</v>
      </c>
      <c r="CH15" s="26">
        <v>275.16</v>
      </c>
      <c r="CI15" s="38">
        <v>370</v>
      </c>
      <c r="CJ15" s="40">
        <v>200</v>
      </c>
      <c r="CK15" s="38">
        <v>248.26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/>
      <c r="CU15" s="26">
        <v>1000</v>
      </c>
      <c r="CV15" s="26">
        <v>0</v>
      </c>
      <c r="CW15" s="26">
        <v>616.85</v>
      </c>
      <c r="CX15" s="38"/>
      <c r="CY15" s="21">
        <f t="shared" si="1"/>
        <v>33749.399999999994</v>
      </c>
      <c r="CZ15" s="21">
        <f t="shared" si="1"/>
        <v>15610</v>
      </c>
      <c r="DA15" s="21">
        <f t="shared" si="15"/>
        <v>16739.4525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/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/>
      <c r="DQ15" s="26">
        <v>0</v>
      </c>
      <c r="DR15" s="26">
        <v>0</v>
      </c>
      <c r="DS15" s="26">
        <v>0</v>
      </c>
      <c r="DT15" s="26"/>
      <c r="DU15" s="28">
        <f t="shared" si="16"/>
        <v>0</v>
      </c>
      <c r="DV15" s="28">
        <f t="shared" si="16"/>
        <v>0</v>
      </c>
      <c r="DW15" s="28">
        <f t="shared" si="17"/>
        <v>0</v>
      </c>
      <c r="DX15" s="37"/>
      <c r="DZ15" s="43"/>
    </row>
    <row r="16" spans="1:130" s="35" customFormat="1" ht="21" customHeight="1">
      <c r="A16" s="32">
        <v>7</v>
      </c>
      <c r="B16" s="20" t="s">
        <v>58</v>
      </c>
      <c r="C16" s="38">
        <v>31223.972</v>
      </c>
      <c r="D16" s="38">
        <v>0</v>
      </c>
      <c r="E16" s="21">
        <f t="shared" si="2"/>
        <v>98376.3</v>
      </c>
      <c r="F16" s="21">
        <f t="shared" si="2"/>
        <v>48680</v>
      </c>
      <c r="G16" s="21">
        <f t="shared" si="2"/>
        <v>42076.064</v>
      </c>
      <c r="H16" s="21">
        <f t="shared" si="3"/>
        <v>86.43398520953163</v>
      </c>
      <c r="I16" s="21">
        <f t="shared" si="4"/>
        <v>1980551.4002</v>
      </c>
      <c r="J16" s="21">
        <f t="shared" si="5"/>
        <v>711598.066</v>
      </c>
      <c r="K16" s="22">
        <v>2078927.7002</v>
      </c>
      <c r="L16" s="22">
        <v>753674.13</v>
      </c>
      <c r="M16" s="23">
        <f t="shared" si="0"/>
        <v>23354</v>
      </c>
      <c r="N16" s="23">
        <f t="shared" si="0"/>
        <v>7568.8</v>
      </c>
      <c r="O16" s="23">
        <f t="shared" si="0"/>
        <v>8164.8640000000005</v>
      </c>
      <c r="P16" s="23">
        <f t="shared" si="6"/>
        <v>107.87527745481451</v>
      </c>
      <c r="Q16" s="24">
        <f t="shared" si="7"/>
        <v>9264.1</v>
      </c>
      <c r="R16" s="24">
        <f t="shared" si="7"/>
        <v>2658.8</v>
      </c>
      <c r="S16" s="24">
        <f t="shared" si="7"/>
        <v>3216.116</v>
      </c>
      <c r="T16" s="25">
        <f t="shared" si="8"/>
        <v>120.96118549721677</v>
      </c>
      <c r="U16" s="38">
        <v>147.4</v>
      </c>
      <c r="V16" s="38">
        <v>50</v>
      </c>
      <c r="W16" s="38">
        <v>25.566</v>
      </c>
      <c r="X16" s="26">
        <f t="shared" si="9"/>
        <v>51.132</v>
      </c>
      <c r="Y16" s="38">
        <v>7541.9</v>
      </c>
      <c r="Z16" s="38">
        <v>2300</v>
      </c>
      <c r="AA16" s="38">
        <v>1989.098</v>
      </c>
      <c r="AB16" s="26">
        <f t="shared" si="10"/>
        <v>86.48252173913043</v>
      </c>
      <c r="AC16" s="26">
        <v>9116.7</v>
      </c>
      <c r="AD16" s="26">
        <v>2608.8</v>
      </c>
      <c r="AE16" s="38">
        <v>3190.55</v>
      </c>
      <c r="AF16" s="26">
        <f t="shared" si="11"/>
        <v>122.29952468567924</v>
      </c>
      <c r="AG16" s="26">
        <v>461</v>
      </c>
      <c r="AH16" s="26">
        <v>260</v>
      </c>
      <c r="AI16" s="38">
        <v>303</v>
      </c>
      <c r="AJ16" s="26">
        <f t="shared" si="12"/>
        <v>116.53846153846155</v>
      </c>
      <c r="AK16" s="26">
        <v>0</v>
      </c>
      <c r="AL16" s="26">
        <v>0</v>
      </c>
      <c r="AM16" s="38">
        <v>0</v>
      </c>
      <c r="AN16" s="26">
        <v>0</v>
      </c>
      <c r="AO16" s="26">
        <v>0</v>
      </c>
      <c r="AP16" s="26">
        <v>0</v>
      </c>
      <c r="AQ16" s="26"/>
      <c r="AR16" s="26">
        <v>0</v>
      </c>
      <c r="AS16" s="26">
        <v>0</v>
      </c>
      <c r="AT16" s="26"/>
      <c r="AU16" s="26">
        <v>67822.3</v>
      </c>
      <c r="AV16" s="26">
        <v>33911.2</v>
      </c>
      <c r="AW16" s="26">
        <v>33911.2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/>
      <c r="BD16" s="26">
        <v>0</v>
      </c>
      <c r="BE16" s="26">
        <v>0</v>
      </c>
      <c r="BF16" s="26"/>
      <c r="BG16" s="23">
        <f t="shared" si="13"/>
        <v>2387</v>
      </c>
      <c r="BH16" s="23">
        <f t="shared" si="13"/>
        <v>750</v>
      </c>
      <c r="BI16" s="23">
        <f t="shared" si="13"/>
        <v>824.05</v>
      </c>
      <c r="BJ16" s="27">
        <f t="shared" si="14"/>
        <v>109.87333333333333</v>
      </c>
      <c r="BK16" s="26">
        <v>2052</v>
      </c>
      <c r="BL16" s="26">
        <v>600</v>
      </c>
      <c r="BM16" s="26">
        <v>594.25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335</v>
      </c>
      <c r="BU16" s="26">
        <v>150</v>
      </c>
      <c r="BV16" s="26">
        <v>229.8</v>
      </c>
      <c r="BW16" s="26">
        <v>0</v>
      </c>
      <c r="BX16" s="26">
        <v>0</v>
      </c>
      <c r="BY16" s="26"/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2900</v>
      </c>
      <c r="CG16" s="26">
        <v>1200</v>
      </c>
      <c r="CH16" s="26">
        <v>1334.82</v>
      </c>
      <c r="CI16" s="38">
        <v>1400</v>
      </c>
      <c r="CJ16" s="40">
        <v>700</v>
      </c>
      <c r="CK16" s="38">
        <v>467.27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113.85</v>
      </c>
      <c r="CR16" s="26">
        <v>0</v>
      </c>
      <c r="CS16" s="26">
        <v>0</v>
      </c>
      <c r="CT16" s="26"/>
      <c r="CU16" s="26">
        <v>800</v>
      </c>
      <c r="CV16" s="26">
        <v>400</v>
      </c>
      <c r="CW16" s="26">
        <v>383.93</v>
      </c>
      <c r="CX16" s="38"/>
      <c r="CY16" s="21">
        <f t="shared" si="1"/>
        <v>91176.3</v>
      </c>
      <c r="CZ16" s="21">
        <f t="shared" si="1"/>
        <v>41480</v>
      </c>
      <c r="DA16" s="21">
        <f t="shared" si="15"/>
        <v>42076.064</v>
      </c>
      <c r="DB16" s="26">
        <v>0</v>
      </c>
      <c r="DC16" s="26">
        <v>0</v>
      </c>
      <c r="DD16" s="26">
        <v>0</v>
      </c>
      <c r="DE16" s="26">
        <v>7200</v>
      </c>
      <c r="DF16" s="26">
        <v>7200</v>
      </c>
      <c r="DG16" s="26">
        <v>0</v>
      </c>
      <c r="DH16" s="26">
        <v>0</v>
      </c>
      <c r="DI16" s="26">
        <v>0</v>
      </c>
      <c r="DJ16" s="26"/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/>
      <c r="DQ16" s="26">
        <v>0</v>
      </c>
      <c r="DR16" s="26">
        <v>0</v>
      </c>
      <c r="DS16" s="26">
        <v>0</v>
      </c>
      <c r="DT16" s="26"/>
      <c r="DU16" s="28">
        <f t="shared" si="16"/>
        <v>7200</v>
      </c>
      <c r="DV16" s="28">
        <f t="shared" si="16"/>
        <v>7200</v>
      </c>
      <c r="DW16" s="28">
        <f t="shared" si="17"/>
        <v>0</v>
      </c>
      <c r="DX16" s="37"/>
      <c r="DZ16" s="43"/>
    </row>
    <row r="17" spans="1:130" s="35" customFormat="1" ht="21" customHeight="1">
      <c r="A17" s="33">
        <v>8</v>
      </c>
      <c r="B17" s="20" t="s">
        <v>59</v>
      </c>
      <c r="C17" s="38">
        <v>13790.715</v>
      </c>
      <c r="D17" s="38">
        <v>0</v>
      </c>
      <c r="E17" s="21">
        <f t="shared" si="2"/>
        <v>25241.899999999998</v>
      </c>
      <c r="F17" s="21">
        <f t="shared" si="2"/>
        <v>12418</v>
      </c>
      <c r="G17" s="21">
        <f t="shared" si="2"/>
        <v>12019.735</v>
      </c>
      <c r="H17" s="21">
        <f t="shared" si="3"/>
        <v>96.79284103720406</v>
      </c>
      <c r="I17" s="21">
        <f t="shared" si="4"/>
        <v>2053685.8002000002</v>
      </c>
      <c r="J17" s="21">
        <f t="shared" si="5"/>
        <v>741654.395</v>
      </c>
      <c r="K17" s="22">
        <v>2078927.7002</v>
      </c>
      <c r="L17" s="22">
        <v>753674.13</v>
      </c>
      <c r="M17" s="23">
        <f t="shared" si="0"/>
        <v>8732.2</v>
      </c>
      <c r="N17" s="23">
        <f t="shared" si="0"/>
        <v>4163.2</v>
      </c>
      <c r="O17" s="23">
        <f t="shared" si="0"/>
        <v>3764.835</v>
      </c>
      <c r="P17" s="23">
        <f t="shared" si="6"/>
        <v>90.43127882398156</v>
      </c>
      <c r="Q17" s="24">
        <f t="shared" si="7"/>
        <v>1242.8</v>
      </c>
      <c r="R17" s="24">
        <f t="shared" si="7"/>
        <v>716</v>
      </c>
      <c r="S17" s="24">
        <f t="shared" si="7"/>
        <v>611.236</v>
      </c>
      <c r="T17" s="25">
        <f t="shared" si="8"/>
        <v>85.368156424581</v>
      </c>
      <c r="U17" s="38">
        <v>49.3</v>
      </c>
      <c r="V17" s="38">
        <v>16</v>
      </c>
      <c r="W17" s="38">
        <v>20.736</v>
      </c>
      <c r="X17" s="26">
        <f t="shared" si="9"/>
        <v>129.6</v>
      </c>
      <c r="Y17" s="38">
        <v>3525.1</v>
      </c>
      <c r="Z17" s="38">
        <v>1812.2</v>
      </c>
      <c r="AA17" s="38">
        <v>1272.908</v>
      </c>
      <c r="AB17" s="26">
        <f t="shared" si="10"/>
        <v>70.24103299856527</v>
      </c>
      <c r="AC17" s="26">
        <v>1193.5</v>
      </c>
      <c r="AD17" s="26">
        <v>700</v>
      </c>
      <c r="AE17" s="38">
        <v>590.5</v>
      </c>
      <c r="AF17" s="26">
        <f t="shared" si="11"/>
        <v>84.35714285714285</v>
      </c>
      <c r="AG17" s="26">
        <v>234</v>
      </c>
      <c r="AH17" s="26">
        <v>100</v>
      </c>
      <c r="AI17" s="38">
        <v>107</v>
      </c>
      <c r="AJ17" s="26">
        <f t="shared" si="12"/>
        <v>107</v>
      </c>
      <c r="AK17" s="26">
        <v>0</v>
      </c>
      <c r="AL17" s="26">
        <v>0</v>
      </c>
      <c r="AM17" s="38">
        <v>0</v>
      </c>
      <c r="AN17" s="26">
        <v>0</v>
      </c>
      <c r="AO17" s="26">
        <v>0</v>
      </c>
      <c r="AP17" s="26">
        <v>0</v>
      </c>
      <c r="AQ17" s="26"/>
      <c r="AR17" s="26">
        <v>0</v>
      </c>
      <c r="AS17" s="26">
        <v>0</v>
      </c>
      <c r="AT17" s="26"/>
      <c r="AU17" s="26">
        <v>16509.7</v>
      </c>
      <c r="AV17" s="26">
        <v>8254.8</v>
      </c>
      <c r="AW17" s="26">
        <v>8254.9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/>
      <c r="BD17" s="26">
        <v>0</v>
      </c>
      <c r="BE17" s="26">
        <v>0</v>
      </c>
      <c r="BF17" s="26"/>
      <c r="BG17" s="23">
        <f t="shared" si="13"/>
        <v>2553.3</v>
      </c>
      <c r="BH17" s="23">
        <f t="shared" si="13"/>
        <v>1030</v>
      </c>
      <c r="BI17" s="23">
        <f t="shared" si="13"/>
        <v>1080.28</v>
      </c>
      <c r="BJ17" s="27">
        <f t="shared" si="14"/>
        <v>104.88155339805824</v>
      </c>
      <c r="BK17" s="26">
        <v>2553.3</v>
      </c>
      <c r="BL17" s="26">
        <v>1030</v>
      </c>
      <c r="BM17" s="26">
        <v>1080.28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/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1022</v>
      </c>
      <c r="CG17" s="26">
        <v>350</v>
      </c>
      <c r="CH17" s="26">
        <v>200.55</v>
      </c>
      <c r="CI17" s="38">
        <v>522</v>
      </c>
      <c r="CJ17" s="40">
        <v>200</v>
      </c>
      <c r="CK17" s="38">
        <v>200.55</v>
      </c>
      <c r="CL17" s="26">
        <v>0</v>
      </c>
      <c r="CM17" s="26">
        <v>0</v>
      </c>
      <c r="CN17" s="26">
        <v>290.861</v>
      </c>
      <c r="CO17" s="26">
        <v>155</v>
      </c>
      <c r="CP17" s="26">
        <v>155</v>
      </c>
      <c r="CQ17" s="26">
        <v>0</v>
      </c>
      <c r="CR17" s="26">
        <v>0</v>
      </c>
      <c r="CS17" s="26">
        <v>0</v>
      </c>
      <c r="CT17" s="26"/>
      <c r="CU17" s="26">
        <v>0</v>
      </c>
      <c r="CV17" s="26">
        <v>0</v>
      </c>
      <c r="CW17" s="26">
        <v>202</v>
      </c>
      <c r="CX17" s="38"/>
      <c r="CY17" s="21">
        <f t="shared" si="1"/>
        <v>25241.899999999998</v>
      </c>
      <c r="CZ17" s="21">
        <f t="shared" si="1"/>
        <v>12418</v>
      </c>
      <c r="DA17" s="21">
        <f t="shared" si="15"/>
        <v>12019.735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/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/>
      <c r="DQ17" s="26">
        <v>0</v>
      </c>
      <c r="DR17" s="26">
        <v>0</v>
      </c>
      <c r="DS17" s="26">
        <v>0</v>
      </c>
      <c r="DT17" s="26"/>
      <c r="DU17" s="28">
        <f t="shared" si="16"/>
        <v>0</v>
      </c>
      <c r="DV17" s="28">
        <f t="shared" si="16"/>
        <v>0</v>
      </c>
      <c r="DW17" s="28">
        <f t="shared" si="17"/>
        <v>0</v>
      </c>
      <c r="DX17" s="37"/>
      <c r="DZ17" s="43"/>
    </row>
    <row r="18" spans="1:130" s="35" customFormat="1" ht="21" customHeight="1">
      <c r="A18" s="32">
        <v>9</v>
      </c>
      <c r="B18" s="20" t="s">
        <v>60</v>
      </c>
      <c r="C18" s="38">
        <v>17050.762</v>
      </c>
      <c r="D18" s="38">
        <v>0</v>
      </c>
      <c r="E18" s="21">
        <f t="shared" si="2"/>
        <v>30106.699999999997</v>
      </c>
      <c r="F18" s="21">
        <f t="shared" si="2"/>
        <v>14620</v>
      </c>
      <c r="G18" s="21">
        <f t="shared" si="2"/>
        <v>13609.484999999999</v>
      </c>
      <c r="H18" s="21">
        <f t="shared" si="3"/>
        <v>93.08813269493842</v>
      </c>
      <c r="I18" s="21">
        <f t="shared" si="4"/>
        <v>2048821.0002000001</v>
      </c>
      <c r="J18" s="21">
        <f t="shared" si="5"/>
        <v>740064.645</v>
      </c>
      <c r="K18" s="22">
        <v>2078927.7002</v>
      </c>
      <c r="L18" s="22">
        <v>753674.13</v>
      </c>
      <c r="M18" s="23">
        <f t="shared" si="0"/>
        <v>9444.5</v>
      </c>
      <c r="N18" s="23">
        <f t="shared" si="0"/>
        <v>4288.9</v>
      </c>
      <c r="O18" s="23">
        <f t="shared" si="0"/>
        <v>3278.3849999999998</v>
      </c>
      <c r="P18" s="23">
        <f t="shared" si="6"/>
        <v>76.43883046935112</v>
      </c>
      <c r="Q18" s="24">
        <f t="shared" si="7"/>
        <v>2370.4</v>
      </c>
      <c r="R18" s="24">
        <f t="shared" si="7"/>
        <v>1560.5</v>
      </c>
      <c r="S18" s="24">
        <f t="shared" si="7"/>
        <v>1376.728</v>
      </c>
      <c r="T18" s="25">
        <f t="shared" si="8"/>
        <v>88.22351810317205</v>
      </c>
      <c r="U18" s="38">
        <v>0</v>
      </c>
      <c r="V18" s="38">
        <v>0.5</v>
      </c>
      <c r="W18" s="38">
        <v>0.488</v>
      </c>
      <c r="X18" s="26">
        <f t="shared" si="9"/>
        <v>97.6</v>
      </c>
      <c r="Y18" s="38">
        <v>4564.5</v>
      </c>
      <c r="Z18" s="38">
        <v>1476.4</v>
      </c>
      <c r="AA18" s="38">
        <v>955.597</v>
      </c>
      <c r="AB18" s="26">
        <f t="shared" si="10"/>
        <v>64.72480357626658</v>
      </c>
      <c r="AC18" s="26">
        <v>2370.4</v>
      </c>
      <c r="AD18" s="26">
        <v>1560</v>
      </c>
      <c r="AE18" s="38">
        <v>1376.24</v>
      </c>
      <c r="AF18" s="26">
        <f t="shared" si="11"/>
        <v>88.22051282051282</v>
      </c>
      <c r="AG18" s="26">
        <v>48</v>
      </c>
      <c r="AH18" s="26">
        <v>24</v>
      </c>
      <c r="AI18" s="38">
        <v>94</v>
      </c>
      <c r="AJ18" s="26">
        <f t="shared" si="12"/>
        <v>391.66666666666663</v>
      </c>
      <c r="AK18" s="26">
        <v>0</v>
      </c>
      <c r="AL18" s="26">
        <v>0</v>
      </c>
      <c r="AM18" s="38">
        <v>0</v>
      </c>
      <c r="AN18" s="26">
        <v>0</v>
      </c>
      <c r="AO18" s="26">
        <v>0</v>
      </c>
      <c r="AP18" s="26">
        <v>0</v>
      </c>
      <c r="AQ18" s="26"/>
      <c r="AR18" s="26">
        <v>0</v>
      </c>
      <c r="AS18" s="26">
        <v>0</v>
      </c>
      <c r="AT18" s="26"/>
      <c r="AU18" s="26">
        <v>20662.2</v>
      </c>
      <c r="AV18" s="26">
        <v>10331.1</v>
      </c>
      <c r="AW18" s="26">
        <v>10331.1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/>
      <c r="BD18" s="26">
        <v>0</v>
      </c>
      <c r="BE18" s="26">
        <v>0</v>
      </c>
      <c r="BF18" s="26"/>
      <c r="BG18" s="23">
        <f t="shared" si="13"/>
        <v>1681.6</v>
      </c>
      <c r="BH18" s="23">
        <f t="shared" si="13"/>
        <v>868</v>
      </c>
      <c r="BI18" s="23">
        <f t="shared" si="13"/>
        <v>528.06</v>
      </c>
      <c r="BJ18" s="27">
        <f t="shared" si="14"/>
        <v>60.83640552995391</v>
      </c>
      <c r="BK18" s="26">
        <v>1681.6</v>
      </c>
      <c r="BL18" s="26">
        <v>868</v>
      </c>
      <c r="BM18" s="26">
        <v>528.06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/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780</v>
      </c>
      <c r="CG18" s="26">
        <v>360</v>
      </c>
      <c r="CH18" s="26">
        <v>324</v>
      </c>
      <c r="CI18" s="38">
        <v>780</v>
      </c>
      <c r="CJ18" s="40">
        <v>360</v>
      </c>
      <c r="CK18" s="38">
        <v>324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/>
      <c r="CU18" s="26">
        <v>0</v>
      </c>
      <c r="CV18" s="26">
        <v>0</v>
      </c>
      <c r="CW18" s="26">
        <v>0</v>
      </c>
      <c r="CX18" s="38"/>
      <c r="CY18" s="21">
        <f t="shared" si="1"/>
        <v>30106.699999999997</v>
      </c>
      <c r="CZ18" s="21">
        <f t="shared" si="1"/>
        <v>14620</v>
      </c>
      <c r="DA18" s="21">
        <f t="shared" si="15"/>
        <v>13609.484999999999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/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/>
      <c r="DQ18" s="26">
        <v>0</v>
      </c>
      <c r="DR18" s="26">
        <v>0</v>
      </c>
      <c r="DS18" s="26">
        <v>0</v>
      </c>
      <c r="DT18" s="26"/>
      <c r="DU18" s="28">
        <f t="shared" si="16"/>
        <v>0</v>
      </c>
      <c r="DV18" s="28">
        <f t="shared" si="16"/>
        <v>0</v>
      </c>
      <c r="DW18" s="28">
        <f t="shared" si="17"/>
        <v>0</v>
      </c>
      <c r="DX18" s="37"/>
      <c r="DZ18" s="43"/>
    </row>
    <row r="19" spans="1:130" s="35" customFormat="1" ht="21" customHeight="1">
      <c r="A19" s="33">
        <v>10</v>
      </c>
      <c r="B19" s="20" t="s">
        <v>61</v>
      </c>
      <c r="C19" s="38">
        <v>9792.856</v>
      </c>
      <c r="D19" s="38">
        <v>0</v>
      </c>
      <c r="E19" s="21">
        <f t="shared" si="2"/>
        <v>50574.9</v>
      </c>
      <c r="F19" s="21">
        <f t="shared" si="2"/>
        <v>23575</v>
      </c>
      <c r="G19" s="21">
        <f t="shared" si="2"/>
        <v>23224.731799999998</v>
      </c>
      <c r="H19" s="21">
        <f t="shared" si="3"/>
        <v>98.51423881230116</v>
      </c>
      <c r="I19" s="21">
        <f t="shared" si="4"/>
        <v>2028352.8002000002</v>
      </c>
      <c r="J19" s="21">
        <f t="shared" si="5"/>
        <v>730449.3982</v>
      </c>
      <c r="K19" s="22">
        <v>2078927.7002</v>
      </c>
      <c r="L19" s="22">
        <v>753674.13</v>
      </c>
      <c r="M19" s="23">
        <f t="shared" si="0"/>
        <v>11700.8</v>
      </c>
      <c r="N19" s="23">
        <f t="shared" si="0"/>
        <v>4137.9</v>
      </c>
      <c r="O19" s="23">
        <f t="shared" si="0"/>
        <v>3787.6318</v>
      </c>
      <c r="P19" s="23">
        <f t="shared" si="6"/>
        <v>91.53512168007929</v>
      </c>
      <c r="Q19" s="24">
        <f t="shared" si="7"/>
        <v>4602.2</v>
      </c>
      <c r="R19" s="24">
        <f t="shared" si="7"/>
        <v>1415.9</v>
      </c>
      <c r="S19" s="24">
        <f t="shared" si="7"/>
        <v>1506.4499999999998</v>
      </c>
      <c r="T19" s="25">
        <f t="shared" si="8"/>
        <v>106.39522565152903</v>
      </c>
      <c r="U19" s="38">
        <v>286.8</v>
      </c>
      <c r="V19" s="38">
        <v>125</v>
      </c>
      <c r="W19" s="38">
        <v>244.215</v>
      </c>
      <c r="X19" s="26">
        <f t="shared" si="9"/>
        <v>195.372</v>
      </c>
      <c r="Y19" s="38">
        <v>1719.7</v>
      </c>
      <c r="Z19" s="38">
        <v>500</v>
      </c>
      <c r="AA19" s="38">
        <v>380.2518</v>
      </c>
      <c r="AB19" s="26">
        <f t="shared" si="10"/>
        <v>76.05036000000001</v>
      </c>
      <c r="AC19" s="26">
        <v>4315.4</v>
      </c>
      <c r="AD19" s="26">
        <v>1290.9</v>
      </c>
      <c r="AE19" s="38">
        <v>1262.235</v>
      </c>
      <c r="AF19" s="26">
        <f t="shared" si="11"/>
        <v>97.77945619335347</v>
      </c>
      <c r="AG19" s="26">
        <v>121.6</v>
      </c>
      <c r="AH19" s="26">
        <v>72</v>
      </c>
      <c r="AI19" s="38">
        <v>73.4</v>
      </c>
      <c r="AJ19" s="26">
        <f t="shared" si="12"/>
        <v>101.94444444444446</v>
      </c>
      <c r="AK19" s="26">
        <v>0</v>
      </c>
      <c r="AL19" s="26">
        <v>0</v>
      </c>
      <c r="AM19" s="38">
        <v>0</v>
      </c>
      <c r="AN19" s="26">
        <v>0</v>
      </c>
      <c r="AO19" s="26">
        <v>0</v>
      </c>
      <c r="AP19" s="26">
        <v>0</v>
      </c>
      <c r="AQ19" s="26"/>
      <c r="AR19" s="26">
        <v>0</v>
      </c>
      <c r="AS19" s="26">
        <v>0</v>
      </c>
      <c r="AT19" s="26"/>
      <c r="AU19" s="26">
        <v>38874.1</v>
      </c>
      <c r="AV19" s="26">
        <v>19437.1</v>
      </c>
      <c r="AW19" s="26">
        <v>19437.1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/>
      <c r="BD19" s="26">
        <v>0</v>
      </c>
      <c r="BE19" s="26">
        <v>0</v>
      </c>
      <c r="BF19" s="26"/>
      <c r="BG19" s="23">
        <f t="shared" si="13"/>
        <v>967.3</v>
      </c>
      <c r="BH19" s="23">
        <f t="shared" si="13"/>
        <v>200</v>
      </c>
      <c r="BI19" s="23">
        <f t="shared" si="13"/>
        <v>407.242</v>
      </c>
      <c r="BJ19" s="27">
        <f t="shared" si="14"/>
        <v>203.621</v>
      </c>
      <c r="BK19" s="26">
        <v>967.3</v>
      </c>
      <c r="BL19" s="26">
        <v>200</v>
      </c>
      <c r="BM19" s="26">
        <v>407.242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/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4290</v>
      </c>
      <c r="CG19" s="26">
        <v>1950</v>
      </c>
      <c r="CH19" s="26">
        <v>1420.288</v>
      </c>
      <c r="CI19" s="38">
        <v>2100</v>
      </c>
      <c r="CJ19" s="40">
        <v>1050</v>
      </c>
      <c r="CK19" s="38">
        <v>425.388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/>
      <c r="CU19" s="26">
        <v>0</v>
      </c>
      <c r="CV19" s="26">
        <v>0</v>
      </c>
      <c r="CW19" s="26">
        <v>0</v>
      </c>
      <c r="CX19" s="38"/>
      <c r="CY19" s="21">
        <f t="shared" si="1"/>
        <v>50574.9</v>
      </c>
      <c r="CZ19" s="21">
        <f t="shared" si="1"/>
        <v>23575</v>
      </c>
      <c r="DA19" s="21">
        <f t="shared" si="15"/>
        <v>23224.731799999998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/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/>
      <c r="DQ19" s="26">
        <v>0</v>
      </c>
      <c r="DR19" s="26">
        <v>0</v>
      </c>
      <c r="DS19" s="26">
        <v>0</v>
      </c>
      <c r="DT19" s="26"/>
      <c r="DU19" s="28">
        <f t="shared" si="16"/>
        <v>0</v>
      </c>
      <c r="DV19" s="28">
        <f t="shared" si="16"/>
        <v>0</v>
      </c>
      <c r="DW19" s="28">
        <f t="shared" si="17"/>
        <v>0</v>
      </c>
      <c r="DX19" s="37"/>
      <c r="DZ19" s="43"/>
    </row>
    <row r="20" spans="1:130" s="35" customFormat="1" ht="21" customHeight="1">
      <c r="A20" s="32">
        <v>11</v>
      </c>
      <c r="B20" s="20" t="s">
        <v>62</v>
      </c>
      <c r="C20" s="38">
        <v>972.9371000000001</v>
      </c>
      <c r="D20" s="38">
        <v>44.88199999999779</v>
      </c>
      <c r="E20" s="21">
        <f t="shared" si="2"/>
        <v>8597.699999999999</v>
      </c>
      <c r="F20" s="21">
        <f t="shared" si="2"/>
        <v>4017.1180000000004</v>
      </c>
      <c r="G20" s="21">
        <f t="shared" si="2"/>
        <v>3123.095</v>
      </c>
      <c r="H20" s="21">
        <f t="shared" si="3"/>
        <v>77.7446666988622</v>
      </c>
      <c r="I20" s="21">
        <f t="shared" si="4"/>
        <v>2070330.0002000001</v>
      </c>
      <c r="J20" s="21">
        <f t="shared" si="5"/>
        <v>750551.035</v>
      </c>
      <c r="K20" s="22">
        <v>2078927.7002</v>
      </c>
      <c r="L20" s="22">
        <v>753674.13</v>
      </c>
      <c r="M20" s="23">
        <f t="shared" si="0"/>
        <v>5097.699999999999</v>
      </c>
      <c r="N20" s="23">
        <f t="shared" si="0"/>
        <v>2267.118</v>
      </c>
      <c r="O20" s="23">
        <f t="shared" si="0"/>
        <v>1373.0949999999998</v>
      </c>
      <c r="P20" s="23">
        <f t="shared" si="6"/>
        <v>60.565660896345044</v>
      </c>
      <c r="Q20" s="24">
        <f t="shared" si="7"/>
        <v>599.7</v>
      </c>
      <c r="R20" s="24">
        <f t="shared" si="7"/>
        <v>242</v>
      </c>
      <c r="S20" s="24">
        <f t="shared" si="7"/>
        <v>239.878</v>
      </c>
      <c r="T20" s="25">
        <f t="shared" si="8"/>
        <v>99.12314049586777</v>
      </c>
      <c r="U20" s="38">
        <v>2</v>
      </c>
      <c r="V20" s="38">
        <v>2</v>
      </c>
      <c r="W20" s="38">
        <v>0.202</v>
      </c>
      <c r="X20" s="26">
        <f t="shared" si="9"/>
        <v>10.100000000000001</v>
      </c>
      <c r="Y20" s="38">
        <v>3335.2</v>
      </c>
      <c r="Z20" s="38">
        <v>1542.318</v>
      </c>
      <c r="AA20" s="38">
        <v>893.329</v>
      </c>
      <c r="AB20" s="26">
        <f t="shared" si="10"/>
        <v>57.921193943142725</v>
      </c>
      <c r="AC20" s="26">
        <v>597.7</v>
      </c>
      <c r="AD20" s="26">
        <v>240</v>
      </c>
      <c r="AE20" s="38">
        <v>239.676</v>
      </c>
      <c r="AF20" s="26">
        <f t="shared" si="11"/>
        <v>99.865</v>
      </c>
      <c r="AG20" s="26">
        <v>36</v>
      </c>
      <c r="AH20" s="26">
        <v>18</v>
      </c>
      <c r="AI20" s="38">
        <v>18</v>
      </c>
      <c r="AJ20" s="26">
        <f t="shared" si="12"/>
        <v>100</v>
      </c>
      <c r="AK20" s="26">
        <v>0</v>
      </c>
      <c r="AL20" s="26">
        <v>0</v>
      </c>
      <c r="AM20" s="38">
        <v>0</v>
      </c>
      <c r="AN20" s="26">
        <v>0</v>
      </c>
      <c r="AO20" s="26">
        <v>0</v>
      </c>
      <c r="AP20" s="26">
        <v>0</v>
      </c>
      <c r="AQ20" s="26"/>
      <c r="AR20" s="26">
        <v>0</v>
      </c>
      <c r="AS20" s="26">
        <v>0</v>
      </c>
      <c r="AT20" s="26"/>
      <c r="AU20" s="26">
        <v>3500</v>
      </c>
      <c r="AV20" s="26">
        <v>1750</v>
      </c>
      <c r="AW20" s="26">
        <v>1750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/>
      <c r="BD20" s="26">
        <v>0</v>
      </c>
      <c r="BE20" s="26">
        <v>0</v>
      </c>
      <c r="BF20" s="26"/>
      <c r="BG20" s="23">
        <f t="shared" si="13"/>
        <v>262.4</v>
      </c>
      <c r="BH20" s="23">
        <f t="shared" si="13"/>
        <v>150</v>
      </c>
      <c r="BI20" s="23">
        <f t="shared" si="13"/>
        <v>109.888</v>
      </c>
      <c r="BJ20" s="27">
        <f t="shared" si="14"/>
        <v>73.25866666666667</v>
      </c>
      <c r="BK20" s="26">
        <v>181.5</v>
      </c>
      <c r="BL20" s="26">
        <v>100</v>
      </c>
      <c r="BM20" s="26">
        <v>109.888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80.9</v>
      </c>
      <c r="BU20" s="26">
        <v>50</v>
      </c>
      <c r="BV20" s="26">
        <v>0</v>
      </c>
      <c r="BW20" s="26">
        <v>0</v>
      </c>
      <c r="BX20" s="26">
        <v>0</v>
      </c>
      <c r="BY20" s="26"/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864.4</v>
      </c>
      <c r="CG20" s="26">
        <v>314.8</v>
      </c>
      <c r="CH20" s="26">
        <v>112</v>
      </c>
      <c r="CI20" s="38">
        <v>40</v>
      </c>
      <c r="CJ20" s="40">
        <v>0</v>
      </c>
      <c r="CK20" s="38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/>
      <c r="CU20" s="26">
        <v>0</v>
      </c>
      <c r="CV20" s="26">
        <v>0</v>
      </c>
      <c r="CW20" s="26">
        <v>0</v>
      </c>
      <c r="CX20" s="38"/>
      <c r="CY20" s="21">
        <f t="shared" si="1"/>
        <v>8597.699999999999</v>
      </c>
      <c r="CZ20" s="21">
        <f t="shared" si="1"/>
        <v>4017.1180000000004</v>
      </c>
      <c r="DA20" s="21">
        <f t="shared" si="15"/>
        <v>3123.095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/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/>
      <c r="DQ20" s="26">
        <v>0</v>
      </c>
      <c r="DR20" s="26">
        <v>0</v>
      </c>
      <c r="DS20" s="26">
        <v>0</v>
      </c>
      <c r="DT20" s="26"/>
      <c r="DU20" s="28">
        <f t="shared" si="16"/>
        <v>0</v>
      </c>
      <c r="DV20" s="28">
        <f t="shared" si="16"/>
        <v>0</v>
      </c>
      <c r="DW20" s="28">
        <f t="shared" si="17"/>
        <v>0</v>
      </c>
      <c r="DX20" s="37"/>
      <c r="DZ20" s="43"/>
    </row>
    <row r="21" spans="1:130" s="35" customFormat="1" ht="21" customHeight="1">
      <c r="A21" s="33">
        <v>12</v>
      </c>
      <c r="B21" s="20" t="s">
        <v>63</v>
      </c>
      <c r="C21" s="38">
        <v>2.902</v>
      </c>
      <c r="D21" s="38">
        <v>0</v>
      </c>
      <c r="E21" s="21">
        <f t="shared" si="2"/>
        <v>5172</v>
      </c>
      <c r="F21" s="21">
        <f t="shared" si="2"/>
        <v>2840</v>
      </c>
      <c r="G21" s="21">
        <f t="shared" si="2"/>
        <v>2836.3940000000002</v>
      </c>
      <c r="H21" s="21">
        <f t="shared" si="3"/>
        <v>99.87302816901409</v>
      </c>
      <c r="I21" s="21">
        <f t="shared" si="4"/>
        <v>2073755.7002</v>
      </c>
      <c r="J21" s="21">
        <f t="shared" si="5"/>
        <v>750837.736</v>
      </c>
      <c r="K21" s="22">
        <v>2078927.7002</v>
      </c>
      <c r="L21" s="22">
        <v>753674.13</v>
      </c>
      <c r="M21" s="23">
        <f t="shared" si="0"/>
        <v>1409.1</v>
      </c>
      <c r="N21" s="23">
        <f t="shared" si="0"/>
        <v>958.6</v>
      </c>
      <c r="O21" s="23">
        <f t="shared" si="0"/>
        <v>954.894</v>
      </c>
      <c r="P21" s="23">
        <f t="shared" si="6"/>
        <v>99.61339453369497</v>
      </c>
      <c r="Q21" s="24">
        <f t="shared" si="7"/>
        <v>625.7</v>
      </c>
      <c r="R21" s="24">
        <f t="shared" si="7"/>
        <v>317.2</v>
      </c>
      <c r="S21" s="24">
        <f t="shared" si="7"/>
        <v>315.814</v>
      </c>
      <c r="T21" s="25">
        <f t="shared" si="8"/>
        <v>99.56305170239598</v>
      </c>
      <c r="U21" s="38">
        <v>243.4</v>
      </c>
      <c r="V21" s="38">
        <v>243.4</v>
      </c>
      <c r="W21" s="38">
        <v>227.717</v>
      </c>
      <c r="X21" s="26">
        <f t="shared" si="9"/>
        <v>93.55669679539852</v>
      </c>
      <c r="Y21" s="38">
        <v>60.8</v>
      </c>
      <c r="Z21" s="38">
        <v>60.8</v>
      </c>
      <c r="AA21" s="38">
        <v>27.486</v>
      </c>
      <c r="AB21" s="26">
        <f t="shared" si="10"/>
        <v>45.20723684210527</v>
      </c>
      <c r="AC21" s="26">
        <v>382.3</v>
      </c>
      <c r="AD21" s="26">
        <v>73.8</v>
      </c>
      <c r="AE21" s="38">
        <v>88.097</v>
      </c>
      <c r="AF21" s="26">
        <f t="shared" si="11"/>
        <v>119.37262872628726</v>
      </c>
      <c r="AG21" s="26">
        <v>456</v>
      </c>
      <c r="AH21" s="26">
        <v>314</v>
      </c>
      <c r="AI21" s="38">
        <v>348</v>
      </c>
      <c r="AJ21" s="26">
        <f t="shared" si="12"/>
        <v>110.828025477707</v>
      </c>
      <c r="AK21" s="26">
        <v>0</v>
      </c>
      <c r="AL21" s="26">
        <v>0</v>
      </c>
      <c r="AM21" s="38">
        <v>0</v>
      </c>
      <c r="AN21" s="26">
        <v>0</v>
      </c>
      <c r="AO21" s="26">
        <v>0</v>
      </c>
      <c r="AP21" s="26">
        <v>0</v>
      </c>
      <c r="AQ21" s="26"/>
      <c r="AR21" s="26">
        <v>0</v>
      </c>
      <c r="AS21" s="26">
        <v>0</v>
      </c>
      <c r="AT21" s="26"/>
      <c r="AU21" s="26">
        <v>3762.9</v>
      </c>
      <c r="AV21" s="26">
        <v>1881.4</v>
      </c>
      <c r="AW21" s="26">
        <v>1881.5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/>
      <c r="BD21" s="26">
        <v>0</v>
      </c>
      <c r="BE21" s="26">
        <v>0</v>
      </c>
      <c r="BF21" s="26"/>
      <c r="BG21" s="23">
        <f t="shared" si="13"/>
        <v>15.5</v>
      </c>
      <c r="BH21" s="23">
        <f t="shared" si="13"/>
        <v>15.5</v>
      </c>
      <c r="BI21" s="23">
        <f t="shared" si="13"/>
        <v>15.5</v>
      </c>
      <c r="BJ21" s="27">
        <f t="shared" si="14"/>
        <v>100</v>
      </c>
      <c r="BK21" s="26">
        <v>15.5</v>
      </c>
      <c r="BL21" s="26">
        <v>15.5</v>
      </c>
      <c r="BM21" s="26">
        <v>15.5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/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38">
        <v>0</v>
      </c>
      <c r="CJ21" s="40">
        <v>0</v>
      </c>
      <c r="CK21" s="38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/>
      <c r="CU21" s="26">
        <v>251.1</v>
      </c>
      <c r="CV21" s="26">
        <v>251.1</v>
      </c>
      <c r="CW21" s="26">
        <v>248.094</v>
      </c>
      <c r="CX21" s="38"/>
      <c r="CY21" s="21">
        <f t="shared" si="1"/>
        <v>5172</v>
      </c>
      <c r="CZ21" s="21">
        <f t="shared" si="1"/>
        <v>2840</v>
      </c>
      <c r="DA21" s="21">
        <f t="shared" si="15"/>
        <v>2836.3940000000002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/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/>
      <c r="DQ21" s="26">
        <v>0</v>
      </c>
      <c r="DR21" s="26">
        <v>0</v>
      </c>
      <c r="DS21" s="26">
        <v>0</v>
      </c>
      <c r="DT21" s="26"/>
      <c r="DU21" s="28">
        <f t="shared" si="16"/>
        <v>0</v>
      </c>
      <c r="DV21" s="28">
        <f t="shared" si="16"/>
        <v>0</v>
      </c>
      <c r="DW21" s="28">
        <f t="shared" si="17"/>
        <v>0</v>
      </c>
      <c r="DX21" s="37"/>
      <c r="DZ21" s="43"/>
    </row>
    <row r="22" spans="1:130" ht="17.25">
      <c r="A22" s="32">
        <v>13</v>
      </c>
      <c r="B22" s="20" t="s">
        <v>64</v>
      </c>
      <c r="C22" s="38">
        <v>10806.485</v>
      </c>
      <c r="D22" s="38">
        <v>0</v>
      </c>
      <c r="E22" s="21">
        <f t="shared" si="2"/>
        <v>57930.899999999994</v>
      </c>
      <c r="F22" s="21">
        <f t="shared" si="2"/>
        <v>25421</v>
      </c>
      <c r="G22" s="21">
        <f t="shared" si="2"/>
        <v>25435.014</v>
      </c>
      <c r="H22" s="21">
        <f t="shared" si="3"/>
        <v>100.0551276503678</v>
      </c>
      <c r="I22" s="21">
        <f t="shared" si="4"/>
        <v>2020996.8002000002</v>
      </c>
      <c r="J22" s="21">
        <f t="shared" si="5"/>
        <v>728239.116</v>
      </c>
      <c r="K22" s="22">
        <v>2078927.7002</v>
      </c>
      <c r="L22" s="22">
        <v>753674.13</v>
      </c>
      <c r="M22" s="23">
        <f t="shared" si="0"/>
        <v>3603.1000000000004</v>
      </c>
      <c r="N22" s="23">
        <f t="shared" si="0"/>
        <v>1257.1</v>
      </c>
      <c r="O22" s="23">
        <f t="shared" si="0"/>
        <v>1271.114</v>
      </c>
      <c r="P22" s="23">
        <f t="shared" si="6"/>
        <v>101.11478800413651</v>
      </c>
      <c r="Q22" s="24">
        <f t="shared" si="7"/>
        <v>1251.9</v>
      </c>
      <c r="R22" s="24">
        <f t="shared" si="7"/>
        <v>500</v>
      </c>
      <c r="S22" s="24">
        <f t="shared" si="7"/>
        <v>610.051</v>
      </c>
      <c r="T22" s="25">
        <f t="shared" si="8"/>
        <v>122.0102</v>
      </c>
      <c r="U22" s="38">
        <v>0</v>
      </c>
      <c r="V22" s="38">
        <v>0</v>
      </c>
      <c r="W22" s="38">
        <v>0.051</v>
      </c>
      <c r="X22" s="26" t="e">
        <f t="shared" si="9"/>
        <v>#DIV/0!</v>
      </c>
      <c r="Y22" s="38">
        <v>1143.9</v>
      </c>
      <c r="Z22" s="38">
        <v>467.8</v>
      </c>
      <c r="AA22" s="38">
        <v>468.063</v>
      </c>
      <c r="AB22" s="26">
        <f t="shared" si="10"/>
        <v>100.05622060709705</v>
      </c>
      <c r="AC22" s="26">
        <v>1251.9</v>
      </c>
      <c r="AD22" s="26">
        <v>500</v>
      </c>
      <c r="AE22" s="38">
        <v>610</v>
      </c>
      <c r="AF22" s="26">
        <f t="shared" si="11"/>
        <v>122</v>
      </c>
      <c r="AG22" s="26">
        <v>34</v>
      </c>
      <c r="AH22" s="26">
        <v>18</v>
      </c>
      <c r="AI22" s="38">
        <v>19.5</v>
      </c>
      <c r="AJ22" s="26">
        <f t="shared" si="12"/>
        <v>108.33333333333333</v>
      </c>
      <c r="AK22" s="26">
        <v>0</v>
      </c>
      <c r="AL22" s="26">
        <v>0</v>
      </c>
      <c r="AM22" s="38">
        <v>0</v>
      </c>
      <c r="AN22" s="26">
        <v>0</v>
      </c>
      <c r="AO22" s="26">
        <v>0</v>
      </c>
      <c r="AP22" s="26">
        <v>0</v>
      </c>
      <c r="AQ22" s="26"/>
      <c r="AR22" s="26">
        <v>0</v>
      </c>
      <c r="AS22" s="26">
        <v>0</v>
      </c>
      <c r="AT22" s="26"/>
      <c r="AU22" s="26">
        <v>16327.8</v>
      </c>
      <c r="AV22" s="26">
        <v>8163.9</v>
      </c>
      <c r="AW22" s="26">
        <v>8163.9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/>
      <c r="BD22" s="26">
        <v>0</v>
      </c>
      <c r="BE22" s="26">
        <v>0</v>
      </c>
      <c r="BF22" s="26"/>
      <c r="BG22" s="23">
        <f t="shared" si="13"/>
        <v>405.3</v>
      </c>
      <c r="BH22" s="23">
        <f t="shared" si="13"/>
        <v>127.3</v>
      </c>
      <c r="BI22" s="23">
        <f t="shared" si="13"/>
        <v>139.5</v>
      </c>
      <c r="BJ22" s="27">
        <f t="shared" si="14"/>
        <v>109.58366064414768</v>
      </c>
      <c r="BK22" s="26">
        <v>405.3</v>
      </c>
      <c r="BL22" s="26">
        <v>127.3</v>
      </c>
      <c r="BM22" s="26">
        <v>139.5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/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768</v>
      </c>
      <c r="CG22" s="26">
        <v>144</v>
      </c>
      <c r="CH22" s="26">
        <v>34</v>
      </c>
      <c r="CI22" s="38">
        <v>250</v>
      </c>
      <c r="CJ22" s="40">
        <v>70</v>
      </c>
      <c r="CK22" s="38">
        <v>34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/>
      <c r="CU22" s="26">
        <v>0</v>
      </c>
      <c r="CV22" s="26">
        <v>0</v>
      </c>
      <c r="CW22" s="26">
        <v>0</v>
      </c>
      <c r="CX22" s="38"/>
      <c r="CY22" s="21">
        <f t="shared" si="1"/>
        <v>19930.899999999998</v>
      </c>
      <c r="CZ22" s="21">
        <f t="shared" si="1"/>
        <v>9420.999999999998</v>
      </c>
      <c r="DA22" s="21">
        <f t="shared" si="15"/>
        <v>9435.014</v>
      </c>
      <c r="DB22" s="26">
        <v>0</v>
      </c>
      <c r="DC22" s="26">
        <v>0</v>
      </c>
      <c r="DD22" s="26">
        <v>0</v>
      </c>
      <c r="DE22" s="26">
        <v>36000</v>
      </c>
      <c r="DF22" s="26">
        <v>14000</v>
      </c>
      <c r="DG22" s="26">
        <v>14000</v>
      </c>
      <c r="DH22" s="26">
        <v>0</v>
      </c>
      <c r="DI22" s="26">
        <v>0</v>
      </c>
      <c r="DJ22" s="26"/>
      <c r="DK22" s="26">
        <v>2000</v>
      </c>
      <c r="DL22" s="26">
        <v>2000</v>
      </c>
      <c r="DM22" s="26">
        <v>2000</v>
      </c>
      <c r="DN22" s="26">
        <v>0</v>
      </c>
      <c r="DO22" s="26">
        <v>0</v>
      </c>
      <c r="DP22" s="26"/>
      <c r="DQ22" s="26">
        <v>0</v>
      </c>
      <c r="DR22" s="26">
        <v>0</v>
      </c>
      <c r="DS22" s="26">
        <v>0</v>
      </c>
      <c r="DT22" s="26"/>
      <c r="DU22" s="28">
        <f t="shared" si="16"/>
        <v>38000</v>
      </c>
      <c r="DV22" s="28">
        <f t="shared" si="16"/>
        <v>16000</v>
      </c>
      <c r="DW22" s="28">
        <f t="shared" si="17"/>
        <v>16000</v>
      </c>
      <c r="DX22" s="37"/>
      <c r="DZ22" s="43"/>
    </row>
    <row r="23" spans="1:130" ht="17.25">
      <c r="A23" s="33">
        <v>14</v>
      </c>
      <c r="B23" s="20" t="s">
        <v>65</v>
      </c>
      <c r="C23" s="38">
        <v>12710.5</v>
      </c>
      <c r="D23" s="38">
        <v>0</v>
      </c>
      <c r="E23" s="21">
        <f t="shared" si="2"/>
        <v>20773.999999999996</v>
      </c>
      <c r="F23" s="21">
        <f t="shared" si="2"/>
        <v>9499.2</v>
      </c>
      <c r="G23" s="21">
        <f t="shared" si="2"/>
        <v>9339.67</v>
      </c>
      <c r="H23" s="21">
        <f t="shared" si="3"/>
        <v>98.32059541856155</v>
      </c>
      <c r="I23" s="21">
        <f t="shared" si="4"/>
        <v>2058153.7002</v>
      </c>
      <c r="J23" s="21">
        <f t="shared" si="5"/>
        <v>744334.46</v>
      </c>
      <c r="K23" s="22">
        <v>2078927.7002</v>
      </c>
      <c r="L23" s="22">
        <v>753674.13</v>
      </c>
      <c r="M23" s="23">
        <f t="shared" si="0"/>
        <v>4778.9</v>
      </c>
      <c r="N23" s="23">
        <f t="shared" si="0"/>
        <v>1501.6</v>
      </c>
      <c r="O23" s="23">
        <f t="shared" si="0"/>
        <v>1342.07</v>
      </c>
      <c r="P23" s="23">
        <f t="shared" si="6"/>
        <v>89.3759989344699</v>
      </c>
      <c r="Q23" s="24">
        <f t="shared" si="7"/>
        <v>1407.5</v>
      </c>
      <c r="R23" s="24">
        <f t="shared" si="7"/>
        <v>489.7</v>
      </c>
      <c r="S23" s="24">
        <f t="shared" si="7"/>
        <v>393.836</v>
      </c>
      <c r="T23" s="25">
        <f t="shared" si="8"/>
        <v>80.42393302021647</v>
      </c>
      <c r="U23" s="38">
        <v>0.2</v>
      </c>
      <c r="V23" s="38">
        <v>0.2</v>
      </c>
      <c r="W23" s="38">
        <v>0.123</v>
      </c>
      <c r="X23" s="26">
        <f t="shared" si="9"/>
        <v>61.5</v>
      </c>
      <c r="Y23" s="38">
        <v>1538</v>
      </c>
      <c r="Z23" s="38">
        <v>475.9</v>
      </c>
      <c r="AA23" s="38">
        <v>487.722</v>
      </c>
      <c r="AB23" s="26">
        <f t="shared" si="10"/>
        <v>102.48413532254675</v>
      </c>
      <c r="AC23" s="26">
        <v>1407.3</v>
      </c>
      <c r="AD23" s="26">
        <v>489.5</v>
      </c>
      <c r="AE23" s="38">
        <v>393.713</v>
      </c>
      <c r="AF23" s="26">
        <f t="shared" si="11"/>
        <v>80.43166496424924</v>
      </c>
      <c r="AG23" s="26">
        <v>144</v>
      </c>
      <c r="AH23" s="26">
        <v>86</v>
      </c>
      <c r="AI23" s="38">
        <v>78</v>
      </c>
      <c r="AJ23" s="26">
        <f t="shared" si="12"/>
        <v>90.69767441860465</v>
      </c>
      <c r="AK23" s="26">
        <v>0</v>
      </c>
      <c r="AL23" s="26">
        <v>0</v>
      </c>
      <c r="AM23" s="38">
        <v>0</v>
      </c>
      <c r="AN23" s="26">
        <v>0</v>
      </c>
      <c r="AO23" s="26">
        <v>0</v>
      </c>
      <c r="AP23" s="26">
        <v>0</v>
      </c>
      <c r="AQ23" s="26"/>
      <c r="AR23" s="26">
        <v>0</v>
      </c>
      <c r="AS23" s="26">
        <v>0</v>
      </c>
      <c r="AT23" s="26"/>
      <c r="AU23" s="26">
        <v>15995.1</v>
      </c>
      <c r="AV23" s="26">
        <v>7997.6</v>
      </c>
      <c r="AW23" s="26">
        <v>7997.6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/>
      <c r="BD23" s="26">
        <v>0</v>
      </c>
      <c r="BE23" s="26">
        <v>0</v>
      </c>
      <c r="BF23" s="26"/>
      <c r="BG23" s="23">
        <f t="shared" si="13"/>
        <v>574.6</v>
      </c>
      <c r="BH23" s="23">
        <f t="shared" si="13"/>
        <v>150</v>
      </c>
      <c r="BI23" s="23">
        <f t="shared" si="13"/>
        <v>160.082</v>
      </c>
      <c r="BJ23" s="27">
        <f t="shared" si="14"/>
        <v>106.72133333333333</v>
      </c>
      <c r="BK23" s="26">
        <v>574.6</v>
      </c>
      <c r="BL23" s="26">
        <v>150</v>
      </c>
      <c r="BM23" s="26">
        <v>160.082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/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1114.8</v>
      </c>
      <c r="CG23" s="26">
        <v>300</v>
      </c>
      <c r="CH23" s="26">
        <v>222.43</v>
      </c>
      <c r="CI23" s="38">
        <v>350</v>
      </c>
      <c r="CJ23" s="40">
        <v>100</v>
      </c>
      <c r="CK23" s="38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/>
      <c r="CU23" s="26">
        <v>0</v>
      </c>
      <c r="CV23" s="26">
        <v>0</v>
      </c>
      <c r="CW23" s="26">
        <v>0</v>
      </c>
      <c r="CX23" s="38"/>
      <c r="CY23" s="21">
        <f t="shared" si="1"/>
        <v>20773.999999999996</v>
      </c>
      <c r="CZ23" s="21">
        <f t="shared" si="1"/>
        <v>9499.2</v>
      </c>
      <c r="DA23" s="21">
        <f t="shared" si="15"/>
        <v>9339.67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/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/>
      <c r="DQ23" s="26">
        <v>0</v>
      </c>
      <c r="DR23" s="26">
        <v>0</v>
      </c>
      <c r="DS23" s="26">
        <v>0</v>
      </c>
      <c r="DT23" s="26"/>
      <c r="DU23" s="28">
        <f t="shared" si="16"/>
        <v>0</v>
      </c>
      <c r="DV23" s="28">
        <f t="shared" si="16"/>
        <v>0</v>
      </c>
      <c r="DW23" s="28">
        <f t="shared" si="17"/>
        <v>0</v>
      </c>
      <c r="DX23" s="37"/>
      <c r="DZ23" s="43"/>
    </row>
    <row r="24" spans="1:130" ht="17.25">
      <c r="A24" s="32">
        <v>15</v>
      </c>
      <c r="B24" s="20" t="s">
        <v>66</v>
      </c>
      <c r="C24" s="38">
        <v>1060.7804</v>
      </c>
      <c r="D24" s="38">
        <v>0</v>
      </c>
      <c r="E24" s="21">
        <f t="shared" si="2"/>
        <v>8878.2</v>
      </c>
      <c r="F24" s="21">
        <f t="shared" si="2"/>
        <v>4334</v>
      </c>
      <c r="G24" s="21">
        <f t="shared" si="2"/>
        <v>4137.105</v>
      </c>
      <c r="H24" s="21">
        <f t="shared" si="3"/>
        <v>95.4569681587448</v>
      </c>
      <c r="I24" s="21">
        <f t="shared" si="4"/>
        <v>2070049.5002000001</v>
      </c>
      <c r="J24" s="21">
        <f t="shared" si="5"/>
        <v>749537.025</v>
      </c>
      <c r="K24" s="22">
        <v>2078927.7002</v>
      </c>
      <c r="L24" s="22">
        <v>753674.13</v>
      </c>
      <c r="M24" s="23">
        <f t="shared" si="0"/>
        <v>1951</v>
      </c>
      <c r="N24" s="23">
        <f t="shared" si="0"/>
        <v>870.4</v>
      </c>
      <c r="O24" s="23">
        <f t="shared" si="0"/>
        <v>673.505</v>
      </c>
      <c r="P24" s="23">
        <f t="shared" si="6"/>
        <v>77.37879136029412</v>
      </c>
      <c r="Q24" s="24">
        <f t="shared" si="7"/>
        <v>900.9</v>
      </c>
      <c r="R24" s="24">
        <f t="shared" si="7"/>
        <v>356.4</v>
      </c>
      <c r="S24" s="24">
        <f t="shared" si="7"/>
        <v>268.308</v>
      </c>
      <c r="T24" s="25">
        <f t="shared" si="8"/>
        <v>75.28282828282829</v>
      </c>
      <c r="U24" s="38">
        <v>23.6</v>
      </c>
      <c r="V24" s="38">
        <v>10</v>
      </c>
      <c r="W24" s="38">
        <v>0.758</v>
      </c>
      <c r="X24" s="26">
        <f t="shared" si="9"/>
        <v>7.580000000000001</v>
      </c>
      <c r="Y24" s="38">
        <v>196.1</v>
      </c>
      <c r="Z24" s="38">
        <v>131</v>
      </c>
      <c r="AA24" s="38">
        <v>112.157</v>
      </c>
      <c r="AB24" s="26">
        <f t="shared" si="10"/>
        <v>85.61603053435114</v>
      </c>
      <c r="AC24" s="26">
        <v>877.3</v>
      </c>
      <c r="AD24" s="26">
        <v>346.4</v>
      </c>
      <c r="AE24" s="38">
        <v>267.55</v>
      </c>
      <c r="AF24" s="26">
        <f t="shared" si="11"/>
        <v>77.23729792147806</v>
      </c>
      <c r="AG24" s="26">
        <v>226</v>
      </c>
      <c r="AH24" s="26">
        <v>113</v>
      </c>
      <c r="AI24" s="38">
        <v>113</v>
      </c>
      <c r="AJ24" s="26">
        <f t="shared" si="12"/>
        <v>100</v>
      </c>
      <c r="AK24" s="26">
        <v>0</v>
      </c>
      <c r="AL24" s="26">
        <v>0</v>
      </c>
      <c r="AM24" s="38">
        <v>0</v>
      </c>
      <c r="AN24" s="26">
        <v>0</v>
      </c>
      <c r="AO24" s="26">
        <v>0</v>
      </c>
      <c r="AP24" s="26">
        <v>0</v>
      </c>
      <c r="AQ24" s="26"/>
      <c r="AR24" s="26">
        <v>0</v>
      </c>
      <c r="AS24" s="26">
        <v>0</v>
      </c>
      <c r="AT24" s="26"/>
      <c r="AU24" s="26">
        <v>6927.2</v>
      </c>
      <c r="AV24" s="26">
        <v>3463.6</v>
      </c>
      <c r="AW24" s="26">
        <v>3463.6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/>
      <c r="BD24" s="26">
        <v>0</v>
      </c>
      <c r="BE24" s="26">
        <v>0</v>
      </c>
      <c r="BF24" s="26"/>
      <c r="BG24" s="23">
        <f t="shared" si="13"/>
        <v>328</v>
      </c>
      <c r="BH24" s="23">
        <f t="shared" si="13"/>
        <v>120</v>
      </c>
      <c r="BI24" s="23">
        <f t="shared" si="13"/>
        <v>125.54</v>
      </c>
      <c r="BJ24" s="27">
        <f t="shared" si="14"/>
        <v>104.61666666666667</v>
      </c>
      <c r="BK24" s="26">
        <v>328</v>
      </c>
      <c r="BL24" s="26">
        <v>120</v>
      </c>
      <c r="BM24" s="26">
        <v>125.54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/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300</v>
      </c>
      <c r="CG24" s="26">
        <v>150</v>
      </c>
      <c r="CH24" s="26">
        <v>54.5</v>
      </c>
      <c r="CI24" s="38">
        <v>300</v>
      </c>
      <c r="CJ24" s="40">
        <v>144</v>
      </c>
      <c r="CK24" s="38">
        <v>54.5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/>
      <c r="CU24" s="26">
        <v>0</v>
      </c>
      <c r="CV24" s="26">
        <v>0</v>
      </c>
      <c r="CW24" s="26">
        <v>0</v>
      </c>
      <c r="CX24" s="38"/>
      <c r="CY24" s="21">
        <f t="shared" si="1"/>
        <v>8878.2</v>
      </c>
      <c r="CZ24" s="21">
        <f t="shared" si="1"/>
        <v>4334</v>
      </c>
      <c r="DA24" s="21">
        <f t="shared" si="15"/>
        <v>4137.105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/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/>
      <c r="DQ24" s="26">
        <v>0</v>
      </c>
      <c r="DR24" s="26">
        <v>0</v>
      </c>
      <c r="DS24" s="26">
        <v>0</v>
      </c>
      <c r="DT24" s="26"/>
      <c r="DU24" s="28">
        <f t="shared" si="16"/>
        <v>0</v>
      </c>
      <c r="DV24" s="28">
        <f t="shared" si="16"/>
        <v>0</v>
      </c>
      <c r="DW24" s="28">
        <f t="shared" si="17"/>
        <v>0</v>
      </c>
      <c r="DX24" s="37"/>
      <c r="DZ24" s="43"/>
    </row>
    <row r="25" spans="1:130" ht="17.25">
      <c r="A25" s="33">
        <v>16</v>
      </c>
      <c r="B25" s="20" t="s">
        <v>67</v>
      </c>
      <c r="C25" s="38">
        <v>777.057</v>
      </c>
      <c r="D25" s="38">
        <v>20</v>
      </c>
      <c r="E25" s="21">
        <f t="shared" si="2"/>
        <v>6963.5</v>
      </c>
      <c r="F25" s="21">
        <f t="shared" si="2"/>
        <v>3213</v>
      </c>
      <c r="G25" s="21">
        <f t="shared" si="2"/>
        <v>3524.2050000000004</v>
      </c>
      <c r="H25" s="21">
        <f t="shared" si="3"/>
        <v>109.68580765639591</v>
      </c>
      <c r="I25" s="21">
        <f t="shared" si="4"/>
        <v>2071964.2002</v>
      </c>
      <c r="J25" s="21">
        <f t="shared" si="5"/>
        <v>750149.925</v>
      </c>
      <c r="K25" s="22">
        <v>2078927.7002</v>
      </c>
      <c r="L25" s="22">
        <v>753674.13</v>
      </c>
      <c r="M25" s="23">
        <f t="shared" si="0"/>
        <v>1784</v>
      </c>
      <c r="N25" s="23">
        <f t="shared" si="0"/>
        <v>623.2</v>
      </c>
      <c r="O25" s="23">
        <f t="shared" si="0"/>
        <v>934.405</v>
      </c>
      <c r="P25" s="23">
        <f t="shared" si="6"/>
        <v>149.93661745827984</v>
      </c>
      <c r="Q25" s="24">
        <f t="shared" si="7"/>
        <v>490.2</v>
      </c>
      <c r="R25" s="24">
        <f t="shared" si="7"/>
        <v>150.7</v>
      </c>
      <c r="S25" s="24">
        <f t="shared" si="7"/>
        <v>337.01500000000004</v>
      </c>
      <c r="T25" s="25">
        <f t="shared" si="8"/>
        <v>223.6330457863305</v>
      </c>
      <c r="U25" s="38">
        <v>1.3</v>
      </c>
      <c r="V25" s="38">
        <v>0.7</v>
      </c>
      <c r="W25" s="38">
        <v>0.071</v>
      </c>
      <c r="X25" s="26">
        <f t="shared" si="9"/>
        <v>10.142857142857142</v>
      </c>
      <c r="Y25" s="38">
        <v>781.8</v>
      </c>
      <c r="Z25" s="38">
        <v>260.5</v>
      </c>
      <c r="AA25" s="38">
        <v>299.59</v>
      </c>
      <c r="AB25" s="26">
        <f t="shared" si="10"/>
        <v>115.00575815738962</v>
      </c>
      <c r="AC25" s="26">
        <v>488.9</v>
      </c>
      <c r="AD25" s="26">
        <v>150</v>
      </c>
      <c r="AE25" s="38">
        <v>336.944</v>
      </c>
      <c r="AF25" s="26">
        <f t="shared" si="11"/>
        <v>224.62933333333334</v>
      </c>
      <c r="AG25" s="26">
        <v>24</v>
      </c>
      <c r="AH25" s="26">
        <v>12</v>
      </c>
      <c r="AI25" s="38">
        <v>12</v>
      </c>
      <c r="AJ25" s="26">
        <f t="shared" si="12"/>
        <v>100</v>
      </c>
      <c r="AK25" s="26">
        <v>0</v>
      </c>
      <c r="AL25" s="26">
        <v>0</v>
      </c>
      <c r="AM25" s="38">
        <v>0</v>
      </c>
      <c r="AN25" s="26">
        <v>0</v>
      </c>
      <c r="AO25" s="26">
        <v>0</v>
      </c>
      <c r="AP25" s="26">
        <v>0</v>
      </c>
      <c r="AQ25" s="26"/>
      <c r="AR25" s="26">
        <v>0</v>
      </c>
      <c r="AS25" s="26">
        <v>0</v>
      </c>
      <c r="AT25" s="26"/>
      <c r="AU25" s="26">
        <v>5179.5</v>
      </c>
      <c r="AV25" s="26">
        <v>2589.8</v>
      </c>
      <c r="AW25" s="26">
        <v>2589.8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/>
      <c r="BD25" s="26">
        <v>0</v>
      </c>
      <c r="BE25" s="26">
        <v>0</v>
      </c>
      <c r="BF25" s="26"/>
      <c r="BG25" s="23">
        <f t="shared" si="13"/>
        <v>478</v>
      </c>
      <c r="BH25" s="23">
        <f t="shared" si="13"/>
        <v>200</v>
      </c>
      <c r="BI25" s="23">
        <f t="shared" si="13"/>
        <v>285.8</v>
      </c>
      <c r="BJ25" s="27">
        <f t="shared" si="14"/>
        <v>142.9</v>
      </c>
      <c r="BK25" s="26">
        <v>433</v>
      </c>
      <c r="BL25" s="26">
        <v>200</v>
      </c>
      <c r="BM25" s="26">
        <v>245.8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45</v>
      </c>
      <c r="BU25" s="26">
        <v>0</v>
      </c>
      <c r="BV25" s="26">
        <v>40</v>
      </c>
      <c r="BW25" s="26">
        <v>0</v>
      </c>
      <c r="BX25" s="26">
        <v>0</v>
      </c>
      <c r="BY25" s="26"/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10</v>
      </c>
      <c r="CG25" s="26">
        <v>0</v>
      </c>
      <c r="CH25" s="26">
        <v>0</v>
      </c>
      <c r="CI25" s="38">
        <v>10</v>
      </c>
      <c r="CJ25" s="40">
        <v>5</v>
      </c>
      <c r="CK25" s="38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/>
      <c r="CU25" s="26">
        <v>0</v>
      </c>
      <c r="CV25" s="26">
        <v>0</v>
      </c>
      <c r="CW25" s="26">
        <v>0</v>
      </c>
      <c r="CX25" s="38"/>
      <c r="CY25" s="21">
        <f t="shared" si="1"/>
        <v>6963.5</v>
      </c>
      <c r="CZ25" s="21">
        <f t="shared" si="1"/>
        <v>3213</v>
      </c>
      <c r="DA25" s="21">
        <f t="shared" si="15"/>
        <v>3524.2050000000004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/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/>
      <c r="DQ25" s="26">
        <v>0</v>
      </c>
      <c r="DR25" s="26">
        <v>0</v>
      </c>
      <c r="DS25" s="26">
        <v>0</v>
      </c>
      <c r="DT25" s="26"/>
      <c r="DU25" s="28">
        <f t="shared" si="16"/>
        <v>0</v>
      </c>
      <c r="DV25" s="28">
        <f t="shared" si="16"/>
        <v>0</v>
      </c>
      <c r="DW25" s="28">
        <f t="shared" si="17"/>
        <v>0</v>
      </c>
      <c r="DX25" s="37"/>
      <c r="DZ25" s="43"/>
    </row>
    <row r="26" spans="1:130" ht="17.25">
      <c r="A26" s="32">
        <v>17</v>
      </c>
      <c r="B26" s="20" t="s">
        <v>68</v>
      </c>
      <c r="C26" s="38">
        <v>2018.721</v>
      </c>
      <c r="D26" s="38">
        <v>0</v>
      </c>
      <c r="E26" s="21">
        <f t="shared" si="2"/>
        <v>26460.899999999998</v>
      </c>
      <c r="F26" s="21">
        <f t="shared" si="2"/>
        <v>12102.1</v>
      </c>
      <c r="G26" s="21">
        <f t="shared" si="2"/>
        <v>11042.284</v>
      </c>
      <c r="H26" s="21">
        <f t="shared" si="3"/>
        <v>91.24270994290247</v>
      </c>
      <c r="I26" s="21">
        <f t="shared" si="4"/>
        <v>2052466.8002000002</v>
      </c>
      <c r="J26" s="21">
        <f t="shared" si="5"/>
        <v>742631.846</v>
      </c>
      <c r="K26" s="22">
        <v>2078927.7002</v>
      </c>
      <c r="L26" s="22">
        <v>753674.13</v>
      </c>
      <c r="M26" s="23">
        <f t="shared" si="0"/>
        <v>6476.799999999999</v>
      </c>
      <c r="N26" s="23">
        <f t="shared" si="0"/>
        <v>2110</v>
      </c>
      <c r="O26" s="23">
        <f t="shared" si="0"/>
        <v>1050.184</v>
      </c>
      <c r="P26" s="23">
        <f t="shared" si="6"/>
        <v>49.77175355450237</v>
      </c>
      <c r="Q26" s="24">
        <f t="shared" si="7"/>
        <v>2506.8999999999996</v>
      </c>
      <c r="R26" s="24">
        <f t="shared" si="7"/>
        <v>1000</v>
      </c>
      <c r="S26" s="24">
        <f t="shared" si="7"/>
        <v>668.199</v>
      </c>
      <c r="T26" s="25">
        <f t="shared" si="8"/>
        <v>66.8199</v>
      </c>
      <c r="U26" s="38">
        <v>18.7</v>
      </c>
      <c r="V26" s="38">
        <v>0</v>
      </c>
      <c r="W26" s="38">
        <v>0.199</v>
      </c>
      <c r="X26" s="26" t="e">
        <f t="shared" si="9"/>
        <v>#DIV/0!</v>
      </c>
      <c r="Y26" s="38">
        <v>2357.9</v>
      </c>
      <c r="Z26" s="38">
        <v>600</v>
      </c>
      <c r="AA26" s="38">
        <v>276.014</v>
      </c>
      <c r="AB26" s="26">
        <f t="shared" si="10"/>
        <v>46.00233333333333</v>
      </c>
      <c r="AC26" s="26">
        <v>2488.2</v>
      </c>
      <c r="AD26" s="26">
        <v>1000</v>
      </c>
      <c r="AE26" s="38">
        <v>668</v>
      </c>
      <c r="AF26" s="26">
        <f t="shared" si="11"/>
        <v>66.8</v>
      </c>
      <c r="AG26" s="26">
        <v>20</v>
      </c>
      <c r="AH26" s="26">
        <v>10</v>
      </c>
      <c r="AI26" s="38">
        <v>5</v>
      </c>
      <c r="AJ26" s="26">
        <f t="shared" si="12"/>
        <v>50</v>
      </c>
      <c r="AK26" s="26">
        <v>0</v>
      </c>
      <c r="AL26" s="26">
        <v>0</v>
      </c>
      <c r="AM26" s="38">
        <v>0</v>
      </c>
      <c r="AN26" s="26">
        <v>0</v>
      </c>
      <c r="AO26" s="26">
        <v>0</v>
      </c>
      <c r="AP26" s="26">
        <v>0</v>
      </c>
      <c r="AQ26" s="26"/>
      <c r="AR26" s="26">
        <v>0</v>
      </c>
      <c r="AS26" s="26">
        <v>0</v>
      </c>
      <c r="AT26" s="26"/>
      <c r="AU26" s="26">
        <v>19984.1</v>
      </c>
      <c r="AV26" s="26">
        <v>9992.1</v>
      </c>
      <c r="AW26" s="26">
        <v>9992.1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/>
      <c r="BD26" s="26">
        <v>0</v>
      </c>
      <c r="BE26" s="26">
        <v>0</v>
      </c>
      <c r="BF26" s="26"/>
      <c r="BG26" s="23">
        <f t="shared" si="13"/>
        <v>592</v>
      </c>
      <c r="BH26" s="23">
        <f t="shared" si="13"/>
        <v>100</v>
      </c>
      <c r="BI26" s="23">
        <f t="shared" si="13"/>
        <v>39</v>
      </c>
      <c r="BJ26" s="27">
        <f t="shared" si="14"/>
        <v>39</v>
      </c>
      <c r="BK26" s="26">
        <v>592</v>
      </c>
      <c r="BL26" s="26">
        <v>100</v>
      </c>
      <c r="BM26" s="26">
        <v>39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/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1000</v>
      </c>
      <c r="CG26" s="26">
        <v>400</v>
      </c>
      <c r="CH26" s="26">
        <v>2</v>
      </c>
      <c r="CI26" s="38">
        <v>1000</v>
      </c>
      <c r="CJ26" s="40">
        <v>400</v>
      </c>
      <c r="CK26" s="38">
        <v>2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/>
      <c r="CU26" s="26">
        <v>0</v>
      </c>
      <c r="CV26" s="26">
        <v>0</v>
      </c>
      <c r="CW26" s="26">
        <v>59.971</v>
      </c>
      <c r="CX26" s="38"/>
      <c r="CY26" s="21">
        <f t="shared" si="1"/>
        <v>26460.899999999998</v>
      </c>
      <c r="CZ26" s="21">
        <f t="shared" si="1"/>
        <v>12102.1</v>
      </c>
      <c r="DA26" s="21">
        <f t="shared" si="15"/>
        <v>11042.284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/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/>
      <c r="DQ26" s="26">
        <v>0</v>
      </c>
      <c r="DR26" s="26">
        <v>0</v>
      </c>
      <c r="DS26" s="26">
        <v>0</v>
      </c>
      <c r="DT26" s="26"/>
      <c r="DU26" s="28">
        <f t="shared" si="16"/>
        <v>0</v>
      </c>
      <c r="DV26" s="28">
        <f t="shared" si="16"/>
        <v>0</v>
      </c>
      <c r="DW26" s="28">
        <f t="shared" si="17"/>
        <v>0</v>
      </c>
      <c r="DX26" s="37"/>
      <c r="DZ26" s="43"/>
    </row>
    <row r="27" spans="1:130" ht="17.25">
      <c r="A27" s="33">
        <v>18</v>
      </c>
      <c r="B27" s="20" t="s">
        <v>69</v>
      </c>
      <c r="C27" s="38">
        <v>53.12700000000001</v>
      </c>
      <c r="D27" s="38">
        <v>0</v>
      </c>
      <c r="E27" s="21">
        <f t="shared" si="2"/>
        <v>8826.6</v>
      </c>
      <c r="F27" s="21">
        <f t="shared" si="2"/>
        <v>3981.4</v>
      </c>
      <c r="G27" s="21">
        <f t="shared" si="2"/>
        <v>3619.396</v>
      </c>
      <c r="H27" s="21">
        <f t="shared" si="3"/>
        <v>90.90762043502286</v>
      </c>
      <c r="I27" s="21">
        <f t="shared" si="4"/>
        <v>2070101.1002</v>
      </c>
      <c r="J27" s="21">
        <f t="shared" si="5"/>
        <v>750054.734</v>
      </c>
      <c r="K27" s="22">
        <v>2078927.7002</v>
      </c>
      <c r="L27" s="22">
        <v>753674.13</v>
      </c>
      <c r="M27" s="23">
        <f t="shared" si="0"/>
        <v>2151.1</v>
      </c>
      <c r="N27" s="23">
        <f t="shared" si="0"/>
        <v>643.5999999999999</v>
      </c>
      <c r="O27" s="23">
        <f t="shared" si="0"/>
        <v>281.596</v>
      </c>
      <c r="P27" s="23">
        <f t="shared" si="6"/>
        <v>43.75326289620883</v>
      </c>
      <c r="Q27" s="24">
        <f t="shared" si="7"/>
        <v>936</v>
      </c>
      <c r="R27" s="24">
        <f t="shared" si="7"/>
        <v>110</v>
      </c>
      <c r="S27" s="24">
        <f t="shared" si="7"/>
        <v>131.065</v>
      </c>
      <c r="T27" s="25">
        <f t="shared" si="8"/>
        <v>119.15</v>
      </c>
      <c r="U27" s="38">
        <v>410.4</v>
      </c>
      <c r="V27" s="38">
        <v>10</v>
      </c>
      <c r="W27" s="38">
        <v>41.265</v>
      </c>
      <c r="X27" s="26">
        <f t="shared" si="9"/>
        <v>412.65</v>
      </c>
      <c r="Y27" s="38">
        <v>312.1</v>
      </c>
      <c r="Z27" s="38">
        <v>101.2</v>
      </c>
      <c r="AA27" s="38">
        <v>25.531</v>
      </c>
      <c r="AB27" s="26">
        <f t="shared" si="10"/>
        <v>25.228260869565215</v>
      </c>
      <c r="AC27" s="26">
        <v>525.6</v>
      </c>
      <c r="AD27" s="26">
        <v>100</v>
      </c>
      <c r="AE27" s="38">
        <v>89.8</v>
      </c>
      <c r="AF27" s="26">
        <f t="shared" si="11"/>
        <v>89.8</v>
      </c>
      <c r="AG27" s="26">
        <v>178</v>
      </c>
      <c r="AH27" s="26">
        <v>164</v>
      </c>
      <c r="AI27" s="38">
        <v>125</v>
      </c>
      <c r="AJ27" s="26">
        <f t="shared" si="12"/>
        <v>76.21951219512195</v>
      </c>
      <c r="AK27" s="26">
        <v>0</v>
      </c>
      <c r="AL27" s="26">
        <v>0</v>
      </c>
      <c r="AM27" s="38">
        <v>0</v>
      </c>
      <c r="AN27" s="26">
        <v>0</v>
      </c>
      <c r="AO27" s="26">
        <v>0</v>
      </c>
      <c r="AP27" s="26">
        <v>0</v>
      </c>
      <c r="AQ27" s="26"/>
      <c r="AR27" s="26">
        <v>0</v>
      </c>
      <c r="AS27" s="26">
        <v>0</v>
      </c>
      <c r="AT27" s="26"/>
      <c r="AU27" s="26">
        <v>6675.5</v>
      </c>
      <c r="AV27" s="26">
        <v>3337.8</v>
      </c>
      <c r="AW27" s="26">
        <v>3337.8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/>
      <c r="BD27" s="26">
        <v>0</v>
      </c>
      <c r="BE27" s="26">
        <v>0</v>
      </c>
      <c r="BF27" s="26"/>
      <c r="BG27" s="23">
        <f t="shared" si="13"/>
        <v>365</v>
      </c>
      <c r="BH27" s="23">
        <f t="shared" si="13"/>
        <v>268.4</v>
      </c>
      <c r="BI27" s="23">
        <f t="shared" si="13"/>
        <v>0</v>
      </c>
      <c r="BJ27" s="27">
        <f t="shared" si="14"/>
        <v>0</v>
      </c>
      <c r="BK27" s="26">
        <v>365</v>
      </c>
      <c r="BL27" s="26">
        <v>268.4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/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360</v>
      </c>
      <c r="CG27" s="26">
        <v>0</v>
      </c>
      <c r="CH27" s="26">
        <v>0</v>
      </c>
      <c r="CI27" s="38">
        <v>360</v>
      </c>
      <c r="CJ27" s="40"/>
      <c r="CK27" s="38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/>
      <c r="CU27" s="26">
        <v>0</v>
      </c>
      <c r="CV27" s="26">
        <v>0</v>
      </c>
      <c r="CW27" s="26">
        <v>0</v>
      </c>
      <c r="CX27" s="38"/>
      <c r="CY27" s="21">
        <f t="shared" si="1"/>
        <v>8826.6</v>
      </c>
      <c r="CZ27" s="21">
        <f t="shared" si="1"/>
        <v>3981.4</v>
      </c>
      <c r="DA27" s="21">
        <f t="shared" si="15"/>
        <v>3619.396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/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/>
      <c r="DQ27" s="26">
        <v>0</v>
      </c>
      <c r="DR27" s="26">
        <v>0</v>
      </c>
      <c r="DS27" s="26">
        <v>0</v>
      </c>
      <c r="DT27" s="26"/>
      <c r="DU27" s="28">
        <f t="shared" si="16"/>
        <v>0</v>
      </c>
      <c r="DV27" s="28">
        <f t="shared" si="16"/>
        <v>0</v>
      </c>
      <c r="DW27" s="28">
        <f t="shared" si="17"/>
        <v>0</v>
      </c>
      <c r="DX27" s="37"/>
      <c r="DZ27" s="43"/>
    </row>
    <row r="28" spans="1:130" ht="17.25">
      <c r="A28" s="32">
        <v>19</v>
      </c>
      <c r="B28" s="20" t="s">
        <v>70</v>
      </c>
      <c r="C28" s="38">
        <v>0.9928999999999633</v>
      </c>
      <c r="D28" s="38">
        <v>93.91209999999955</v>
      </c>
      <c r="E28" s="21">
        <f t="shared" si="2"/>
        <v>9723.9</v>
      </c>
      <c r="F28" s="21">
        <f t="shared" si="2"/>
        <v>4810.088</v>
      </c>
      <c r="G28" s="21">
        <f t="shared" si="2"/>
        <v>4181.745</v>
      </c>
      <c r="H28" s="21">
        <f t="shared" si="3"/>
        <v>86.93697495763072</v>
      </c>
      <c r="I28" s="21">
        <f t="shared" si="4"/>
        <v>2069203.8002000002</v>
      </c>
      <c r="J28" s="21">
        <f t="shared" si="5"/>
        <v>749492.385</v>
      </c>
      <c r="K28" s="22">
        <v>2078927.7002</v>
      </c>
      <c r="L28" s="22">
        <v>753674.13</v>
      </c>
      <c r="M28" s="23">
        <f t="shared" si="0"/>
        <v>2031.1999999999998</v>
      </c>
      <c r="N28" s="23">
        <f t="shared" si="0"/>
        <v>963.688</v>
      </c>
      <c r="O28" s="23">
        <f t="shared" si="0"/>
        <v>335.345</v>
      </c>
      <c r="P28" s="23">
        <f t="shared" si="6"/>
        <v>34.79808817791651</v>
      </c>
      <c r="Q28" s="24">
        <f t="shared" si="7"/>
        <v>553.8</v>
      </c>
      <c r="R28" s="24">
        <f t="shared" si="7"/>
        <v>200</v>
      </c>
      <c r="S28" s="24">
        <f t="shared" si="7"/>
        <v>20.023</v>
      </c>
      <c r="T28" s="25">
        <f t="shared" si="8"/>
        <v>10.0115</v>
      </c>
      <c r="U28" s="38">
        <v>0</v>
      </c>
      <c r="V28" s="38">
        <v>0</v>
      </c>
      <c r="W28" s="38">
        <v>0.023</v>
      </c>
      <c r="X28" s="26" t="e">
        <f t="shared" si="9"/>
        <v>#DIV/0!</v>
      </c>
      <c r="Y28" s="38">
        <v>1007.4</v>
      </c>
      <c r="Z28" s="38">
        <v>453.688</v>
      </c>
      <c r="AA28" s="38">
        <v>262.022</v>
      </c>
      <c r="AB28" s="26">
        <f t="shared" si="10"/>
        <v>57.75378674331259</v>
      </c>
      <c r="AC28" s="26">
        <v>553.8</v>
      </c>
      <c r="AD28" s="26">
        <v>200</v>
      </c>
      <c r="AE28" s="38">
        <v>20</v>
      </c>
      <c r="AF28" s="26">
        <f t="shared" si="11"/>
        <v>10</v>
      </c>
      <c r="AG28" s="26">
        <v>20</v>
      </c>
      <c r="AH28" s="26">
        <v>10</v>
      </c>
      <c r="AI28" s="38">
        <v>0</v>
      </c>
      <c r="AJ28" s="26">
        <f t="shared" si="12"/>
        <v>0</v>
      </c>
      <c r="AK28" s="26">
        <v>0</v>
      </c>
      <c r="AL28" s="26">
        <v>0</v>
      </c>
      <c r="AM28" s="38">
        <v>0</v>
      </c>
      <c r="AN28" s="26">
        <v>0</v>
      </c>
      <c r="AO28" s="26">
        <v>0</v>
      </c>
      <c r="AP28" s="26">
        <v>0</v>
      </c>
      <c r="AQ28" s="26"/>
      <c r="AR28" s="26">
        <v>0</v>
      </c>
      <c r="AS28" s="26">
        <v>0</v>
      </c>
      <c r="AT28" s="26"/>
      <c r="AU28" s="26">
        <v>7692.7</v>
      </c>
      <c r="AV28" s="26">
        <v>3846.4</v>
      </c>
      <c r="AW28" s="26">
        <v>3846.4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/>
      <c r="BD28" s="26">
        <v>0</v>
      </c>
      <c r="BE28" s="26">
        <v>0</v>
      </c>
      <c r="BF28" s="26"/>
      <c r="BG28" s="23">
        <f t="shared" si="13"/>
        <v>450</v>
      </c>
      <c r="BH28" s="23">
        <f t="shared" si="13"/>
        <v>300</v>
      </c>
      <c r="BI28" s="23">
        <f t="shared" si="13"/>
        <v>34</v>
      </c>
      <c r="BJ28" s="27">
        <f t="shared" si="14"/>
        <v>11.333333333333332</v>
      </c>
      <c r="BK28" s="26">
        <v>450</v>
      </c>
      <c r="BL28" s="26">
        <v>300</v>
      </c>
      <c r="BM28" s="26">
        <v>34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/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19.3</v>
      </c>
      <c r="CI28" s="38">
        <v>0</v>
      </c>
      <c r="CJ28" s="40">
        <v>0</v>
      </c>
      <c r="CK28" s="38">
        <v>5.3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/>
      <c r="CU28" s="26">
        <v>0</v>
      </c>
      <c r="CV28" s="26">
        <v>0</v>
      </c>
      <c r="CW28" s="26">
        <v>0</v>
      </c>
      <c r="CX28" s="38"/>
      <c r="CY28" s="21">
        <f t="shared" si="1"/>
        <v>9723.9</v>
      </c>
      <c r="CZ28" s="21">
        <f t="shared" si="1"/>
        <v>4810.088</v>
      </c>
      <c r="DA28" s="21">
        <f t="shared" si="15"/>
        <v>4181.745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/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/>
      <c r="DQ28" s="26">
        <v>1250</v>
      </c>
      <c r="DR28" s="26">
        <v>400</v>
      </c>
      <c r="DS28" s="26">
        <v>775</v>
      </c>
      <c r="DT28" s="26"/>
      <c r="DU28" s="28">
        <f t="shared" si="16"/>
        <v>1250</v>
      </c>
      <c r="DV28" s="28">
        <f t="shared" si="16"/>
        <v>400</v>
      </c>
      <c r="DW28" s="28">
        <f t="shared" si="17"/>
        <v>775</v>
      </c>
      <c r="DX28" s="37"/>
      <c r="DZ28" s="43"/>
    </row>
    <row r="29" spans="1:130" ht="17.25">
      <c r="A29" s="33">
        <v>20</v>
      </c>
      <c r="B29" s="20" t="s">
        <v>71</v>
      </c>
      <c r="C29" s="38">
        <v>161.082</v>
      </c>
      <c r="D29" s="38">
        <v>0</v>
      </c>
      <c r="E29" s="21">
        <f t="shared" si="2"/>
        <v>4948</v>
      </c>
      <c r="F29" s="21">
        <f t="shared" si="2"/>
        <v>2457</v>
      </c>
      <c r="G29" s="21">
        <f t="shared" si="2"/>
        <v>2385.547</v>
      </c>
      <c r="H29" s="21">
        <f t="shared" si="3"/>
        <v>97.09185999185999</v>
      </c>
      <c r="I29" s="21">
        <f t="shared" si="4"/>
        <v>2073979.7002</v>
      </c>
      <c r="J29" s="21">
        <f t="shared" si="5"/>
        <v>751288.583</v>
      </c>
      <c r="K29" s="22">
        <v>2078927.7002</v>
      </c>
      <c r="L29" s="22">
        <v>753674.13</v>
      </c>
      <c r="M29" s="23">
        <f t="shared" si="0"/>
        <v>1109</v>
      </c>
      <c r="N29" s="23">
        <f t="shared" si="0"/>
        <v>537.5</v>
      </c>
      <c r="O29" s="23">
        <f t="shared" si="0"/>
        <v>466.047</v>
      </c>
      <c r="P29" s="23">
        <f t="shared" si="6"/>
        <v>86.70641860465118</v>
      </c>
      <c r="Q29" s="24">
        <f t="shared" si="7"/>
        <v>239.89999999999998</v>
      </c>
      <c r="R29" s="24">
        <f t="shared" si="7"/>
        <v>188.5</v>
      </c>
      <c r="S29" s="24">
        <f t="shared" si="7"/>
        <v>98.034</v>
      </c>
      <c r="T29" s="25">
        <f t="shared" si="8"/>
        <v>52.00742705570293</v>
      </c>
      <c r="U29" s="38">
        <v>14.7</v>
      </c>
      <c r="V29" s="38">
        <v>14.7</v>
      </c>
      <c r="W29" s="38">
        <v>15.034</v>
      </c>
      <c r="X29" s="26">
        <f t="shared" si="9"/>
        <v>102.27210884353744</v>
      </c>
      <c r="Y29" s="38">
        <v>391.4</v>
      </c>
      <c r="Z29" s="38">
        <v>213</v>
      </c>
      <c r="AA29" s="38">
        <v>185.013</v>
      </c>
      <c r="AB29" s="26">
        <f t="shared" si="10"/>
        <v>86.86056338028169</v>
      </c>
      <c r="AC29" s="26">
        <v>225.2</v>
      </c>
      <c r="AD29" s="26">
        <v>173.8</v>
      </c>
      <c r="AE29" s="38">
        <v>83</v>
      </c>
      <c r="AF29" s="26">
        <f t="shared" si="11"/>
        <v>47.756041426927496</v>
      </c>
      <c r="AG29" s="26">
        <v>0</v>
      </c>
      <c r="AH29" s="26">
        <v>0</v>
      </c>
      <c r="AI29" s="38">
        <v>0</v>
      </c>
      <c r="AJ29" s="26" t="e">
        <f t="shared" si="12"/>
        <v>#DIV/0!</v>
      </c>
      <c r="AK29" s="26">
        <v>0</v>
      </c>
      <c r="AL29" s="26">
        <v>0</v>
      </c>
      <c r="AM29" s="38">
        <v>0</v>
      </c>
      <c r="AN29" s="26">
        <v>0</v>
      </c>
      <c r="AO29" s="26">
        <v>0</v>
      </c>
      <c r="AP29" s="26">
        <v>0</v>
      </c>
      <c r="AQ29" s="26"/>
      <c r="AR29" s="26">
        <v>0</v>
      </c>
      <c r="AS29" s="26">
        <v>0</v>
      </c>
      <c r="AT29" s="26"/>
      <c r="AU29" s="26">
        <v>3839</v>
      </c>
      <c r="AV29" s="26">
        <v>1919.5</v>
      </c>
      <c r="AW29" s="26">
        <v>1919.5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/>
      <c r="BD29" s="26">
        <v>0</v>
      </c>
      <c r="BE29" s="26">
        <v>0</v>
      </c>
      <c r="BF29" s="26"/>
      <c r="BG29" s="23">
        <f t="shared" si="13"/>
        <v>377.7</v>
      </c>
      <c r="BH29" s="23">
        <f t="shared" si="13"/>
        <v>136</v>
      </c>
      <c r="BI29" s="23">
        <f t="shared" si="13"/>
        <v>183</v>
      </c>
      <c r="BJ29" s="27">
        <f t="shared" si="14"/>
        <v>134.55882352941177</v>
      </c>
      <c r="BK29" s="26">
        <v>377.7</v>
      </c>
      <c r="BL29" s="26">
        <v>136</v>
      </c>
      <c r="BM29" s="26">
        <v>183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/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38">
        <v>0</v>
      </c>
      <c r="CJ29" s="40">
        <v>0</v>
      </c>
      <c r="CK29" s="38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/>
      <c r="CU29" s="26">
        <v>100</v>
      </c>
      <c r="CV29" s="26">
        <v>0</v>
      </c>
      <c r="CW29" s="26">
        <v>0</v>
      </c>
      <c r="CX29" s="38"/>
      <c r="CY29" s="21">
        <f t="shared" si="1"/>
        <v>4948</v>
      </c>
      <c r="CZ29" s="21">
        <f t="shared" si="1"/>
        <v>2457</v>
      </c>
      <c r="DA29" s="21">
        <f t="shared" si="15"/>
        <v>2385.547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/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/>
      <c r="DQ29" s="26">
        <v>0</v>
      </c>
      <c r="DR29" s="26">
        <v>0</v>
      </c>
      <c r="DS29" s="26">
        <v>0</v>
      </c>
      <c r="DT29" s="26"/>
      <c r="DU29" s="28">
        <f t="shared" si="16"/>
        <v>0</v>
      </c>
      <c r="DV29" s="28">
        <f t="shared" si="16"/>
        <v>0</v>
      </c>
      <c r="DW29" s="28">
        <f t="shared" si="17"/>
        <v>0</v>
      </c>
      <c r="DX29" s="37"/>
      <c r="DZ29" s="43"/>
    </row>
    <row r="30" spans="1:130" ht="17.25">
      <c r="A30" s="32">
        <v>21</v>
      </c>
      <c r="B30" s="20" t="s">
        <v>72</v>
      </c>
      <c r="C30" s="38">
        <v>553.702</v>
      </c>
      <c r="D30" s="38">
        <v>0</v>
      </c>
      <c r="E30" s="21">
        <f t="shared" si="2"/>
        <v>6299.15</v>
      </c>
      <c r="F30" s="21">
        <f t="shared" si="2"/>
        <v>3109</v>
      </c>
      <c r="G30" s="21">
        <f t="shared" si="2"/>
        <v>2369.581</v>
      </c>
      <c r="H30" s="21">
        <f t="shared" si="3"/>
        <v>76.21682212930203</v>
      </c>
      <c r="I30" s="21">
        <f t="shared" si="4"/>
        <v>2072628.5502000002</v>
      </c>
      <c r="J30" s="21">
        <f t="shared" si="5"/>
        <v>751304.549</v>
      </c>
      <c r="K30" s="22">
        <v>2078927.7002</v>
      </c>
      <c r="L30" s="22">
        <v>753674.13</v>
      </c>
      <c r="M30" s="23">
        <f t="shared" si="0"/>
        <v>2799.15</v>
      </c>
      <c r="N30" s="23">
        <f t="shared" si="0"/>
        <v>1359</v>
      </c>
      <c r="O30" s="23">
        <f t="shared" si="0"/>
        <v>619.581</v>
      </c>
      <c r="P30" s="23">
        <f t="shared" si="6"/>
        <v>45.590949227373066</v>
      </c>
      <c r="Q30" s="24">
        <f t="shared" si="7"/>
        <v>334.4</v>
      </c>
      <c r="R30" s="24">
        <f t="shared" si="7"/>
        <v>101.2</v>
      </c>
      <c r="S30" s="24">
        <f t="shared" si="7"/>
        <v>148.56</v>
      </c>
      <c r="T30" s="25">
        <f t="shared" si="8"/>
        <v>146.798418972332</v>
      </c>
      <c r="U30" s="38">
        <v>1.2</v>
      </c>
      <c r="V30" s="38">
        <v>1.2</v>
      </c>
      <c r="W30" s="38">
        <v>0.01</v>
      </c>
      <c r="X30" s="26">
        <f t="shared" si="9"/>
        <v>0.8333333333333334</v>
      </c>
      <c r="Y30" s="38">
        <v>516.3</v>
      </c>
      <c r="Z30" s="38">
        <v>255</v>
      </c>
      <c r="AA30" s="38">
        <v>39.021</v>
      </c>
      <c r="AB30" s="26">
        <f t="shared" si="10"/>
        <v>15.30235294117647</v>
      </c>
      <c r="AC30" s="26">
        <v>333.2</v>
      </c>
      <c r="AD30" s="26">
        <v>100</v>
      </c>
      <c r="AE30" s="38">
        <v>148.55</v>
      </c>
      <c r="AF30" s="26">
        <f t="shared" si="11"/>
        <v>148.55</v>
      </c>
      <c r="AG30" s="26">
        <v>0</v>
      </c>
      <c r="AH30" s="26">
        <v>0</v>
      </c>
      <c r="AI30" s="38">
        <v>0</v>
      </c>
      <c r="AJ30" s="26" t="e">
        <f t="shared" si="12"/>
        <v>#DIV/0!</v>
      </c>
      <c r="AK30" s="26">
        <v>0</v>
      </c>
      <c r="AL30" s="26">
        <v>0</v>
      </c>
      <c r="AM30" s="38">
        <v>0</v>
      </c>
      <c r="AN30" s="26">
        <v>0</v>
      </c>
      <c r="AO30" s="26">
        <v>0</v>
      </c>
      <c r="AP30" s="26">
        <v>0</v>
      </c>
      <c r="AQ30" s="26"/>
      <c r="AR30" s="26">
        <v>0</v>
      </c>
      <c r="AS30" s="26">
        <v>0</v>
      </c>
      <c r="AT30" s="26"/>
      <c r="AU30" s="26">
        <v>3500</v>
      </c>
      <c r="AV30" s="26">
        <v>1750</v>
      </c>
      <c r="AW30" s="26">
        <v>1750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/>
      <c r="BD30" s="26">
        <v>0</v>
      </c>
      <c r="BE30" s="26">
        <v>0</v>
      </c>
      <c r="BF30" s="26"/>
      <c r="BG30" s="23">
        <f t="shared" si="13"/>
        <v>1948.45</v>
      </c>
      <c r="BH30" s="23">
        <f t="shared" si="13"/>
        <v>1002.8</v>
      </c>
      <c r="BI30" s="23">
        <f t="shared" si="13"/>
        <v>427.5</v>
      </c>
      <c r="BJ30" s="27">
        <f t="shared" si="14"/>
        <v>42.63063422417232</v>
      </c>
      <c r="BK30" s="26">
        <v>1948.45</v>
      </c>
      <c r="BL30" s="26">
        <v>1002.8</v>
      </c>
      <c r="BM30" s="26">
        <v>427.5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/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4.5</v>
      </c>
      <c r="CI30" s="38">
        <v>0</v>
      </c>
      <c r="CJ30" s="40">
        <v>0</v>
      </c>
      <c r="CK30" s="38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/>
      <c r="CU30" s="26">
        <v>0</v>
      </c>
      <c r="CV30" s="26">
        <v>0</v>
      </c>
      <c r="CW30" s="26">
        <v>0</v>
      </c>
      <c r="CX30" s="38"/>
      <c r="CY30" s="21">
        <f t="shared" si="1"/>
        <v>6299.15</v>
      </c>
      <c r="CZ30" s="21">
        <f t="shared" si="1"/>
        <v>3109</v>
      </c>
      <c r="DA30" s="21">
        <f t="shared" si="15"/>
        <v>2369.581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/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/>
      <c r="DQ30" s="26">
        <v>0</v>
      </c>
      <c r="DR30" s="26">
        <v>0</v>
      </c>
      <c r="DS30" s="26">
        <v>0</v>
      </c>
      <c r="DT30" s="26"/>
      <c r="DU30" s="28">
        <f t="shared" si="16"/>
        <v>0</v>
      </c>
      <c r="DV30" s="28">
        <f t="shared" si="16"/>
        <v>0</v>
      </c>
      <c r="DW30" s="28">
        <f t="shared" si="17"/>
        <v>0</v>
      </c>
      <c r="DX30" s="37"/>
      <c r="DZ30" s="43"/>
    </row>
    <row r="31" spans="1:130" ht="17.25">
      <c r="A31" s="33">
        <v>22</v>
      </c>
      <c r="B31" s="20" t="s">
        <v>73</v>
      </c>
      <c r="C31" s="38">
        <v>3079.7639</v>
      </c>
      <c r="D31" s="38">
        <v>0</v>
      </c>
      <c r="E31" s="21">
        <f t="shared" si="2"/>
        <v>6007</v>
      </c>
      <c r="F31" s="21">
        <f t="shared" si="2"/>
        <v>2943</v>
      </c>
      <c r="G31" s="21">
        <f t="shared" si="2"/>
        <v>2284.003</v>
      </c>
      <c r="H31" s="21">
        <f t="shared" si="3"/>
        <v>77.60798504926946</v>
      </c>
      <c r="I31" s="21">
        <f t="shared" si="4"/>
        <v>2072920.7002</v>
      </c>
      <c r="J31" s="21">
        <f t="shared" si="5"/>
        <v>751390.127</v>
      </c>
      <c r="K31" s="22">
        <v>2078927.7002</v>
      </c>
      <c r="L31" s="22">
        <v>753674.13</v>
      </c>
      <c r="M31" s="23">
        <f t="shared" si="0"/>
        <v>2484.1</v>
      </c>
      <c r="N31" s="23">
        <f t="shared" si="0"/>
        <v>1181</v>
      </c>
      <c r="O31" s="23">
        <f t="shared" si="0"/>
        <v>522.5029999999999</v>
      </c>
      <c r="P31" s="23">
        <f t="shared" si="6"/>
        <v>44.2424216765453</v>
      </c>
      <c r="Q31" s="24">
        <f t="shared" si="7"/>
        <v>125.5</v>
      </c>
      <c r="R31" s="24">
        <f t="shared" si="7"/>
        <v>115</v>
      </c>
      <c r="S31" s="24">
        <f t="shared" si="7"/>
        <v>33.796</v>
      </c>
      <c r="T31" s="25">
        <f t="shared" si="8"/>
        <v>29.38782608695652</v>
      </c>
      <c r="U31" s="38">
        <v>0</v>
      </c>
      <c r="V31" s="38">
        <v>0</v>
      </c>
      <c r="W31" s="38">
        <v>0.008</v>
      </c>
      <c r="X31" s="26" t="e">
        <f t="shared" si="9"/>
        <v>#DIV/0!</v>
      </c>
      <c r="Y31" s="38">
        <v>616.6</v>
      </c>
      <c r="Z31" s="38">
        <v>199</v>
      </c>
      <c r="AA31" s="38">
        <v>109.807</v>
      </c>
      <c r="AB31" s="26">
        <f t="shared" si="10"/>
        <v>55.17939698492462</v>
      </c>
      <c r="AC31" s="26">
        <v>125.5</v>
      </c>
      <c r="AD31" s="26">
        <v>115</v>
      </c>
      <c r="AE31" s="38">
        <v>33.788</v>
      </c>
      <c r="AF31" s="26">
        <f t="shared" si="11"/>
        <v>29.380869565217388</v>
      </c>
      <c r="AG31" s="26">
        <v>0</v>
      </c>
      <c r="AH31" s="26">
        <v>0</v>
      </c>
      <c r="AI31" s="38">
        <v>0</v>
      </c>
      <c r="AJ31" s="26" t="e">
        <f t="shared" si="12"/>
        <v>#DIV/0!</v>
      </c>
      <c r="AK31" s="26">
        <v>0</v>
      </c>
      <c r="AL31" s="26">
        <v>0</v>
      </c>
      <c r="AM31" s="38">
        <v>0</v>
      </c>
      <c r="AN31" s="26">
        <v>0</v>
      </c>
      <c r="AO31" s="26">
        <v>0</v>
      </c>
      <c r="AP31" s="26">
        <v>0</v>
      </c>
      <c r="AQ31" s="26"/>
      <c r="AR31" s="26">
        <v>0</v>
      </c>
      <c r="AS31" s="26">
        <v>0</v>
      </c>
      <c r="AT31" s="26"/>
      <c r="AU31" s="26">
        <v>3522.9</v>
      </c>
      <c r="AV31" s="26">
        <v>1762</v>
      </c>
      <c r="AW31" s="26">
        <v>1761.5</v>
      </c>
      <c r="AX31" s="26">
        <v>0</v>
      </c>
      <c r="AY31" s="26">
        <v>0</v>
      </c>
      <c r="AZ31" s="26">
        <v>0</v>
      </c>
      <c r="BA31" s="26">
        <v>0</v>
      </c>
      <c r="BB31" s="26">
        <v>0</v>
      </c>
      <c r="BC31" s="26"/>
      <c r="BD31" s="26">
        <v>0</v>
      </c>
      <c r="BE31" s="26">
        <v>0</v>
      </c>
      <c r="BF31" s="26"/>
      <c r="BG31" s="23">
        <f t="shared" si="13"/>
        <v>1542</v>
      </c>
      <c r="BH31" s="23">
        <f t="shared" si="13"/>
        <v>800</v>
      </c>
      <c r="BI31" s="23">
        <f t="shared" si="13"/>
        <v>378.9</v>
      </c>
      <c r="BJ31" s="27">
        <f t="shared" si="14"/>
        <v>47.3625</v>
      </c>
      <c r="BK31" s="26">
        <v>1542</v>
      </c>
      <c r="BL31" s="26">
        <v>800</v>
      </c>
      <c r="BM31" s="26">
        <v>378.9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/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200</v>
      </c>
      <c r="CG31" s="26">
        <v>67</v>
      </c>
      <c r="CH31" s="26">
        <v>0</v>
      </c>
      <c r="CI31" s="38">
        <v>0</v>
      </c>
      <c r="CJ31" s="40">
        <v>60</v>
      </c>
      <c r="CK31" s="38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/>
      <c r="CU31" s="26">
        <v>0</v>
      </c>
      <c r="CV31" s="26">
        <v>0</v>
      </c>
      <c r="CW31" s="26">
        <v>0</v>
      </c>
      <c r="CX31" s="38"/>
      <c r="CY31" s="21">
        <f t="shared" si="1"/>
        <v>6007</v>
      </c>
      <c r="CZ31" s="21">
        <f t="shared" si="1"/>
        <v>2943</v>
      </c>
      <c r="DA31" s="21">
        <f t="shared" si="15"/>
        <v>2284.003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/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/>
      <c r="DQ31" s="26">
        <v>0</v>
      </c>
      <c r="DR31" s="26">
        <v>0</v>
      </c>
      <c r="DS31" s="26">
        <v>0</v>
      </c>
      <c r="DT31" s="26"/>
      <c r="DU31" s="28">
        <f t="shared" si="16"/>
        <v>0</v>
      </c>
      <c r="DV31" s="28">
        <f t="shared" si="16"/>
        <v>0</v>
      </c>
      <c r="DW31" s="28">
        <f t="shared" si="17"/>
        <v>0</v>
      </c>
      <c r="DX31" s="37"/>
      <c r="DZ31" s="43"/>
    </row>
    <row r="32" spans="1:130" ht="17.25">
      <c r="A32" s="32">
        <v>23</v>
      </c>
      <c r="B32" s="20" t="s">
        <v>74</v>
      </c>
      <c r="C32" s="38">
        <v>30194.6</v>
      </c>
      <c r="D32" s="38">
        <v>6148.699999999953</v>
      </c>
      <c r="E32" s="21">
        <f t="shared" si="2"/>
        <v>374627.89999999997</v>
      </c>
      <c r="F32" s="21">
        <f t="shared" si="2"/>
        <v>175079.6</v>
      </c>
      <c r="G32" s="21">
        <f t="shared" si="2"/>
        <v>174151.6116</v>
      </c>
      <c r="H32" s="21">
        <f t="shared" si="3"/>
        <v>99.46996200585335</v>
      </c>
      <c r="I32" s="21">
        <f t="shared" si="4"/>
        <v>1704299.8002000002</v>
      </c>
      <c r="J32" s="21">
        <f t="shared" si="5"/>
        <v>579522.5184</v>
      </c>
      <c r="K32" s="22">
        <v>2078927.7002</v>
      </c>
      <c r="L32" s="22">
        <v>753674.13</v>
      </c>
      <c r="M32" s="23">
        <f t="shared" si="0"/>
        <v>127345</v>
      </c>
      <c r="N32" s="23">
        <f t="shared" si="0"/>
        <v>51919.2</v>
      </c>
      <c r="O32" s="23">
        <f t="shared" si="0"/>
        <v>52015.691600000006</v>
      </c>
      <c r="P32" s="23">
        <f t="shared" si="6"/>
        <v>100.18584955084056</v>
      </c>
      <c r="Q32" s="24">
        <f t="shared" si="7"/>
        <v>62781</v>
      </c>
      <c r="R32" s="24">
        <f t="shared" si="7"/>
        <v>20327</v>
      </c>
      <c r="S32" s="24">
        <f t="shared" si="7"/>
        <v>17696.8466</v>
      </c>
      <c r="T32" s="25">
        <f t="shared" si="8"/>
        <v>87.06078909824372</v>
      </c>
      <c r="U32" s="38">
        <v>4281</v>
      </c>
      <c r="V32" s="38">
        <v>1827</v>
      </c>
      <c r="W32" s="38">
        <v>1972.5466</v>
      </c>
      <c r="X32" s="26">
        <f t="shared" si="9"/>
        <v>107.96642583470168</v>
      </c>
      <c r="Y32" s="38">
        <v>4200</v>
      </c>
      <c r="Z32" s="38">
        <v>2100</v>
      </c>
      <c r="AA32" s="38">
        <v>2498.859</v>
      </c>
      <c r="AB32" s="26">
        <f t="shared" si="10"/>
        <v>118.99328571428572</v>
      </c>
      <c r="AC32" s="26">
        <v>58500</v>
      </c>
      <c r="AD32" s="26">
        <v>18500</v>
      </c>
      <c r="AE32" s="38">
        <v>15724.3</v>
      </c>
      <c r="AF32" s="26">
        <f t="shared" si="11"/>
        <v>84.99621621621621</v>
      </c>
      <c r="AG32" s="26">
        <v>8986</v>
      </c>
      <c r="AH32" s="26">
        <v>4546</v>
      </c>
      <c r="AI32" s="38">
        <v>4734.39</v>
      </c>
      <c r="AJ32" s="26">
        <f t="shared" si="12"/>
        <v>104.1440827100748</v>
      </c>
      <c r="AK32" s="26">
        <v>6300</v>
      </c>
      <c r="AL32" s="26">
        <v>3100</v>
      </c>
      <c r="AM32" s="38">
        <v>3648.4</v>
      </c>
      <c r="AN32" s="26">
        <v>0</v>
      </c>
      <c r="AO32" s="26">
        <v>0</v>
      </c>
      <c r="AP32" s="26">
        <v>0</v>
      </c>
      <c r="AQ32" s="26"/>
      <c r="AR32" s="26">
        <v>0</v>
      </c>
      <c r="AS32" s="26">
        <v>0</v>
      </c>
      <c r="AT32" s="26"/>
      <c r="AU32" s="26">
        <v>236063.6</v>
      </c>
      <c r="AV32" s="26">
        <v>118031.8</v>
      </c>
      <c r="AW32" s="26">
        <v>118031.8</v>
      </c>
      <c r="AX32" s="26">
        <v>5865.2</v>
      </c>
      <c r="AY32" s="26">
        <v>2447</v>
      </c>
      <c r="AZ32" s="26">
        <v>2141</v>
      </c>
      <c r="BA32" s="26">
        <v>0</v>
      </c>
      <c r="BB32" s="26">
        <v>0</v>
      </c>
      <c r="BC32" s="26"/>
      <c r="BD32" s="26">
        <v>0</v>
      </c>
      <c r="BE32" s="26">
        <v>0</v>
      </c>
      <c r="BF32" s="26"/>
      <c r="BG32" s="23">
        <f t="shared" si="13"/>
        <v>8118</v>
      </c>
      <c r="BH32" s="23">
        <f t="shared" si="13"/>
        <v>3306</v>
      </c>
      <c r="BI32" s="23">
        <f t="shared" si="13"/>
        <v>2489.0190000000002</v>
      </c>
      <c r="BJ32" s="27">
        <f t="shared" si="14"/>
        <v>75.28793103448277</v>
      </c>
      <c r="BK32" s="26">
        <v>5700</v>
      </c>
      <c r="BL32" s="26">
        <v>2100</v>
      </c>
      <c r="BM32" s="26">
        <v>1988.019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2418</v>
      </c>
      <c r="BU32" s="26">
        <v>1206</v>
      </c>
      <c r="BV32" s="26">
        <v>501</v>
      </c>
      <c r="BW32" s="26">
        <v>0</v>
      </c>
      <c r="BX32" s="26">
        <v>0</v>
      </c>
      <c r="BY32" s="26"/>
      <c r="BZ32" s="26">
        <v>5354.1</v>
      </c>
      <c r="CA32" s="26">
        <v>2681.6</v>
      </c>
      <c r="CB32" s="26">
        <v>1963.12</v>
      </c>
      <c r="CC32" s="26">
        <v>0</v>
      </c>
      <c r="CD32" s="26">
        <v>0</v>
      </c>
      <c r="CE32" s="26">
        <v>0</v>
      </c>
      <c r="CF32" s="26">
        <v>36860</v>
      </c>
      <c r="CG32" s="26">
        <v>18410.2</v>
      </c>
      <c r="CH32" s="26">
        <v>20838.177</v>
      </c>
      <c r="CI32" s="38">
        <v>19100</v>
      </c>
      <c r="CJ32" s="40">
        <v>9300</v>
      </c>
      <c r="CK32" s="38">
        <v>8487.996</v>
      </c>
      <c r="CL32" s="26">
        <v>0</v>
      </c>
      <c r="CM32" s="26">
        <v>100</v>
      </c>
      <c r="CN32" s="26">
        <v>0</v>
      </c>
      <c r="CO32" s="26">
        <v>100</v>
      </c>
      <c r="CP32" s="26">
        <v>0</v>
      </c>
      <c r="CQ32" s="26">
        <v>110</v>
      </c>
      <c r="CR32" s="26">
        <v>0</v>
      </c>
      <c r="CS32" s="26">
        <v>0</v>
      </c>
      <c r="CT32" s="26"/>
      <c r="CU32" s="26">
        <v>0</v>
      </c>
      <c r="CV32" s="26">
        <v>30</v>
      </c>
      <c r="CW32" s="26">
        <v>0</v>
      </c>
      <c r="CX32" s="38"/>
      <c r="CY32" s="21">
        <f t="shared" si="1"/>
        <v>374627.89999999997</v>
      </c>
      <c r="CZ32" s="21">
        <f t="shared" si="1"/>
        <v>175079.6</v>
      </c>
      <c r="DA32" s="21">
        <f t="shared" si="15"/>
        <v>174151.6116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36">
        <v>0</v>
      </c>
      <c r="DI32" s="36">
        <v>0</v>
      </c>
      <c r="DJ32" s="26"/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/>
      <c r="DQ32" s="26">
        <v>0</v>
      </c>
      <c r="DR32" s="26">
        <v>0</v>
      </c>
      <c r="DS32" s="26">
        <v>0</v>
      </c>
      <c r="DT32" s="26"/>
      <c r="DU32" s="28">
        <f t="shared" si="16"/>
        <v>0</v>
      </c>
      <c r="DV32" s="28">
        <f t="shared" si="16"/>
        <v>0</v>
      </c>
      <c r="DW32" s="28">
        <f t="shared" si="17"/>
        <v>0</v>
      </c>
      <c r="DX32" s="37"/>
      <c r="DZ32" s="43"/>
    </row>
    <row r="33" spans="1:130" ht="17.25">
      <c r="A33" s="33">
        <v>24</v>
      </c>
      <c r="B33" s="20" t="s">
        <v>75</v>
      </c>
      <c r="C33" s="38">
        <v>0</v>
      </c>
      <c r="D33" s="38">
        <v>307.6000000000022</v>
      </c>
      <c r="E33" s="21">
        <f t="shared" si="2"/>
        <v>29536.3</v>
      </c>
      <c r="F33" s="21">
        <f t="shared" si="2"/>
        <v>14108.6</v>
      </c>
      <c r="G33" s="21">
        <f t="shared" si="2"/>
        <v>13943.573999999999</v>
      </c>
      <c r="H33" s="21">
        <f t="shared" si="3"/>
        <v>98.83031626100392</v>
      </c>
      <c r="I33" s="21">
        <f t="shared" si="4"/>
        <v>2049391.4002</v>
      </c>
      <c r="J33" s="21">
        <f t="shared" si="5"/>
        <v>739730.556</v>
      </c>
      <c r="K33" s="22">
        <v>2078927.7002</v>
      </c>
      <c r="L33" s="22">
        <v>753674.13</v>
      </c>
      <c r="M33" s="23">
        <f t="shared" si="0"/>
        <v>5639.2</v>
      </c>
      <c r="N33" s="23">
        <f t="shared" si="0"/>
        <v>2085.5</v>
      </c>
      <c r="O33" s="23">
        <f t="shared" si="0"/>
        <v>1994.9739999999997</v>
      </c>
      <c r="P33" s="23">
        <f t="shared" si="6"/>
        <v>95.65926636298249</v>
      </c>
      <c r="Q33" s="24">
        <f t="shared" si="7"/>
        <v>935.6</v>
      </c>
      <c r="R33" s="24">
        <f t="shared" si="7"/>
        <v>325</v>
      </c>
      <c r="S33" s="24">
        <f t="shared" si="7"/>
        <v>459.95</v>
      </c>
      <c r="T33" s="25">
        <f t="shared" si="8"/>
        <v>141.52307692307693</v>
      </c>
      <c r="U33" s="38">
        <v>0</v>
      </c>
      <c r="V33" s="38">
        <v>0</v>
      </c>
      <c r="W33" s="38">
        <v>0</v>
      </c>
      <c r="X33" s="26" t="e">
        <f t="shared" si="9"/>
        <v>#DIV/0!</v>
      </c>
      <c r="Y33" s="38">
        <v>3751.9</v>
      </c>
      <c r="Z33" s="38">
        <v>1347.5</v>
      </c>
      <c r="AA33" s="38">
        <v>1103.724</v>
      </c>
      <c r="AB33" s="26">
        <f t="shared" si="10"/>
        <v>81.90901669758813</v>
      </c>
      <c r="AC33" s="26">
        <v>935.6</v>
      </c>
      <c r="AD33" s="26">
        <v>325</v>
      </c>
      <c r="AE33" s="38">
        <v>459.95</v>
      </c>
      <c r="AF33" s="26">
        <f t="shared" si="11"/>
        <v>141.52307692307693</v>
      </c>
      <c r="AG33" s="26">
        <v>36</v>
      </c>
      <c r="AH33" s="26">
        <v>18</v>
      </c>
      <c r="AI33" s="38">
        <v>42.6</v>
      </c>
      <c r="AJ33" s="26">
        <f t="shared" si="12"/>
        <v>236.66666666666666</v>
      </c>
      <c r="AK33" s="26">
        <v>0</v>
      </c>
      <c r="AL33" s="26">
        <v>0</v>
      </c>
      <c r="AM33" s="38">
        <v>0</v>
      </c>
      <c r="AN33" s="26">
        <v>0</v>
      </c>
      <c r="AO33" s="26">
        <v>0</v>
      </c>
      <c r="AP33" s="26">
        <v>0</v>
      </c>
      <c r="AQ33" s="26"/>
      <c r="AR33" s="26">
        <v>0</v>
      </c>
      <c r="AS33" s="26">
        <v>0</v>
      </c>
      <c r="AT33" s="26"/>
      <c r="AU33" s="26">
        <v>23897.1</v>
      </c>
      <c r="AV33" s="26">
        <v>12023.1</v>
      </c>
      <c r="AW33" s="26">
        <v>11948.6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/>
      <c r="BD33" s="26">
        <v>0</v>
      </c>
      <c r="BE33" s="26">
        <v>0</v>
      </c>
      <c r="BF33" s="26"/>
      <c r="BG33" s="23">
        <f t="shared" si="13"/>
        <v>355.7</v>
      </c>
      <c r="BH33" s="23">
        <f t="shared" si="13"/>
        <v>115</v>
      </c>
      <c r="BI33" s="23">
        <f t="shared" si="13"/>
        <v>99.6</v>
      </c>
      <c r="BJ33" s="27">
        <f t="shared" si="14"/>
        <v>86.6086956521739</v>
      </c>
      <c r="BK33" s="26">
        <v>355.7</v>
      </c>
      <c r="BL33" s="26">
        <v>115</v>
      </c>
      <c r="BM33" s="26">
        <v>99.6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/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280</v>
      </c>
      <c r="CH33" s="26">
        <v>207.3</v>
      </c>
      <c r="CI33" s="38">
        <v>0</v>
      </c>
      <c r="CJ33" s="40">
        <v>180</v>
      </c>
      <c r="CK33" s="38">
        <v>207.3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/>
      <c r="CU33" s="26">
        <v>560</v>
      </c>
      <c r="CV33" s="26">
        <v>0</v>
      </c>
      <c r="CW33" s="26">
        <v>81.8</v>
      </c>
      <c r="CX33" s="38"/>
      <c r="CY33" s="21">
        <f t="shared" si="1"/>
        <v>29536.3</v>
      </c>
      <c r="CZ33" s="21">
        <f t="shared" si="1"/>
        <v>14108.6</v>
      </c>
      <c r="DA33" s="21">
        <f t="shared" si="15"/>
        <v>13943.573999999999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36">
        <v>0</v>
      </c>
      <c r="DI33" s="36">
        <v>0</v>
      </c>
      <c r="DJ33" s="26"/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/>
      <c r="DQ33" s="26">
        <v>1630</v>
      </c>
      <c r="DR33" s="26">
        <v>750</v>
      </c>
      <c r="DS33" s="26">
        <v>872</v>
      </c>
      <c r="DT33" s="26"/>
      <c r="DU33" s="28">
        <f t="shared" si="16"/>
        <v>1630</v>
      </c>
      <c r="DV33" s="28">
        <f t="shared" si="16"/>
        <v>750</v>
      </c>
      <c r="DW33" s="28">
        <f t="shared" si="17"/>
        <v>872</v>
      </c>
      <c r="DX33" s="37"/>
      <c r="DZ33" s="43"/>
    </row>
    <row r="34" spans="1:130" ht="17.25">
      <c r="A34" s="32">
        <v>25</v>
      </c>
      <c r="B34" s="20" t="s">
        <v>76</v>
      </c>
      <c r="C34" s="38">
        <v>369.29999999999995</v>
      </c>
      <c r="D34" s="38">
        <v>0</v>
      </c>
      <c r="E34" s="21">
        <f t="shared" si="2"/>
        <v>24890</v>
      </c>
      <c r="F34" s="21">
        <f t="shared" si="2"/>
        <v>12190</v>
      </c>
      <c r="G34" s="21">
        <f t="shared" si="2"/>
        <v>11876.789000000002</v>
      </c>
      <c r="H34" s="21">
        <f t="shared" si="3"/>
        <v>97.43059064807221</v>
      </c>
      <c r="I34" s="21">
        <f t="shared" si="4"/>
        <v>2054037.7002</v>
      </c>
      <c r="J34" s="21">
        <f t="shared" si="5"/>
        <v>741797.341</v>
      </c>
      <c r="K34" s="22">
        <v>2078927.7002</v>
      </c>
      <c r="L34" s="22">
        <v>753674.13</v>
      </c>
      <c r="M34" s="23">
        <f t="shared" si="0"/>
        <v>7711.6</v>
      </c>
      <c r="N34" s="23">
        <f t="shared" si="0"/>
        <v>3605.8</v>
      </c>
      <c r="O34" s="23">
        <f t="shared" si="0"/>
        <v>3287.5889999999995</v>
      </c>
      <c r="P34" s="23">
        <f t="shared" si="6"/>
        <v>91.17502357313215</v>
      </c>
      <c r="Q34" s="24">
        <f t="shared" si="7"/>
        <v>2430.9</v>
      </c>
      <c r="R34" s="24">
        <f t="shared" si="7"/>
        <v>1170</v>
      </c>
      <c r="S34" s="24">
        <f t="shared" si="7"/>
        <v>986.9</v>
      </c>
      <c r="T34" s="25">
        <f t="shared" si="8"/>
        <v>84.35042735042735</v>
      </c>
      <c r="U34" s="38">
        <v>0</v>
      </c>
      <c r="V34" s="38">
        <v>0</v>
      </c>
      <c r="W34" s="38">
        <v>0</v>
      </c>
      <c r="X34" s="26" t="e">
        <f t="shared" si="9"/>
        <v>#DIV/0!</v>
      </c>
      <c r="Y34" s="38">
        <v>3790.7</v>
      </c>
      <c r="Z34" s="38">
        <v>1700.8</v>
      </c>
      <c r="AA34" s="38">
        <v>1560.519</v>
      </c>
      <c r="AB34" s="26">
        <f t="shared" si="10"/>
        <v>91.752057855127</v>
      </c>
      <c r="AC34" s="26">
        <v>2430.9</v>
      </c>
      <c r="AD34" s="26">
        <v>1170</v>
      </c>
      <c r="AE34" s="38">
        <v>986.9</v>
      </c>
      <c r="AF34" s="26">
        <f t="shared" si="11"/>
        <v>84.35042735042735</v>
      </c>
      <c r="AG34" s="26">
        <v>98</v>
      </c>
      <c r="AH34" s="26">
        <v>35</v>
      </c>
      <c r="AI34" s="38">
        <v>55.6</v>
      </c>
      <c r="AJ34" s="26">
        <f t="shared" si="12"/>
        <v>158.85714285714286</v>
      </c>
      <c r="AK34" s="26">
        <v>0</v>
      </c>
      <c r="AL34" s="26">
        <v>0</v>
      </c>
      <c r="AM34" s="38">
        <v>0</v>
      </c>
      <c r="AN34" s="26">
        <v>0</v>
      </c>
      <c r="AO34" s="26">
        <v>0</v>
      </c>
      <c r="AP34" s="26">
        <v>0</v>
      </c>
      <c r="AQ34" s="26"/>
      <c r="AR34" s="26">
        <v>0</v>
      </c>
      <c r="AS34" s="26">
        <v>0</v>
      </c>
      <c r="AT34" s="26"/>
      <c r="AU34" s="26">
        <v>17178.4</v>
      </c>
      <c r="AV34" s="26">
        <v>8584.2</v>
      </c>
      <c r="AW34" s="26">
        <v>8589.2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/>
      <c r="BD34" s="26">
        <v>0</v>
      </c>
      <c r="BE34" s="26">
        <v>0</v>
      </c>
      <c r="BF34" s="26"/>
      <c r="BG34" s="23">
        <f t="shared" si="13"/>
        <v>432</v>
      </c>
      <c r="BH34" s="23">
        <f t="shared" si="13"/>
        <v>200</v>
      </c>
      <c r="BI34" s="23">
        <f t="shared" si="13"/>
        <v>226.37</v>
      </c>
      <c r="BJ34" s="27">
        <f t="shared" si="14"/>
        <v>113.185</v>
      </c>
      <c r="BK34" s="26">
        <v>432</v>
      </c>
      <c r="BL34" s="26">
        <v>200</v>
      </c>
      <c r="BM34" s="26">
        <v>226.37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/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960</v>
      </c>
      <c r="CG34" s="26">
        <v>500</v>
      </c>
      <c r="CH34" s="26">
        <v>458.2</v>
      </c>
      <c r="CI34" s="38">
        <v>960</v>
      </c>
      <c r="CJ34" s="40">
        <v>500</v>
      </c>
      <c r="CK34" s="38">
        <v>458.2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/>
      <c r="CU34" s="26">
        <v>0</v>
      </c>
      <c r="CV34" s="26">
        <v>0</v>
      </c>
      <c r="CW34" s="26">
        <v>0</v>
      </c>
      <c r="CX34" s="38"/>
      <c r="CY34" s="21">
        <f t="shared" si="1"/>
        <v>24890</v>
      </c>
      <c r="CZ34" s="21">
        <f t="shared" si="1"/>
        <v>12190</v>
      </c>
      <c r="DA34" s="21">
        <f t="shared" si="15"/>
        <v>11876.789000000002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36">
        <v>0</v>
      </c>
      <c r="DI34" s="36">
        <v>0</v>
      </c>
      <c r="DJ34" s="26"/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/>
      <c r="DQ34" s="26">
        <v>400</v>
      </c>
      <c r="DR34" s="26">
        <v>400</v>
      </c>
      <c r="DS34" s="26">
        <v>181</v>
      </c>
      <c r="DT34" s="26"/>
      <c r="DU34" s="28">
        <f t="shared" si="16"/>
        <v>400</v>
      </c>
      <c r="DV34" s="28">
        <f t="shared" si="16"/>
        <v>400</v>
      </c>
      <c r="DW34" s="28">
        <f t="shared" si="17"/>
        <v>181</v>
      </c>
      <c r="DX34" s="37"/>
      <c r="DZ34" s="43"/>
    </row>
    <row r="35" spans="1:130" ht="17.25">
      <c r="A35" s="33">
        <v>26</v>
      </c>
      <c r="B35" s="20" t="s">
        <v>77</v>
      </c>
      <c r="C35" s="38">
        <v>4514</v>
      </c>
      <c r="D35" s="38">
        <v>0</v>
      </c>
      <c r="E35" s="21">
        <f t="shared" si="2"/>
        <v>33113.1</v>
      </c>
      <c r="F35" s="21">
        <f t="shared" si="2"/>
        <v>16175</v>
      </c>
      <c r="G35" s="21">
        <f t="shared" si="2"/>
        <v>15922.565</v>
      </c>
      <c r="H35" s="21">
        <f t="shared" si="3"/>
        <v>98.43935085007728</v>
      </c>
      <c r="I35" s="21">
        <f t="shared" si="4"/>
        <v>2045814.6002</v>
      </c>
      <c r="J35" s="21">
        <f t="shared" si="5"/>
        <v>737751.5650000001</v>
      </c>
      <c r="K35" s="22">
        <v>2078927.7002</v>
      </c>
      <c r="L35" s="22">
        <v>753674.13</v>
      </c>
      <c r="M35" s="23">
        <f t="shared" si="0"/>
        <v>5556.900000000001</v>
      </c>
      <c r="N35" s="23">
        <f t="shared" si="0"/>
        <v>2396.9</v>
      </c>
      <c r="O35" s="23">
        <f t="shared" si="0"/>
        <v>2144.465</v>
      </c>
      <c r="P35" s="23">
        <f t="shared" si="6"/>
        <v>89.46827151737662</v>
      </c>
      <c r="Q35" s="24">
        <f t="shared" si="7"/>
        <v>2318.8</v>
      </c>
      <c r="R35" s="24">
        <f t="shared" si="7"/>
        <v>816.9</v>
      </c>
      <c r="S35" s="24">
        <f t="shared" si="7"/>
        <v>688.15</v>
      </c>
      <c r="T35" s="25">
        <f t="shared" si="8"/>
        <v>84.2391969641327</v>
      </c>
      <c r="U35" s="38">
        <v>0</v>
      </c>
      <c r="V35" s="38">
        <v>0</v>
      </c>
      <c r="W35" s="38">
        <v>0</v>
      </c>
      <c r="X35" s="26" t="e">
        <f t="shared" si="9"/>
        <v>#DIV/0!</v>
      </c>
      <c r="Y35" s="38">
        <v>1555.5</v>
      </c>
      <c r="Z35" s="38">
        <v>759</v>
      </c>
      <c r="AA35" s="38">
        <v>495.795</v>
      </c>
      <c r="AB35" s="26">
        <f t="shared" si="10"/>
        <v>65.32213438735178</v>
      </c>
      <c r="AC35" s="26">
        <v>2318.8</v>
      </c>
      <c r="AD35" s="26">
        <v>816.9</v>
      </c>
      <c r="AE35" s="38">
        <v>688.15</v>
      </c>
      <c r="AF35" s="26">
        <f t="shared" si="11"/>
        <v>84.2391969641327</v>
      </c>
      <c r="AG35" s="26">
        <v>42</v>
      </c>
      <c r="AH35" s="26">
        <v>21</v>
      </c>
      <c r="AI35" s="38">
        <v>24</v>
      </c>
      <c r="AJ35" s="26">
        <f t="shared" si="12"/>
        <v>114.28571428571428</v>
      </c>
      <c r="AK35" s="26">
        <v>0</v>
      </c>
      <c r="AL35" s="26">
        <v>0</v>
      </c>
      <c r="AM35" s="38">
        <v>0</v>
      </c>
      <c r="AN35" s="26">
        <v>0</v>
      </c>
      <c r="AO35" s="26">
        <v>0</v>
      </c>
      <c r="AP35" s="26">
        <v>0</v>
      </c>
      <c r="AQ35" s="26"/>
      <c r="AR35" s="26">
        <v>0</v>
      </c>
      <c r="AS35" s="26">
        <v>0</v>
      </c>
      <c r="AT35" s="26"/>
      <c r="AU35" s="26">
        <v>27556.2</v>
      </c>
      <c r="AV35" s="26">
        <v>13778.1</v>
      </c>
      <c r="AW35" s="26">
        <v>13778.1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/>
      <c r="BD35" s="26">
        <v>0</v>
      </c>
      <c r="BE35" s="26">
        <v>0</v>
      </c>
      <c r="BF35" s="26"/>
      <c r="BG35" s="23">
        <f t="shared" si="13"/>
        <v>340.6</v>
      </c>
      <c r="BH35" s="23">
        <f t="shared" si="13"/>
        <v>150</v>
      </c>
      <c r="BI35" s="23">
        <f t="shared" si="13"/>
        <v>85.2</v>
      </c>
      <c r="BJ35" s="27">
        <f t="shared" si="14"/>
        <v>56.800000000000004</v>
      </c>
      <c r="BK35" s="26">
        <v>340.6</v>
      </c>
      <c r="BL35" s="26">
        <v>150</v>
      </c>
      <c r="BM35" s="26">
        <v>85.2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/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1300</v>
      </c>
      <c r="CG35" s="26">
        <v>650</v>
      </c>
      <c r="CH35" s="26">
        <v>851.32</v>
      </c>
      <c r="CI35" s="38">
        <v>600</v>
      </c>
      <c r="CJ35" s="40">
        <v>300</v>
      </c>
      <c r="CK35" s="38">
        <v>243.12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/>
      <c r="CU35" s="26">
        <v>0</v>
      </c>
      <c r="CV35" s="26">
        <v>0</v>
      </c>
      <c r="CW35" s="26">
        <v>0</v>
      </c>
      <c r="CX35" s="38"/>
      <c r="CY35" s="21">
        <f t="shared" si="1"/>
        <v>33113.1</v>
      </c>
      <c r="CZ35" s="21">
        <f t="shared" si="1"/>
        <v>16175</v>
      </c>
      <c r="DA35" s="21">
        <f t="shared" si="15"/>
        <v>15922.565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36">
        <v>0</v>
      </c>
      <c r="DI35" s="36">
        <v>0</v>
      </c>
      <c r="DJ35" s="26"/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/>
      <c r="DQ35" s="26">
        <v>3086</v>
      </c>
      <c r="DR35" s="26">
        <v>786</v>
      </c>
      <c r="DS35" s="26">
        <v>322.4772</v>
      </c>
      <c r="DT35" s="26"/>
      <c r="DU35" s="28">
        <f t="shared" si="16"/>
        <v>3086</v>
      </c>
      <c r="DV35" s="28">
        <f t="shared" si="16"/>
        <v>786</v>
      </c>
      <c r="DW35" s="28">
        <f t="shared" si="17"/>
        <v>322.4772</v>
      </c>
      <c r="DX35" s="37"/>
      <c r="DZ35" s="43"/>
    </row>
    <row r="36" spans="1:130" ht="17.25">
      <c r="A36" s="32">
        <v>27</v>
      </c>
      <c r="B36" s="20" t="s">
        <v>78</v>
      </c>
      <c r="C36" s="38">
        <v>10028.6</v>
      </c>
      <c r="D36" s="38">
        <v>0</v>
      </c>
      <c r="E36" s="21">
        <f t="shared" si="2"/>
        <v>42364.3</v>
      </c>
      <c r="F36" s="21">
        <f t="shared" si="2"/>
        <v>19456.4</v>
      </c>
      <c r="G36" s="21">
        <f t="shared" si="2"/>
        <v>19499.549000000003</v>
      </c>
      <c r="H36" s="21">
        <f t="shared" si="3"/>
        <v>100.22177278427664</v>
      </c>
      <c r="I36" s="21">
        <f t="shared" si="4"/>
        <v>2036563.4002</v>
      </c>
      <c r="J36" s="21">
        <f t="shared" si="5"/>
        <v>734174.581</v>
      </c>
      <c r="K36" s="22">
        <v>2078927.7002</v>
      </c>
      <c r="L36" s="22">
        <v>753674.13</v>
      </c>
      <c r="M36" s="23">
        <f t="shared" si="0"/>
        <v>10331.5</v>
      </c>
      <c r="N36" s="23">
        <f t="shared" si="0"/>
        <v>3440</v>
      </c>
      <c r="O36" s="23">
        <f t="shared" si="0"/>
        <v>3483.149</v>
      </c>
      <c r="P36" s="23">
        <f t="shared" si="6"/>
        <v>101.25433139534883</v>
      </c>
      <c r="Q36" s="24">
        <f t="shared" si="7"/>
        <v>3387.3</v>
      </c>
      <c r="R36" s="24">
        <f t="shared" si="7"/>
        <v>885</v>
      </c>
      <c r="S36" s="24">
        <f t="shared" si="7"/>
        <v>988.08</v>
      </c>
      <c r="T36" s="25">
        <f t="shared" si="8"/>
        <v>111.64745762711865</v>
      </c>
      <c r="U36" s="38">
        <v>32.5</v>
      </c>
      <c r="V36" s="38">
        <v>10</v>
      </c>
      <c r="W36" s="38">
        <v>7.553</v>
      </c>
      <c r="X36" s="26">
        <f t="shared" si="9"/>
        <v>75.53</v>
      </c>
      <c r="Y36" s="38">
        <v>5414.2</v>
      </c>
      <c r="Z36" s="38">
        <v>2105</v>
      </c>
      <c r="AA36" s="38">
        <v>1947.363</v>
      </c>
      <c r="AB36" s="26">
        <f t="shared" si="10"/>
        <v>92.51130641330167</v>
      </c>
      <c r="AC36" s="26">
        <v>3354.8</v>
      </c>
      <c r="AD36" s="26">
        <v>875</v>
      </c>
      <c r="AE36" s="38">
        <v>980.527</v>
      </c>
      <c r="AF36" s="26">
        <f t="shared" si="11"/>
        <v>112.06022857142857</v>
      </c>
      <c r="AG36" s="26">
        <v>100</v>
      </c>
      <c r="AH36" s="26">
        <v>50</v>
      </c>
      <c r="AI36" s="38">
        <v>110</v>
      </c>
      <c r="AJ36" s="26">
        <f t="shared" si="12"/>
        <v>220.00000000000003</v>
      </c>
      <c r="AK36" s="26">
        <v>0</v>
      </c>
      <c r="AL36" s="26">
        <v>0</v>
      </c>
      <c r="AM36" s="38">
        <v>0</v>
      </c>
      <c r="AN36" s="26">
        <v>0</v>
      </c>
      <c r="AO36" s="26">
        <v>0</v>
      </c>
      <c r="AP36" s="26">
        <v>0</v>
      </c>
      <c r="AQ36" s="26"/>
      <c r="AR36" s="26">
        <v>0</v>
      </c>
      <c r="AS36" s="26">
        <v>0</v>
      </c>
      <c r="AT36" s="26"/>
      <c r="AU36" s="26">
        <v>32032.8</v>
      </c>
      <c r="AV36" s="26">
        <v>16016.4</v>
      </c>
      <c r="AW36" s="26">
        <v>16016.4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/>
      <c r="BD36" s="26">
        <v>0</v>
      </c>
      <c r="BE36" s="26">
        <v>0</v>
      </c>
      <c r="BF36" s="26"/>
      <c r="BG36" s="23">
        <f t="shared" si="13"/>
        <v>930</v>
      </c>
      <c r="BH36" s="23">
        <f t="shared" si="13"/>
        <v>150</v>
      </c>
      <c r="BI36" s="23">
        <f t="shared" si="13"/>
        <v>149.2</v>
      </c>
      <c r="BJ36" s="27">
        <f t="shared" si="14"/>
        <v>99.46666666666665</v>
      </c>
      <c r="BK36" s="26">
        <v>930</v>
      </c>
      <c r="BL36" s="26">
        <v>150</v>
      </c>
      <c r="BM36" s="26">
        <v>149.2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/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500</v>
      </c>
      <c r="CG36" s="26">
        <v>250</v>
      </c>
      <c r="CH36" s="26">
        <v>288.506</v>
      </c>
      <c r="CI36" s="38">
        <v>500</v>
      </c>
      <c r="CJ36" s="40">
        <v>250</v>
      </c>
      <c r="CK36" s="38">
        <v>288.506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/>
      <c r="CU36" s="26">
        <v>0</v>
      </c>
      <c r="CV36" s="26">
        <v>0</v>
      </c>
      <c r="CW36" s="26">
        <v>0</v>
      </c>
      <c r="CX36" s="38"/>
      <c r="CY36" s="21">
        <f t="shared" si="1"/>
        <v>42364.3</v>
      </c>
      <c r="CZ36" s="21">
        <f t="shared" si="1"/>
        <v>19456.4</v>
      </c>
      <c r="DA36" s="21">
        <f t="shared" si="15"/>
        <v>19499.549000000003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36">
        <v>0</v>
      </c>
      <c r="DI36" s="36">
        <v>0</v>
      </c>
      <c r="DJ36" s="26"/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/>
      <c r="DQ36" s="26">
        <v>7771.4</v>
      </c>
      <c r="DR36" s="26">
        <v>1971.4</v>
      </c>
      <c r="DS36" s="26">
        <v>0</v>
      </c>
      <c r="DT36" s="26"/>
      <c r="DU36" s="28">
        <f t="shared" si="16"/>
        <v>7771.4</v>
      </c>
      <c r="DV36" s="28">
        <f t="shared" si="16"/>
        <v>1971.4</v>
      </c>
      <c r="DW36" s="28">
        <f t="shared" si="17"/>
        <v>0</v>
      </c>
      <c r="DX36" s="37"/>
      <c r="DZ36" s="43"/>
    </row>
    <row r="37" spans="1:130" ht="17.25">
      <c r="A37" s="33">
        <v>28</v>
      </c>
      <c r="B37" s="20" t="s">
        <v>79</v>
      </c>
      <c r="C37" s="38">
        <v>2180.4</v>
      </c>
      <c r="D37" s="38">
        <v>0</v>
      </c>
      <c r="E37" s="21">
        <f t="shared" si="2"/>
        <v>34504.1</v>
      </c>
      <c r="F37" s="21">
        <f t="shared" si="2"/>
        <v>16888</v>
      </c>
      <c r="G37" s="21">
        <f t="shared" si="2"/>
        <v>16651.528</v>
      </c>
      <c r="H37" s="21">
        <f t="shared" si="3"/>
        <v>98.5997631454287</v>
      </c>
      <c r="I37" s="21">
        <f t="shared" si="4"/>
        <v>2044423.6002</v>
      </c>
      <c r="J37" s="21">
        <f t="shared" si="5"/>
        <v>737022.602</v>
      </c>
      <c r="K37" s="22">
        <v>2078927.7002</v>
      </c>
      <c r="L37" s="22">
        <v>753674.13</v>
      </c>
      <c r="M37" s="23">
        <f t="shared" si="0"/>
        <v>10554.3</v>
      </c>
      <c r="N37" s="23">
        <f t="shared" si="0"/>
        <v>4913.1</v>
      </c>
      <c r="O37" s="23">
        <f t="shared" si="0"/>
        <v>4676.628</v>
      </c>
      <c r="P37" s="23">
        <f t="shared" si="6"/>
        <v>95.18690846919459</v>
      </c>
      <c r="Q37" s="24">
        <f t="shared" si="7"/>
        <v>3932</v>
      </c>
      <c r="R37" s="24">
        <f t="shared" si="7"/>
        <v>1761</v>
      </c>
      <c r="S37" s="24">
        <f t="shared" si="7"/>
        <v>1484</v>
      </c>
      <c r="T37" s="25">
        <f t="shared" si="8"/>
        <v>84.27030096536059</v>
      </c>
      <c r="U37" s="38">
        <v>0</v>
      </c>
      <c r="V37" s="38">
        <v>0</v>
      </c>
      <c r="W37" s="38">
        <v>0</v>
      </c>
      <c r="X37" s="26" t="e">
        <f t="shared" si="9"/>
        <v>#DIV/0!</v>
      </c>
      <c r="Y37" s="38">
        <v>3873.3</v>
      </c>
      <c r="Z37" s="38">
        <v>1765.8</v>
      </c>
      <c r="AA37" s="38">
        <v>2130.028</v>
      </c>
      <c r="AB37" s="26">
        <f t="shared" si="10"/>
        <v>120.6267980518745</v>
      </c>
      <c r="AC37" s="26">
        <v>3932</v>
      </c>
      <c r="AD37" s="26">
        <v>1761</v>
      </c>
      <c r="AE37" s="38">
        <v>1484</v>
      </c>
      <c r="AF37" s="26">
        <f t="shared" si="11"/>
        <v>84.27030096536059</v>
      </c>
      <c r="AG37" s="26">
        <v>60</v>
      </c>
      <c r="AH37" s="26">
        <v>50</v>
      </c>
      <c r="AI37" s="38">
        <v>24</v>
      </c>
      <c r="AJ37" s="26">
        <f t="shared" si="12"/>
        <v>48</v>
      </c>
      <c r="AK37" s="26">
        <v>0</v>
      </c>
      <c r="AL37" s="26">
        <v>0</v>
      </c>
      <c r="AM37" s="38">
        <v>0</v>
      </c>
      <c r="AN37" s="26">
        <v>0</v>
      </c>
      <c r="AO37" s="26">
        <v>0</v>
      </c>
      <c r="AP37" s="26">
        <v>0</v>
      </c>
      <c r="AQ37" s="26"/>
      <c r="AR37" s="26">
        <v>0</v>
      </c>
      <c r="AS37" s="26">
        <v>0</v>
      </c>
      <c r="AT37" s="26"/>
      <c r="AU37" s="26">
        <v>23949.8</v>
      </c>
      <c r="AV37" s="26">
        <v>11974.9</v>
      </c>
      <c r="AW37" s="26">
        <v>11974.9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/>
      <c r="BD37" s="26">
        <v>0</v>
      </c>
      <c r="BE37" s="26">
        <v>0</v>
      </c>
      <c r="BF37" s="26"/>
      <c r="BG37" s="23">
        <f t="shared" si="13"/>
        <v>789</v>
      </c>
      <c r="BH37" s="23">
        <f t="shared" si="13"/>
        <v>386.3</v>
      </c>
      <c r="BI37" s="23">
        <f t="shared" si="13"/>
        <v>407.6</v>
      </c>
      <c r="BJ37" s="27">
        <f t="shared" si="14"/>
        <v>105.51384933989128</v>
      </c>
      <c r="BK37" s="26">
        <v>789</v>
      </c>
      <c r="BL37" s="26">
        <v>386.3</v>
      </c>
      <c r="BM37" s="26">
        <v>407.6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/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950</v>
      </c>
      <c r="CH37" s="26">
        <v>631</v>
      </c>
      <c r="CI37" s="38">
        <v>0</v>
      </c>
      <c r="CJ37" s="40">
        <v>300</v>
      </c>
      <c r="CK37" s="38">
        <v>316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/>
      <c r="CU37" s="26">
        <v>1900</v>
      </c>
      <c r="CV37" s="26">
        <v>0</v>
      </c>
      <c r="CW37" s="26">
        <v>0</v>
      </c>
      <c r="CX37" s="38"/>
      <c r="CY37" s="21">
        <f t="shared" si="1"/>
        <v>34504.1</v>
      </c>
      <c r="CZ37" s="21">
        <f t="shared" si="1"/>
        <v>16888</v>
      </c>
      <c r="DA37" s="21">
        <f t="shared" si="15"/>
        <v>16651.528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36">
        <v>0</v>
      </c>
      <c r="DI37" s="36">
        <v>0</v>
      </c>
      <c r="DJ37" s="26"/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/>
      <c r="DQ37" s="26">
        <v>1127</v>
      </c>
      <c r="DR37" s="26">
        <v>127</v>
      </c>
      <c r="DS37" s="26">
        <v>0</v>
      </c>
      <c r="DT37" s="26"/>
      <c r="DU37" s="28">
        <f t="shared" si="16"/>
        <v>1127</v>
      </c>
      <c r="DV37" s="28">
        <f t="shared" si="16"/>
        <v>127</v>
      </c>
      <c r="DW37" s="28">
        <f t="shared" si="17"/>
        <v>0</v>
      </c>
      <c r="DX37" s="37"/>
      <c r="DZ37" s="43"/>
    </row>
    <row r="38" spans="1:130" ht="17.25">
      <c r="A38" s="32">
        <v>29</v>
      </c>
      <c r="B38" s="20" t="s">
        <v>80</v>
      </c>
      <c r="C38" s="38">
        <v>9459.400000000001</v>
      </c>
      <c r="D38" s="38">
        <v>0</v>
      </c>
      <c r="E38" s="21">
        <f t="shared" si="2"/>
        <v>48827.399999999994</v>
      </c>
      <c r="F38" s="21">
        <f t="shared" si="2"/>
        <v>23929.3</v>
      </c>
      <c r="G38" s="21">
        <f t="shared" si="2"/>
        <v>23284.355</v>
      </c>
      <c r="H38" s="21">
        <f t="shared" si="3"/>
        <v>97.30478952581146</v>
      </c>
      <c r="I38" s="21">
        <f t="shared" si="4"/>
        <v>2030100.3002000002</v>
      </c>
      <c r="J38" s="21">
        <f t="shared" si="5"/>
        <v>730389.775</v>
      </c>
      <c r="K38" s="22">
        <v>2078927.7002</v>
      </c>
      <c r="L38" s="22">
        <v>753674.13</v>
      </c>
      <c r="M38" s="23">
        <f t="shared" si="0"/>
        <v>21961.700000000004</v>
      </c>
      <c r="N38" s="23">
        <f t="shared" si="0"/>
        <v>10496.4</v>
      </c>
      <c r="O38" s="23">
        <f t="shared" si="0"/>
        <v>9851.455</v>
      </c>
      <c r="P38" s="23">
        <f t="shared" si="6"/>
        <v>93.85556000152432</v>
      </c>
      <c r="Q38" s="24">
        <f t="shared" si="7"/>
        <v>4711.6</v>
      </c>
      <c r="R38" s="24">
        <f t="shared" si="7"/>
        <v>1539.9</v>
      </c>
      <c r="S38" s="24">
        <f t="shared" si="7"/>
        <v>1783.989</v>
      </c>
      <c r="T38" s="25">
        <f t="shared" si="8"/>
        <v>115.8509643483343</v>
      </c>
      <c r="U38" s="38">
        <v>0</v>
      </c>
      <c r="V38" s="38">
        <v>0</v>
      </c>
      <c r="W38" s="38">
        <v>0</v>
      </c>
      <c r="X38" s="26" t="e">
        <f t="shared" si="9"/>
        <v>#DIV/0!</v>
      </c>
      <c r="Y38" s="38">
        <v>13881.7</v>
      </c>
      <c r="Z38" s="38">
        <v>8046.5</v>
      </c>
      <c r="AA38" s="38">
        <v>7015.25</v>
      </c>
      <c r="AB38" s="26">
        <f t="shared" si="10"/>
        <v>87.18386876281613</v>
      </c>
      <c r="AC38" s="26">
        <v>4711.6</v>
      </c>
      <c r="AD38" s="26">
        <v>1539.9</v>
      </c>
      <c r="AE38" s="38">
        <v>1783.989</v>
      </c>
      <c r="AF38" s="26">
        <f t="shared" si="11"/>
        <v>115.8509643483343</v>
      </c>
      <c r="AG38" s="26">
        <v>320</v>
      </c>
      <c r="AH38" s="26">
        <v>310</v>
      </c>
      <c r="AI38" s="38">
        <v>332.2</v>
      </c>
      <c r="AJ38" s="26">
        <f t="shared" si="12"/>
        <v>107.16129032258064</v>
      </c>
      <c r="AK38" s="26">
        <v>0</v>
      </c>
      <c r="AL38" s="26">
        <v>0</v>
      </c>
      <c r="AM38" s="38">
        <v>0</v>
      </c>
      <c r="AN38" s="26">
        <v>0</v>
      </c>
      <c r="AO38" s="26">
        <v>0</v>
      </c>
      <c r="AP38" s="26">
        <v>0</v>
      </c>
      <c r="AQ38" s="26"/>
      <c r="AR38" s="26">
        <v>0</v>
      </c>
      <c r="AS38" s="26">
        <v>0</v>
      </c>
      <c r="AT38" s="26"/>
      <c r="AU38" s="26">
        <v>26865.7</v>
      </c>
      <c r="AV38" s="26">
        <v>13432.9</v>
      </c>
      <c r="AW38" s="26">
        <v>13432.9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/>
      <c r="BD38" s="26">
        <v>0</v>
      </c>
      <c r="BE38" s="26">
        <v>0</v>
      </c>
      <c r="BF38" s="26"/>
      <c r="BG38" s="23">
        <f t="shared" si="13"/>
        <v>2198.4</v>
      </c>
      <c r="BH38" s="23">
        <f t="shared" si="13"/>
        <v>600</v>
      </c>
      <c r="BI38" s="23">
        <f t="shared" si="13"/>
        <v>708.416</v>
      </c>
      <c r="BJ38" s="27">
        <f t="shared" si="14"/>
        <v>118.06933333333333</v>
      </c>
      <c r="BK38" s="26">
        <v>2198.4</v>
      </c>
      <c r="BL38" s="26">
        <v>600</v>
      </c>
      <c r="BM38" s="26">
        <v>708.416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/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850</v>
      </c>
      <c r="CG38" s="26">
        <v>0</v>
      </c>
      <c r="CH38" s="26">
        <v>11.6</v>
      </c>
      <c r="CI38" s="38">
        <v>850</v>
      </c>
      <c r="CJ38" s="40"/>
      <c r="CK38" s="38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/>
      <c r="CU38" s="26">
        <v>0</v>
      </c>
      <c r="CV38" s="26">
        <v>0</v>
      </c>
      <c r="CW38" s="26">
        <v>0</v>
      </c>
      <c r="CX38" s="38"/>
      <c r="CY38" s="21">
        <f t="shared" si="1"/>
        <v>48827.4</v>
      </c>
      <c r="CZ38" s="21">
        <f t="shared" si="1"/>
        <v>23929.3</v>
      </c>
      <c r="DA38" s="21">
        <f t="shared" si="15"/>
        <v>23284.355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36">
        <v>0</v>
      </c>
      <c r="DI38" s="36">
        <v>0</v>
      </c>
      <c r="DJ38" s="26"/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/>
      <c r="DQ38" s="26">
        <v>11787.3</v>
      </c>
      <c r="DR38" s="26">
        <v>5987.3</v>
      </c>
      <c r="DS38" s="26">
        <v>6411.63</v>
      </c>
      <c r="DT38" s="26"/>
      <c r="DU38" s="28">
        <f t="shared" si="16"/>
        <v>11787.3</v>
      </c>
      <c r="DV38" s="28">
        <f t="shared" si="16"/>
        <v>5987.3</v>
      </c>
      <c r="DW38" s="28">
        <f t="shared" si="17"/>
        <v>6411.63</v>
      </c>
      <c r="DX38" s="37"/>
      <c r="DZ38" s="43"/>
    </row>
    <row r="39" spans="1:130" ht="17.25">
      <c r="A39" s="33">
        <v>30</v>
      </c>
      <c r="B39" s="20" t="s">
        <v>81</v>
      </c>
      <c r="C39" s="38">
        <v>774.5</v>
      </c>
      <c r="D39" s="38">
        <v>0</v>
      </c>
      <c r="E39" s="21">
        <f t="shared" si="2"/>
        <v>56485.399999999994</v>
      </c>
      <c r="F39" s="21">
        <f t="shared" si="2"/>
        <v>27067.499999999996</v>
      </c>
      <c r="G39" s="21">
        <f t="shared" si="2"/>
        <v>27131.062400000003</v>
      </c>
      <c r="H39" s="21">
        <f t="shared" si="3"/>
        <v>100.23482922323824</v>
      </c>
      <c r="I39" s="21">
        <f t="shared" si="4"/>
        <v>2022442.3002000002</v>
      </c>
      <c r="J39" s="21">
        <f t="shared" si="5"/>
        <v>726543.0676</v>
      </c>
      <c r="K39" s="22">
        <v>2078927.7002</v>
      </c>
      <c r="L39" s="22">
        <v>753674.13</v>
      </c>
      <c r="M39" s="23">
        <f t="shared" si="0"/>
        <v>12638.599999999999</v>
      </c>
      <c r="N39" s="23">
        <f t="shared" si="0"/>
        <v>5144.1</v>
      </c>
      <c r="O39" s="23">
        <f t="shared" si="0"/>
        <v>5315.8624</v>
      </c>
      <c r="P39" s="23">
        <f t="shared" si="6"/>
        <v>103.3390175152116</v>
      </c>
      <c r="Q39" s="24">
        <f t="shared" si="7"/>
        <v>3907.3</v>
      </c>
      <c r="R39" s="24">
        <f t="shared" si="7"/>
        <v>1330</v>
      </c>
      <c r="S39" s="24">
        <f t="shared" si="7"/>
        <v>1640.042</v>
      </c>
      <c r="T39" s="25">
        <f t="shared" si="8"/>
        <v>123.31142857142856</v>
      </c>
      <c r="U39" s="38">
        <v>0</v>
      </c>
      <c r="V39" s="38">
        <v>94</v>
      </c>
      <c r="W39" s="38">
        <v>10.327</v>
      </c>
      <c r="X39" s="26">
        <f t="shared" si="9"/>
        <v>10.986170212765957</v>
      </c>
      <c r="Y39" s="38">
        <v>4324.5</v>
      </c>
      <c r="Z39" s="38">
        <v>1589.1</v>
      </c>
      <c r="AA39" s="38">
        <v>1469.547</v>
      </c>
      <c r="AB39" s="26">
        <f t="shared" si="10"/>
        <v>92.47668491599019</v>
      </c>
      <c r="AC39" s="26">
        <v>3907.3</v>
      </c>
      <c r="AD39" s="26">
        <v>1236</v>
      </c>
      <c r="AE39" s="38">
        <v>1629.715</v>
      </c>
      <c r="AF39" s="26">
        <f t="shared" si="11"/>
        <v>131.8539644012945</v>
      </c>
      <c r="AG39" s="26">
        <v>600</v>
      </c>
      <c r="AH39" s="26">
        <v>375</v>
      </c>
      <c r="AI39" s="38">
        <v>190.8</v>
      </c>
      <c r="AJ39" s="26">
        <f t="shared" si="12"/>
        <v>50.88</v>
      </c>
      <c r="AK39" s="26">
        <v>0</v>
      </c>
      <c r="AL39" s="26">
        <v>0</v>
      </c>
      <c r="AM39" s="38">
        <v>0</v>
      </c>
      <c r="AN39" s="26">
        <v>0</v>
      </c>
      <c r="AO39" s="26">
        <v>0</v>
      </c>
      <c r="AP39" s="26">
        <v>0</v>
      </c>
      <c r="AQ39" s="26"/>
      <c r="AR39" s="26">
        <v>0</v>
      </c>
      <c r="AS39" s="26">
        <v>0</v>
      </c>
      <c r="AT39" s="26"/>
      <c r="AU39" s="26">
        <v>43046.6</v>
      </c>
      <c r="AV39" s="26">
        <v>21523.3</v>
      </c>
      <c r="AW39" s="26">
        <v>21523.3</v>
      </c>
      <c r="AX39" s="26">
        <v>800.2</v>
      </c>
      <c r="AY39" s="26">
        <v>400.1</v>
      </c>
      <c r="AZ39" s="26">
        <v>291.9</v>
      </c>
      <c r="BA39" s="26">
        <v>0</v>
      </c>
      <c r="BB39" s="26">
        <v>0</v>
      </c>
      <c r="BC39" s="26"/>
      <c r="BD39" s="26">
        <v>0</v>
      </c>
      <c r="BE39" s="26">
        <v>0</v>
      </c>
      <c r="BF39" s="26"/>
      <c r="BG39" s="23">
        <f t="shared" si="13"/>
        <v>1266.8</v>
      </c>
      <c r="BH39" s="23">
        <f t="shared" si="13"/>
        <v>670</v>
      </c>
      <c r="BI39" s="23">
        <f t="shared" si="13"/>
        <v>1058.6984</v>
      </c>
      <c r="BJ39" s="27">
        <f t="shared" si="14"/>
        <v>158.01468656716418</v>
      </c>
      <c r="BK39" s="26">
        <v>1266.8</v>
      </c>
      <c r="BL39" s="26">
        <v>670</v>
      </c>
      <c r="BM39" s="26">
        <v>1058.6984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/>
      <c r="BZ39" s="26">
        <v>0</v>
      </c>
      <c r="CA39" s="26">
        <v>0</v>
      </c>
      <c r="CB39" s="26">
        <v>0</v>
      </c>
      <c r="CC39" s="26">
        <v>1740</v>
      </c>
      <c r="CD39" s="26">
        <v>0</v>
      </c>
      <c r="CE39" s="26">
        <v>675.4</v>
      </c>
      <c r="CF39" s="26">
        <v>800</v>
      </c>
      <c r="CG39" s="26">
        <v>1180</v>
      </c>
      <c r="CH39" s="26">
        <v>281.375</v>
      </c>
      <c r="CI39" s="38">
        <v>800</v>
      </c>
      <c r="CJ39" s="40">
        <v>200</v>
      </c>
      <c r="CK39" s="38">
        <v>269.475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/>
      <c r="CU39" s="26">
        <v>0</v>
      </c>
      <c r="CV39" s="26">
        <v>0</v>
      </c>
      <c r="CW39" s="26">
        <v>0</v>
      </c>
      <c r="CX39" s="38"/>
      <c r="CY39" s="21">
        <f t="shared" si="1"/>
        <v>56485.399999999994</v>
      </c>
      <c r="CZ39" s="21">
        <f t="shared" si="1"/>
        <v>27067.499999999996</v>
      </c>
      <c r="DA39" s="21">
        <f t="shared" si="15"/>
        <v>27131.062400000003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36">
        <v>0</v>
      </c>
      <c r="DI39" s="36">
        <v>0</v>
      </c>
      <c r="DJ39" s="26"/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/>
      <c r="DQ39" s="26">
        <v>1215.5</v>
      </c>
      <c r="DR39" s="26">
        <v>415.5</v>
      </c>
      <c r="DS39" s="26">
        <v>140.7126</v>
      </c>
      <c r="DT39" s="26"/>
      <c r="DU39" s="28">
        <f t="shared" si="16"/>
        <v>1215.5</v>
      </c>
      <c r="DV39" s="28">
        <f t="shared" si="16"/>
        <v>415.5</v>
      </c>
      <c r="DW39" s="28">
        <f t="shared" si="17"/>
        <v>140.7126</v>
      </c>
      <c r="DX39" s="37"/>
      <c r="DZ39" s="43"/>
    </row>
    <row r="40" spans="1:130" ht="17.25">
      <c r="A40" s="32">
        <v>31</v>
      </c>
      <c r="B40" s="20" t="s">
        <v>82</v>
      </c>
      <c r="C40" s="38">
        <v>2726</v>
      </c>
      <c r="D40" s="38">
        <v>0</v>
      </c>
      <c r="E40" s="21">
        <f t="shared" si="2"/>
        <v>62959.2</v>
      </c>
      <c r="F40" s="21">
        <f t="shared" si="2"/>
        <v>30667</v>
      </c>
      <c r="G40" s="21">
        <f t="shared" si="2"/>
        <v>31969.373000000003</v>
      </c>
      <c r="H40" s="21">
        <f t="shared" si="3"/>
        <v>104.24682231714874</v>
      </c>
      <c r="I40" s="21">
        <f t="shared" si="4"/>
        <v>2015968.5002000001</v>
      </c>
      <c r="J40" s="21">
        <f t="shared" si="5"/>
        <v>721704.757</v>
      </c>
      <c r="K40" s="22">
        <v>2078927.7002</v>
      </c>
      <c r="L40" s="22">
        <v>753674.13</v>
      </c>
      <c r="M40" s="23">
        <f t="shared" si="0"/>
        <v>9948.2</v>
      </c>
      <c r="N40" s="23">
        <f t="shared" si="0"/>
        <v>4161.5</v>
      </c>
      <c r="O40" s="23">
        <f t="shared" si="0"/>
        <v>5463.873</v>
      </c>
      <c r="P40" s="23">
        <f t="shared" si="6"/>
        <v>131.29575874083864</v>
      </c>
      <c r="Q40" s="24">
        <f t="shared" si="7"/>
        <v>4024.2</v>
      </c>
      <c r="R40" s="24">
        <f t="shared" si="7"/>
        <v>1245.3</v>
      </c>
      <c r="S40" s="24">
        <f t="shared" si="7"/>
        <v>2856.81</v>
      </c>
      <c r="T40" s="25">
        <f t="shared" si="8"/>
        <v>229.4073717176584</v>
      </c>
      <c r="U40" s="38">
        <v>64.2</v>
      </c>
      <c r="V40" s="38">
        <v>0</v>
      </c>
      <c r="W40" s="38">
        <v>0</v>
      </c>
      <c r="X40" s="26" t="e">
        <f t="shared" si="9"/>
        <v>#DIV/0!</v>
      </c>
      <c r="Y40" s="38">
        <v>2186</v>
      </c>
      <c r="Z40" s="38">
        <v>1130.2</v>
      </c>
      <c r="AA40" s="38">
        <v>879.353</v>
      </c>
      <c r="AB40" s="26">
        <f t="shared" si="10"/>
        <v>77.80507874712438</v>
      </c>
      <c r="AC40" s="26">
        <v>3960</v>
      </c>
      <c r="AD40" s="26">
        <v>1245.3</v>
      </c>
      <c r="AE40" s="38">
        <v>2856.81</v>
      </c>
      <c r="AF40" s="26">
        <f t="shared" si="11"/>
        <v>229.4073717176584</v>
      </c>
      <c r="AG40" s="26">
        <v>106</v>
      </c>
      <c r="AH40" s="26">
        <v>0</v>
      </c>
      <c r="AI40" s="38">
        <v>28.4</v>
      </c>
      <c r="AJ40" s="26" t="e">
        <f t="shared" si="12"/>
        <v>#DIV/0!</v>
      </c>
      <c r="AK40" s="26">
        <v>0</v>
      </c>
      <c r="AL40" s="26">
        <v>0</v>
      </c>
      <c r="AM40" s="38">
        <v>0</v>
      </c>
      <c r="AN40" s="26">
        <v>0</v>
      </c>
      <c r="AO40" s="26">
        <v>0</v>
      </c>
      <c r="AP40" s="26">
        <v>0</v>
      </c>
      <c r="AQ40" s="26"/>
      <c r="AR40" s="26">
        <v>0</v>
      </c>
      <c r="AS40" s="26">
        <v>0</v>
      </c>
      <c r="AT40" s="26"/>
      <c r="AU40" s="26">
        <v>53011</v>
      </c>
      <c r="AV40" s="26">
        <v>26505.5</v>
      </c>
      <c r="AW40" s="26">
        <v>26505.5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/>
      <c r="BD40" s="26">
        <v>0</v>
      </c>
      <c r="BE40" s="26">
        <v>0</v>
      </c>
      <c r="BF40" s="26"/>
      <c r="BG40" s="23">
        <f t="shared" si="13"/>
        <v>572</v>
      </c>
      <c r="BH40" s="23">
        <f t="shared" si="13"/>
        <v>286</v>
      </c>
      <c r="BI40" s="23">
        <f t="shared" si="13"/>
        <v>192.99</v>
      </c>
      <c r="BJ40" s="27">
        <f t="shared" si="14"/>
        <v>67.47902097902099</v>
      </c>
      <c r="BK40" s="26">
        <v>572</v>
      </c>
      <c r="BL40" s="26">
        <v>286</v>
      </c>
      <c r="BM40" s="26">
        <v>192.99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/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1201.5</v>
      </c>
      <c r="CF40" s="26">
        <v>3060</v>
      </c>
      <c r="CG40" s="26">
        <v>1500</v>
      </c>
      <c r="CH40" s="26">
        <v>304.82</v>
      </c>
      <c r="CI40" s="38">
        <v>3060</v>
      </c>
      <c r="CJ40" s="40">
        <v>480</v>
      </c>
      <c r="CK40" s="38">
        <v>304.82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/>
      <c r="CU40" s="26">
        <v>0</v>
      </c>
      <c r="CV40" s="26">
        <v>0</v>
      </c>
      <c r="CW40" s="26">
        <v>0</v>
      </c>
      <c r="CX40" s="38"/>
      <c r="CY40" s="21">
        <f t="shared" si="1"/>
        <v>62959.2</v>
      </c>
      <c r="CZ40" s="21">
        <f t="shared" si="1"/>
        <v>30667</v>
      </c>
      <c r="DA40" s="21">
        <f t="shared" si="15"/>
        <v>31969.373000000003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36">
        <v>0</v>
      </c>
      <c r="DI40" s="36">
        <v>0</v>
      </c>
      <c r="DJ40" s="26"/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/>
      <c r="DQ40" s="26">
        <v>3823.2</v>
      </c>
      <c r="DR40" s="26">
        <v>2524</v>
      </c>
      <c r="DS40" s="26">
        <v>461.53</v>
      </c>
      <c r="DT40" s="26"/>
      <c r="DU40" s="28">
        <f t="shared" si="16"/>
        <v>3823.2</v>
      </c>
      <c r="DV40" s="28">
        <f t="shared" si="16"/>
        <v>2524</v>
      </c>
      <c r="DW40" s="28">
        <f t="shared" si="17"/>
        <v>461.53</v>
      </c>
      <c r="DX40" s="37"/>
      <c r="DZ40" s="43"/>
    </row>
    <row r="41" spans="1:130" ht="17.25">
      <c r="A41" s="33">
        <v>32</v>
      </c>
      <c r="B41" s="20" t="s">
        <v>83</v>
      </c>
      <c r="C41" s="38">
        <v>252.5</v>
      </c>
      <c r="D41" s="38">
        <v>0</v>
      </c>
      <c r="E41" s="21">
        <f t="shared" si="2"/>
        <v>39751.3</v>
      </c>
      <c r="F41" s="21">
        <f t="shared" si="2"/>
        <v>19467.5</v>
      </c>
      <c r="G41" s="21">
        <f t="shared" si="2"/>
        <v>19122.814</v>
      </c>
      <c r="H41" s="21">
        <f t="shared" si="3"/>
        <v>98.22942853473737</v>
      </c>
      <c r="I41" s="21">
        <f t="shared" si="4"/>
        <v>2039176.4002</v>
      </c>
      <c r="J41" s="21">
        <f t="shared" si="5"/>
        <v>734551.316</v>
      </c>
      <c r="K41" s="22">
        <v>2078927.7002</v>
      </c>
      <c r="L41" s="22">
        <v>753674.13</v>
      </c>
      <c r="M41" s="23">
        <f t="shared" si="0"/>
        <v>5803.8</v>
      </c>
      <c r="N41" s="23">
        <f t="shared" si="0"/>
        <v>2244.9</v>
      </c>
      <c r="O41" s="23">
        <f t="shared" si="0"/>
        <v>2149.0139999999997</v>
      </c>
      <c r="P41" s="23">
        <f t="shared" si="6"/>
        <v>95.72871842843777</v>
      </c>
      <c r="Q41" s="24">
        <f t="shared" si="7"/>
        <v>2622.7</v>
      </c>
      <c r="R41" s="24">
        <f t="shared" si="7"/>
        <v>716</v>
      </c>
      <c r="S41" s="24">
        <f t="shared" si="7"/>
        <v>1267.464</v>
      </c>
      <c r="T41" s="25">
        <f t="shared" si="8"/>
        <v>177.02011173184357</v>
      </c>
      <c r="U41" s="38">
        <v>0</v>
      </c>
      <c r="V41" s="38">
        <v>0</v>
      </c>
      <c r="W41" s="38">
        <v>0.05</v>
      </c>
      <c r="X41" s="26" t="e">
        <f t="shared" si="9"/>
        <v>#DIV/0!</v>
      </c>
      <c r="Y41" s="38">
        <v>1887.8</v>
      </c>
      <c r="Z41" s="38">
        <v>852.9</v>
      </c>
      <c r="AA41" s="38">
        <v>527.667</v>
      </c>
      <c r="AB41" s="26">
        <f t="shared" si="10"/>
        <v>61.86739359831165</v>
      </c>
      <c r="AC41" s="26">
        <v>2622.7</v>
      </c>
      <c r="AD41" s="26">
        <v>716</v>
      </c>
      <c r="AE41" s="38">
        <v>1267.414</v>
      </c>
      <c r="AF41" s="26">
        <f t="shared" si="11"/>
        <v>177.0131284916201</v>
      </c>
      <c r="AG41" s="26">
        <v>84</v>
      </c>
      <c r="AH41" s="26">
        <v>56</v>
      </c>
      <c r="AI41" s="38">
        <v>13.6</v>
      </c>
      <c r="AJ41" s="26">
        <f t="shared" si="12"/>
        <v>24.285714285714285</v>
      </c>
      <c r="AK41" s="26">
        <v>0</v>
      </c>
      <c r="AL41" s="26">
        <v>0</v>
      </c>
      <c r="AM41" s="38">
        <v>0</v>
      </c>
      <c r="AN41" s="26">
        <v>0</v>
      </c>
      <c r="AO41" s="26">
        <v>0</v>
      </c>
      <c r="AP41" s="26">
        <v>0</v>
      </c>
      <c r="AQ41" s="26"/>
      <c r="AR41" s="26">
        <v>0</v>
      </c>
      <c r="AS41" s="26">
        <v>0</v>
      </c>
      <c r="AT41" s="26"/>
      <c r="AU41" s="26">
        <v>33947.5</v>
      </c>
      <c r="AV41" s="26">
        <v>17222.6</v>
      </c>
      <c r="AW41" s="26">
        <v>16973.8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/>
      <c r="BD41" s="26">
        <v>0</v>
      </c>
      <c r="BE41" s="26">
        <v>0</v>
      </c>
      <c r="BF41" s="26"/>
      <c r="BG41" s="23">
        <f t="shared" si="13"/>
        <v>609.3</v>
      </c>
      <c r="BH41" s="23">
        <f t="shared" si="13"/>
        <v>320</v>
      </c>
      <c r="BI41" s="23">
        <f t="shared" si="13"/>
        <v>205.833</v>
      </c>
      <c r="BJ41" s="27">
        <f t="shared" si="14"/>
        <v>64.3228125</v>
      </c>
      <c r="BK41" s="26">
        <v>609.3</v>
      </c>
      <c r="BL41" s="26">
        <v>320</v>
      </c>
      <c r="BM41" s="26">
        <v>205.833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/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600</v>
      </c>
      <c r="CG41" s="26">
        <v>300</v>
      </c>
      <c r="CH41" s="26">
        <v>134.45</v>
      </c>
      <c r="CI41" s="38">
        <v>600</v>
      </c>
      <c r="CJ41" s="40">
        <v>300</v>
      </c>
      <c r="CK41" s="38">
        <v>134.45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/>
      <c r="CU41" s="26">
        <v>0</v>
      </c>
      <c r="CV41" s="26">
        <v>0</v>
      </c>
      <c r="CW41" s="26">
        <v>0</v>
      </c>
      <c r="CX41" s="38"/>
      <c r="CY41" s="21">
        <f t="shared" si="1"/>
        <v>39751.3</v>
      </c>
      <c r="CZ41" s="21">
        <f t="shared" si="1"/>
        <v>19467.5</v>
      </c>
      <c r="DA41" s="21">
        <f t="shared" si="15"/>
        <v>19122.814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36">
        <v>0</v>
      </c>
      <c r="DI41" s="36">
        <v>0</v>
      </c>
      <c r="DJ41" s="26"/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/>
      <c r="DQ41" s="26">
        <v>3306</v>
      </c>
      <c r="DR41" s="26">
        <v>1147.5</v>
      </c>
      <c r="DS41" s="26">
        <v>0</v>
      </c>
      <c r="DT41" s="26"/>
      <c r="DU41" s="28">
        <f t="shared" si="16"/>
        <v>3306</v>
      </c>
      <c r="DV41" s="28">
        <f t="shared" si="16"/>
        <v>1147.5</v>
      </c>
      <c r="DW41" s="28">
        <f t="shared" si="17"/>
        <v>0</v>
      </c>
      <c r="DX41" s="37"/>
      <c r="DZ41" s="43"/>
    </row>
    <row r="42" spans="1:130" ht="17.25">
      <c r="A42" s="32">
        <v>33</v>
      </c>
      <c r="B42" s="20" t="s">
        <v>84</v>
      </c>
      <c r="C42" s="38">
        <v>14452.553</v>
      </c>
      <c r="D42" s="38">
        <v>0</v>
      </c>
      <c r="E42" s="21">
        <f t="shared" si="2"/>
        <v>34505.6</v>
      </c>
      <c r="F42" s="21">
        <f t="shared" si="2"/>
        <v>16051.5</v>
      </c>
      <c r="G42" s="21">
        <f t="shared" si="2"/>
        <v>15163.669</v>
      </c>
      <c r="H42" s="21">
        <f t="shared" si="3"/>
        <v>94.46885960813631</v>
      </c>
      <c r="I42" s="21">
        <f t="shared" si="4"/>
        <v>2044422.1002</v>
      </c>
      <c r="J42" s="21">
        <f t="shared" si="5"/>
        <v>738510.461</v>
      </c>
      <c r="K42" s="22">
        <v>2078927.7002</v>
      </c>
      <c r="L42" s="22">
        <v>753674.13</v>
      </c>
      <c r="M42" s="23">
        <f aca="true" t="shared" si="18" ref="M42:O65">U42+Y42+AC42+AG42+AK42+AO42+BD42+BK42+BN42+BQ42+BT42+BW42+CC42+CF42+CL42+CO42+CU42</f>
        <v>8856.1</v>
      </c>
      <c r="N42" s="23">
        <f t="shared" si="18"/>
        <v>2831</v>
      </c>
      <c r="O42" s="23">
        <f t="shared" si="18"/>
        <v>2338.869</v>
      </c>
      <c r="P42" s="23">
        <f t="shared" si="6"/>
        <v>82.61635464500176</v>
      </c>
      <c r="Q42" s="24">
        <f t="shared" si="7"/>
        <v>4350</v>
      </c>
      <c r="R42" s="24">
        <f t="shared" si="7"/>
        <v>1300</v>
      </c>
      <c r="S42" s="24">
        <f t="shared" si="7"/>
        <v>1359.9</v>
      </c>
      <c r="T42" s="25">
        <f t="shared" si="8"/>
        <v>104.60769230769232</v>
      </c>
      <c r="U42" s="38">
        <v>0</v>
      </c>
      <c r="V42" s="38">
        <v>0</v>
      </c>
      <c r="W42" s="38">
        <v>0</v>
      </c>
      <c r="X42" s="26" t="e">
        <f t="shared" si="9"/>
        <v>#DIV/0!</v>
      </c>
      <c r="Y42" s="38">
        <v>2085.1</v>
      </c>
      <c r="Z42" s="38">
        <v>750</v>
      </c>
      <c r="AA42" s="38">
        <v>617.369</v>
      </c>
      <c r="AB42" s="26">
        <f t="shared" si="10"/>
        <v>82.31586666666666</v>
      </c>
      <c r="AC42" s="26">
        <v>4350</v>
      </c>
      <c r="AD42" s="26">
        <v>1300</v>
      </c>
      <c r="AE42" s="38">
        <v>1359.9</v>
      </c>
      <c r="AF42" s="26">
        <f t="shared" si="11"/>
        <v>104.60769230769232</v>
      </c>
      <c r="AG42" s="26">
        <v>110</v>
      </c>
      <c r="AH42" s="26">
        <v>51</v>
      </c>
      <c r="AI42" s="38">
        <v>40</v>
      </c>
      <c r="AJ42" s="26">
        <f t="shared" si="12"/>
        <v>78.43137254901961</v>
      </c>
      <c r="AK42" s="26">
        <v>0</v>
      </c>
      <c r="AL42" s="26">
        <v>0</v>
      </c>
      <c r="AM42" s="38">
        <v>0</v>
      </c>
      <c r="AN42" s="26">
        <v>0</v>
      </c>
      <c r="AO42" s="26">
        <v>0</v>
      </c>
      <c r="AP42" s="26">
        <v>0</v>
      </c>
      <c r="AQ42" s="26"/>
      <c r="AR42" s="26">
        <v>0</v>
      </c>
      <c r="AS42" s="26">
        <v>0</v>
      </c>
      <c r="AT42" s="26"/>
      <c r="AU42" s="26">
        <v>25649.5</v>
      </c>
      <c r="AV42" s="26">
        <v>13220.5</v>
      </c>
      <c r="AW42" s="26">
        <v>12824.8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/>
      <c r="BD42" s="26">
        <v>0</v>
      </c>
      <c r="BE42" s="26">
        <v>0</v>
      </c>
      <c r="BF42" s="26"/>
      <c r="BG42" s="23">
        <f t="shared" si="13"/>
        <v>811</v>
      </c>
      <c r="BH42" s="23">
        <f t="shared" si="13"/>
        <v>250</v>
      </c>
      <c r="BI42" s="23">
        <f t="shared" si="13"/>
        <v>71.7</v>
      </c>
      <c r="BJ42" s="27">
        <f t="shared" si="14"/>
        <v>28.68</v>
      </c>
      <c r="BK42" s="26">
        <v>811</v>
      </c>
      <c r="BL42" s="26">
        <v>250</v>
      </c>
      <c r="BM42" s="26">
        <v>71.7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/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1400</v>
      </c>
      <c r="CG42" s="26">
        <v>480</v>
      </c>
      <c r="CH42" s="26">
        <v>249.9</v>
      </c>
      <c r="CI42" s="38">
        <v>960</v>
      </c>
      <c r="CJ42" s="40">
        <v>480</v>
      </c>
      <c r="CK42" s="38">
        <v>249.9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/>
      <c r="CU42" s="26">
        <v>100</v>
      </c>
      <c r="CV42" s="26">
        <v>0</v>
      </c>
      <c r="CW42" s="26">
        <v>0</v>
      </c>
      <c r="CX42" s="38"/>
      <c r="CY42" s="21">
        <f aca="true" t="shared" si="19" ref="CY42:CZ65">U42+Y42+AC42+AG42+AK42+AO42+AR42+AU42+AX42+BA42+BD42+BK42+BN42+BQ42+BT42+BW42+BZ42+CC42+CF42+CL42+CO42+CR42+CU42</f>
        <v>34505.6</v>
      </c>
      <c r="CZ42" s="21">
        <f t="shared" si="19"/>
        <v>16051.5</v>
      </c>
      <c r="DA42" s="21">
        <f t="shared" si="15"/>
        <v>15163.669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36">
        <v>0</v>
      </c>
      <c r="DI42" s="36">
        <v>0</v>
      </c>
      <c r="DJ42" s="26"/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/>
      <c r="DQ42" s="26">
        <v>0</v>
      </c>
      <c r="DR42" s="26">
        <v>0</v>
      </c>
      <c r="DS42" s="26">
        <v>0</v>
      </c>
      <c r="DT42" s="26"/>
      <c r="DU42" s="28">
        <f t="shared" si="16"/>
        <v>0</v>
      </c>
      <c r="DV42" s="28">
        <f t="shared" si="16"/>
        <v>0</v>
      </c>
      <c r="DW42" s="28">
        <f t="shared" si="17"/>
        <v>0</v>
      </c>
      <c r="DX42" s="37"/>
      <c r="DZ42" s="43"/>
    </row>
    <row r="43" spans="1:130" ht="17.25">
      <c r="A43" s="33">
        <v>34</v>
      </c>
      <c r="B43" s="20" t="s">
        <v>85</v>
      </c>
      <c r="C43" s="38">
        <v>3704.2</v>
      </c>
      <c r="D43" s="38">
        <v>0</v>
      </c>
      <c r="E43" s="21">
        <f t="shared" si="2"/>
        <v>21181.4</v>
      </c>
      <c r="F43" s="21">
        <f t="shared" si="2"/>
        <v>10705</v>
      </c>
      <c r="G43" s="21">
        <f t="shared" si="2"/>
        <v>10267.296999999999</v>
      </c>
      <c r="H43" s="21">
        <f t="shared" si="3"/>
        <v>95.91122839794487</v>
      </c>
      <c r="I43" s="21">
        <f t="shared" si="4"/>
        <v>2057746.3002000002</v>
      </c>
      <c r="J43" s="21">
        <f t="shared" si="5"/>
        <v>743406.833</v>
      </c>
      <c r="K43" s="22">
        <v>2078927.7002</v>
      </c>
      <c r="L43" s="22">
        <v>753674.13</v>
      </c>
      <c r="M43" s="23">
        <f t="shared" si="18"/>
        <v>5251.5</v>
      </c>
      <c r="N43" s="23">
        <f t="shared" si="18"/>
        <v>2740</v>
      </c>
      <c r="O43" s="23">
        <f t="shared" si="18"/>
        <v>2302.297</v>
      </c>
      <c r="P43" s="23">
        <f t="shared" si="6"/>
        <v>84.02543795620439</v>
      </c>
      <c r="Q43" s="24">
        <f t="shared" si="7"/>
        <v>2035</v>
      </c>
      <c r="R43" s="24">
        <f t="shared" si="7"/>
        <v>1079.7</v>
      </c>
      <c r="S43" s="24">
        <f t="shared" si="7"/>
        <v>893.193</v>
      </c>
      <c r="T43" s="25">
        <f t="shared" si="8"/>
        <v>82.72603500972492</v>
      </c>
      <c r="U43" s="38">
        <v>0</v>
      </c>
      <c r="V43" s="38">
        <v>0</v>
      </c>
      <c r="W43" s="38">
        <v>0</v>
      </c>
      <c r="X43" s="26" t="e">
        <f t="shared" si="9"/>
        <v>#DIV/0!</v>
      </c>
      <c r="Y43" s="38">
        <v>2244.5</v>
      </c>
      <c r="Z43" s="38">
        <v>1174.3</v>
      </c>
      <c r="AA43" s="38">
        <v>1037.184</v>
      </c>
      <c r="AB43" s="26">
        <f t="shared" si="10"/>
        <v>88.3235970365324</v>
      </c>
      <c r="AC43" s="38">
        <v>2035</v>
      </c>
      <c r="AD43" s="38">
        <v>1079.7</v>
      </c>
      <c r="AE43" s="38">
        <v>893.193</v>
      </c>
      <c r="AF43" s="26">
        <f t="shared" si="11"/>
        <v>82.72603500972492</v>
      </c>
      <c r="AG43" s="38">
        <v>72</v>
      </c>
      <c r="AH43" s="38">
        <v>36</v>
      </c>
      <c r="AI43" s="38">
        <v>44.12</v>
      </c>
      <c r="AJ43" s="26">
        <f t="shared" si="12"/>
        <v>122.55555555555556</v>
      </c>
      <c r="AK43" s="38">
        <v>0</v>
      </c>
      <c r="AL43" s="38">
        <v>0</v>
      </c>
      <c r="AM43" s="38">
        <v>0</v>
      </c>
      <c r="AN43" s="26">
        <v>0</v>
      </c>
      <c r="AO43" s="38">
        <v>0</v>
      </c>
      <c r="AP43" s="38">
        <v>0</v>
      </c>
      <c r="AQ43" s="38"/>
      <c r="AR43" s="38">
        <v>0</v>
      </c>
      <c r="AS43" s="38">
        <v>0</v>
      </c>
      <c r="AT43" s="38"/>
      <c r="AU43" s="38">
        <v>15929.9</v>
      </c>
      <c r="AV43" s="38">
        <v>7965</v>
      </c>
      <c r="AW43" s="38">
        <v>7965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/>
      <c r="BD43" s="38">
        <v>0</v>
      </c>
      <c r="BE43" s="38">
        <v>0</v>
      </c>
      <c r="BF43" s="38"/>
      <c r="BG43" s="23">
        <f t="shared" si="13"/>
        <v>500</v>
      </c>
      <c r="BH43" s="23">
        <f t="shared" si="13"/>
        <v>250</v>
      </c>
      <c r="BI43" s="23">
        <f t="shared" si="13"/>
        <v>187.3</v>
      </c>
      <c r="BJ43" s="27">
        <f t="shared" si="14"/>
        <v>74.92000000000002</v>
      </c>
      <c r="BK43" s="38">
        <v>500</v>
      </c>
      <c r="BL43" s="38">
        <v>250</v>
      </c>
      <c r="BM43" s="38">
        <v>187.3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/>
      <c r="BZ43" s="38">
        <v>0</v>
      </c>
      <c r="CA43" s="38">
        <v>0</v>
      </c>
      <c r="CB43" s="38">
        <v>0</v>
      </c>
      <c r="CC43" s="38">
        <v>0</v>
      </c>
      <c r="CD43" s="38">
        <v>0</v>
      </c>
      <c r="CE43" s="38">
        <v>0</v>
      </c>
      <c r="CF43" s="38">
        <v>400</v>
      </c>
      <c r="CG43" s="38">
        <v>200</v>
      </c>
      <c r="CH43" s="38">
        <v>140.5</v>
      </c>
      <c r="CI43" s="38">
        <v>400</v>
      </c>
      <c r="CJ43" s="40">
        <v>200</v>
      </c>
      <c r="CK43" s="38">
        <v>140.5</v>
      </c>
      <c r="CL43" s="38">
        <v>0</v>
      </c>
      <c r="CM43" s="38">
        <v>0</v>
      </c>
      <c r="CN43" s="38">
        <v>0</v>
      </c>
      <c r="CO43" s="38">
        <v>0</v>
      </c>
      <c r="CP43" s="38">
        <v>0</v>
      </c>
      <c r="CQ43" s="38">
        <v>0</v>
      </c>
      <c r="CR43" s="38">
        <v>0</v>
      </c>
      <c r="CS43" s="38">
        <v>0</v>
      </c>
      <c r="CT43" s="38"/>
      <c r="CU43" s="38">
        <v>0</v>
      </c>
      <c r="CV43" s="38">
        <v>0</v>
      </c>
      <c r="CW43" s="38">
        <v>0</v>
      </c>
      <c r="CX43" s="38"/>
      <c r="CY43" s="21">
        <f t="shared" si="19"/>
        <v>21181.4</v>
      </c>
      <c r="CZ43" s="21">
        <f t="shared" si="19"/>
        <v>10705</v>
      </c>
      <c r="DA43" s="21">
        <f t="shared" si="15"/>
        <v>10267.296999999999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36">
        <v>0</v>
      </c>
      <c r="DI43" s="36">
        <v>0</v>
      </c>
      <c r="DJ43" s="26"/>
      <c r="DK43" s="26">
        <v>0</v>
      </c>
      <c r="DL43" s="26">
        <v>0</v>
      </c>
      <c r="DM43" s="26">
        <v>0</v>
      </c>
      <c r="DN43" s="26">
        <v>0</v>
      </c>
      <c r="DO43" s="26">
        <v>0</v>
      </c>
      <c r="DP43" s="26"/>
      <c r="DQ43" s="26">
        <v>0</v>
      </c>
      <c r="DR43" s="26">
        <v>0</v>
      </c>
      <c r="DS43" s="26">
        <v>0</v>
      </c>
      <c r="DT43" s="38"/>
      <c r="DU43" s="28">
        <f t="shared" si="16"/>
        <v>0</v>
      </c>
      <c r="DV43" s="28">
        <f t="shared" si="16"/>
        <v>0</v>
      </c>
      <c r="DW43" s="28">
        <f t="shared" si="17"/>
        <v>0</v>
      </c>
      <c r="DX43" s="37"/>
      <c r="DZ43" s="43"/>
    </row>
    <row r="44" spans="1:130" ht="17.25">
      <c r="A44" s="32">
        <v>35</v>
      </c>
      <c r="B44" s="20" t="s">
        <v>86</v>
      </c>
      <c r="C44" s="38">
        <v>862.511</v>
      </c>
      <c r="D44" s="38">
        <v>0</v>
      </c>
      <c r="E44" s="21">
        <f t="shared" si="2"/>
        <v>15313</v>
      </c>
      <c r="F44" s="21">
        <f t="shared" si="2"/>
        <v>7046</v>
      </c>
      <c r="G44" s="21">
        <f t="shared" si="2"/>
        <v>6398.282</v>
      </c>
      <c r="H44" s="21">
        <f t="shared" si="3"/>
        <v>90.80729491910304</v>
      </c>
      <c r="I44" s="21">
        <f t="shared" si="4"/>
        <v>2063614.7002</v>
      </c>
      <c r="J44" s="21">
        <f t="shared" si="5"/>
        <v>747275.848</v>
      </c>
      <c r="K44" s="22">
        <v>2078927.7002</v>
      </c>
      <c r="L44" s="22">
        <v>753674.13</v>
      </c>
      <c r="M44" s="23">
        <f t="shared" si="18"/>
        <v>4637.8</v>
      </c>
      <c r="N44" s="23">
        <f t="shared" si="18"/>
        <v>1713.9</v>
      </c>
      <c r="O44" s="23">
        <f t="shared" si="18"/>
        <v>1060.682</v>
      </c>
      <c r="P44" s="23">
        <f t="shared" si="6"/>
        <v>61.88704125094813</v>
      </c>
      <c r="Q44" s="24">
        <f t="shared" si="7"/>
        <v>1506.5</v>
      </c>
      <c r="R44" s="24">
        <f t="shared" si="7"/>
        <v>490</v>
      </c>
      <c r="S44" s="24">
        <f t="shared" si="7"/>
        <v>401.7</v>
      </c>
      <c r="T44" s="25">
        <f t="shared" si="8"/>
        <v>81.97959183673468</v>
      </c>
      <c r="U44" s="38">
        <v>0</v>
      </c>
      <c r="V44" s="38">
        <v>35</v>
      </c>
      <c r="W44" s="38">
        <v>0</v>
      </c>
      <c r="X44" s="26">
        <f t="shared" si="9"/>
        <v>0</v>
      </c>
      <c r="Y44" s="38">
        <v>1419.4</v>
      </c>
      <c r="Z44" s="38">
        <v>646.9</v>
      </c>
      <c r="AA44" s="38">
        <v>267.432</v>
      </c>
      <c r="AB44" s="26">
        <f t="shared" si="10"/>
        <v>41.340547225228015</v>
      </c>
      <c r="AC44" s="26">
        <v>1506.5</v>
      </c>
      <c r="AD44" s="26">
        <v>455</v>
      </c>
      <c r="AE44" s="38">
        <v>401.7</v>
      </c>
      <c r="AF44" s="26">
        <f t="shared" si="11"/>
        <v>88.28571428571428</v>
      </c>
      <c r="AG44" s="26">
        <v>24</v>
      </c>
      <c r="AH44" s="26">
        <v>17</v>
      </c>
      <c r="AI44" s="38">
        <v>16</v>
      </c>
      <c r="AJ44" s="26">
        <f t="shared" si="12"/>
        <v>94.11764705882352</v>
      </c>
      <c r="AK44" s="26">
        <v>0</v>
      </c>
      <c r="AL44" s="26">
        <v>0</v>
      </c>
      <c r="AM44" s="38">
        <v>0</v>
      </c>
      <c r="AN44" s="26">
        <v>0</v>
      </c>
      <c r="AO44" s="26">
        <v>0</v>
      </c>
      <c r="AP44" s="26">
        <v>0</v>
      </c>
      <c r="AQ44" s="26"/>
      <c r="AR44" s="26">
        <v>0</v>
      </c>
      <c r="AS44" s="26">
        <v>0</v>
      </c>
      <c r="AT44" s="26"/>
      <c r="AU44" s="26">
        <v>10675.2</v>
      </c>
      <c r="AV44" s="26">
        <v>5332.1</v>
      </c>
      <c r="AW44" s="26">
        <v>5337.6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/>
      <c r="BD44" s="26">
        <v>0</v>
      </c>
      <c r="BE44" s="26">
        <v>0</v>
      </c>
      <c r="BF44" s="26"/>
      <c r="BG44" s="23">
        <f t="shared" si="13"/>
        <v>1487.9</v>
      </c>
      <c r="BH44" s="23">
        <f t="shared" si="13"/>
        <v>560</v>
      </c>
      <c r="BI44" s="23">
        <f t="shared" si="13"/>
        <v>234</v>
      </c>
      <c r="BJ44" s="27">
        <f t="shared" si="14"/>
        <v>41.785714285714285</v>
      </c>
      <c r="BK44" s="26">
        <v>1487.9</v>
      </c>
      <c r="BL44" s="26">
        <v>560</v>
      </c>
      <c r="BM44" s="26">
        <v>234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/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200</v>
      </c>
      <c r="CG44" s="26">
        <v>0</v>
      </c>
      <c r="CH44" s="26">
        <v>91.75</v>
      </c>
      <c r="CI44" s="38">
        <v>200</v>
      </c>
      <c r="CJ44" s="40"/>
      <c r="CK44" s="38">
        <v>91.75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/>
      <c r="CU44" s="26">
        <v>0</v>
      </c>
      <c r="CV44" s="26">
        <v>0</v>
      </c>
      <c r="CW44" s="26">
        <v>49.8</v>
      </c>
      <c r="CX44" s="38"/>
      <c r="CY44" s="21">
        <f t="shared" si="19"/>
        <v>15313</v>
      </c>
      <c r="CZ44" s="21">
        <f t="shared" si="19"/>
        <v>7046</v>
      </c>
      <c r="DA44" s="21">
        <f t="shared" si="15"/>
        <v>6398.282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36">
        <v>0</v>
      </c>
      <c r="DI44" s="36">
        <v>0</v>
      </c>
      <c r="DJ44" s="26"/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26"/>
      <c r="DQ44" s="26">
        <v>0</v>
      </c>
      <c r="DR44" s="26">
        <v>0</v>
      </c>
      <c r="DS44" s="26">
        <v>0</v>
      </c>
      <c r="DT44" s="26"/>
      <c r="DU44" s="28">
        <f t="shared" si="16"/>
        <v>0</v>
      </c>
      <c r="DV44" s="28">
        <f t="shared" si="16"/>
        <v>0</v>
      </c>
      <c r="DW44" s="28">
        <f t="shared" si="17"/>
        <v>0</v>
      </c>
      <c r="DX44" s="37"/>
      <c r="DZ44" s="43"/>
    </row>
    <row r="45" spans="1:130" ht="17.25">
      <c r="A45" s="33">
        <v>36</v>
      </c>
      <c r="B45" s="20" t="s">
        <v>87</v>
      </c>
      <c r="C45" s="38">
        <v>12.488</v>
      </c>
      <c r="D45" s="38">
        <v>0</v>
      </c>
      <c r="E45" s="21">
        <f t="shared" si="2"/>
        <v>10565</v>
      </c>
      <c r="F45" s="21">
        <f t="shared" si="2"/>
        <v>4968</v>
      </c>
      <c r="G45" s="21">
        <f t="shared" si="2"/>
        <v>4929.642</v>
      </c>
      <c r="H45" s="21">
        <f t="shared" si="3"/>
        <v>99.22789855072463</v>
      </c>
      <c r="I45" s="21">
        <f t="shared" si="4"/>
        <v>2068362.7002</v>
      </c>
      <c r="J45" s="21">
        <f t="shared" si="5"/>
        <v>748744.488</v>
      </c>
      <c r="K45" s="22">
        <v>2078927.7002</v>
      </c>
      <c r="L45" s="22">
        <v>753674.13</v>
      </c>
      <c r="M45" s="23">
        <f t="shared" si="18"/>
        <v>2461.2</v>
      </c>
      <c r="N45" s="23">
        <f t="shared" si="18"/>
        <v>894.6</v>
      </c>
      <c r="O45" s="23">
        <f t="shared" si="18"/>
        <v>877.742</v>
      </c>
      <c r="P45" s="23">
        <f t="shared" si="6"/>
        <v>98.115582383188</v>
      </c>
      <c r="Q45" s="24">
        <f t="shared" si="7"/>
        <v>535.8</v>
      </c>
      <c r="R45" s="24">
        <f t="shared" si="7"/>
        <v>350</v>
      </c>
      <c r="S45" s="24">
        <f t="shared" si="7"/>
        <v>387.979</v>
      </c>
      <c r="T45" s="25">
        <f t="shared" si="8"/>
        <v>110.85114285714286</v>
      </c>
      <c r="U45" s="38">
        <v>0</v>
      </c>
      <c r="V45" s="38">
        <v>0</v>
      </c>
      <c r="W45" s="38">
        <v>0</v>
      </c>
      <c r="X45" s="26" t="e">
        <f t="shared" si="9"/>
        <v>#DIV/0!</v>
      </c>
      <c r="Y45" s="38">
        <v>1537.4</v>
      </c>
      <c r="Z45" s="38">
        <v>340.6</v>
      </c>
      <c r="AA45" s="38">
        <v>310.363</v>
      </c>
      <c r="AB45" s="26">
        <f t="shared" si="10"/>
        <v>91.12243100411038</v>
      </c>
      <c r="AC45" s="26">
        <v>535.8</v>
      </c>
      <c r="AD45" s="26">
        <v>350</v>
      </c>
      <c r="AE45" s="38">
        <v>387.979</v>
      </c>
      <c r="AF45" s="26">
        <f t="shared" si="11"/>
        <v>110.85114285714286</v>
      </c>
      <c r="AG45" s="26">
        <v>198</v>
      </c>
      <c r="AH45" s="26">
        <v>104</v>
      </c>
      <c r="AI45" s="38">
        <v>105</v>
      </c>
      <c r="AJ45" s="26">
        <f t="shared" si="12"/>
        <v>100.96153846153845</v>
      </c>
      <c r="AK45" s="26">
        <v>0</v>
      </c>
      <c r="AL45" s="26">
        <v>0</v>
      </c>
      <c r="AM45" s="38">
        <v>0</v>
      </c>
      <c r="AN45" s="26">
        <v>0</v>
      </c>
      <c r="AO45" s="26">
        <v>0</v>
      </c>
      <c r="AP45" s="26">
        <v>0</v>
      </c>
      <c r="AQ45" s="26"/>
      <c r="AR45" s="26">
        <v>0</v>
      </c>
      <c r="AS45" s="26">
        <v>0</v>
      </c>
      <c r="AT45" s="26"/>
      <c r="AU45" s="26">
        <v>8103.8</v>
      </c>
      <c r="AV45" s="26">
        <v>4073.4</v>
      </c>
      <c r="AW45" s="26">
        <v>4051.9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/>
      <c r="BD45" s="26">
        <v>0</v>
      </c>
      <c r="BE45" s="26">
        <v>0</v>
      </c>
      <c r="BF45" s="26"/>
      <c r="BG45" s="23">
        <f t="shared" si="13"/>
        <v>190</v>
      </c>
      <c r="BH45" s="23">
        <f t="shared" si="13"/>
        <v>100</v>
      </c>
      <c r="BI45" s="23">
        <f t="shared" si="13"/>
        <v>56.4</v>
      </c>
      <c r="BJ45" s="27">
        <f t="shared" si="14"/>
        <v>56.39999999999999</v>
      </c>
      <c r="BK45" s="26">
        <v>190</v>
      </c>
      <c r="BL45" s="26">
        <v>100</v>
      </c>
      <c r="BM45" s="26">
        <v>56.4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/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18</v>
      </c>
      <c r="CI45" s="38">
        <v>0</v>
      </c>
      <c r="CJ45" s="40">
        <v>0</v>
      </c>
      <c r="CK45" s="38">
        <v>18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/>
      <c r="CU45" s="26">
        <v>0</v>
      </c>
      <c r="CV45" s="26">
        <v>0</v>
      </c>
      <c r="CW45" s="26">
        <v>0</v>
      </c>
      <c r="CX45" s="38"/>
      <c r="CY45" s="21">
        <f t="shared" si="19"/>
        <v>10565</v>
      </c>
      <c r="CZ45" s="21">
        <f t="shared" si="19"/>
        <v>4968</v>
      </c>
      <c r="DA45" s="21">
        <f t="shared" si="15"/>
        <v>4929.642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36">
        <v>0</v>
      </c>
      <c r="DI45" s="36">
        <v>0</v>
      </c>
      <c r="DJ45" s="26"/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/>
      <c r="DQ45" s="26">
        <v>0</v>
      </c>
      <c r="DR45" s="26">
        <v>0</v>
      </c>
      <c r="DS45" s="26">
        <v>0</v>
      </c>
      <c r="DT45" s="26"/>
      <c r="DU45" s="28">
        <f t="shared" si="16"/>
        <v>0</v>
      </c>
      <c r="DV45" s="28">
        <f t="shared" si="16"/>
        <v>0</v>
      </c>
      <c r="DW45" s="28">
        <f t="shared" si="17"/>
        <v>0</v>
      </c>
      <c r="DX45" s="37"/>
      <c r="DZ45" s="43"/>
    </row>
    <row r="46" spans="1:130" ht="17.25">
      <c r="A46" s="32">
        <v>37</v>
      </c>
      <c r="B46" s="20" t="s">
        <v>88</v>
      </c>
      <c r="C46" s="38">
        <v>3.1</v>
      </c>
      <c r="D46" s="38">
        <v>0</v>
      </c>
      <c r="E46" s="21">
        <f t="shared" si="2"/>
        <v>5342.9</v>
      </c>
      <c r="F46" s="21">
        <f t="shared" si="2"/>
        <v>2650</v>
      </c>
      <c r="G46" s="21">
        <f t="shared" si="2"/>
        <v>2217.0389999999998</v>
      </c>
      <c r="H46" s="21">
        <f t="shared" si="3"/>
        <v>83.66184905660377</v>
      </c>
      <c r="I46" s="21">
        <f t="shared" si="4"/>
        <v>2073584.8002000002</v>
      </c>
      <c r="J46" s="21">
        <f t="shared" si="5"/>
        <v>751457.091</v>
      </c>
      <c r="K46" s="22">
        <v>2078927.7002</v>
      </c>
      <c r="L46" s="22">
        <v>753674.13</v>
      </c>
      <c r="M46" s="23">
        <f t="shared" si="18"/>
        <v>1840.4</v>
      </c>
      <c r="N46" s="23">
        <f t="shared" si="18"/>
        <v>898.7</v>
      </c>
      <c r="O46" s="23">
        <f t="shared" si="18"/>
        <v>465.73900000000003</v>
      </c>
      <c r="P46" s="23">
        <f t="shared" si="6"/>
        <v>51.82363413819962</v>
      </c>
      <c r="Q46" s="24">
        <f t="shared" si="7"/>
        <v>334.2</v>
      </c>
      <c r="R46" s="24">
        <f t="shared" si="7"/>
        <v>187.39999999999998</v>
      </c>
      <c r="S46" s="24">
        <f t="shared" si="7"/>
        <v>89.5</v>
      </c>
      <c r="T46" s="25">
        <f t="shared" si="8"/>
        <v>47.75880469583779</v>
      </c>
      <c r="U46" s="38">
        <v>44.7</v>
      </c>
      <c r="V46" s="38">
        <v>44.7</v>
      </c>
      <c r="W46" s="38">
        <v>0</v>
      </c>
      <c r="X46" s="26">
        <f t="shared" si="9"/>
        <v>0</v>
      </c>
      <c r="Y46" s="38">
        <v>1050</v>
      </c>
      <c r="Z46" s="38">
        <v>501.3</v>
      </c>
      <c r="AA46" s="38">
        <v>346.639</v>
      </c>
      <c r="AB46" s="26">
        <f t="shared" si="10"/>
        <v>69.14801516058249</v>
      </c>
      <c r="AC46" s="26">
        <v>289.5</v>
      </c>
      <c r="AD46" s="26">
        <v>142.7</v>
      </c>
      <c r="AE46" s="38">
        <v>89.5</v>
      </c>
      <c r="AF46" s="26">
        <f t="shared" si="11"/>
        <v>62.71899088997899</v>
      </c>
      <c r="AG46" s="26">
        <v>0</v>
      </c>
      <c r="AH46" s="26">
        <v>0</v>
      </c>
      <c r="AI46" s="38">
        <v>0</v>
      </c>
      <c r="AJ46" s="26" t="e">
        <f t="shared" si="12"/>
        <v>#DIV/0!</v>
      </c>
      <c r="AK46" s="26">
        <v>0</v>
      </c>
      <c r="AL46" s="26">
        <v>0</v>
      </c>
      <c r="AM46" s="38">
        <v>0</v>
      </c>
      <c r="AN46" s="26">
        <v>0</v>
      </c>
      <c r="AO46" s="26">
        <v>0</v>
      </c>
      <c r="AP46" s="26">
        <v>0</v>
      </c>
      <c r="AQ46" s="26"/>
      <c r="AR46" s="26">
        <v>0</v>
      </c>
      <c r="AS46" s="26">
        <v>0</v>
      </c>
      <c r="AT46" s="26"/>
      <c r="AU46" s="26">
        <v>3502.5</v>
      </c>
      <c r="AV46" s="26">
        <v>1751.3</v>
      </c>
      <c r="AW46" s="26">
        <v>1751.3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/>
      <c r="BD46" s="26">
        <v>0</v>
      </c>
      <c r="BE46" s="26">
        <v>0</v>
      </c>
      <c r="BF46" s="26"/>
      <c r="BG46" s="23">
        <f t="shared" si="13"/>
        <v>456.2</v>
      </c>
      <c r="BH46" s="23">
        <f t="shared" si="13"/>
        <v>210</v>
      </c>
      <c r="BI46" s="23">
        <f t="shared" si="13"/>
        <v>29.6</v>
      </c>
      <c r="BJ46" s="27">
        <f t="shared" si="14"/>
        <v>14.095238095238097</v>
      </c>
      <c r="BK46" s="26">
        <v>353.2</v>
      </c>
      <c r="BL46" s="26">
        <v>170</v>
      </c>
      <c r="BM46" s="26">
        <v>29.6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103</v>
      </c>
      <c r="BU46" s="26">
        <v>40</v>
      </c>
      <c r="BV46" s="26">
        <v>0</v>
      </c>
      <c r="BW46" s="26">
        <v>0</v>
      </c>
      <c r="BX46" s="26">
        <v>0</v>
      </c>
      <c r="BY46" s="26"/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38">
        <v>0</v>
      </c>
      <c r="CJ46" s="40">
        <v>0</v>
      </c>
      <c r="CK46" s="38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/>
      <c r="CU46" s="26">
        <v>0</v>
      </c>
      <c r="CV46" s="26">
        <v>0</v>
      </c>
      <c r="CW46" s="26">
        <v>0</v>
      </c>
      <c r="CX46" s="38"/>
      <c r="CY46" s="21">
        <f t="shared" si="19"/>
        <v>5342.9</v>
      </c>
      <c r="CZ46" s="21">
        <f t="shared" si="19"/>
        <v>2650</v>
      </c>
      <c r="DA46" s="21">
        <f t="shared" si="15"/>
        <v>2217.0389999999998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36">
        <v>0</v>
      </c>
      <c r="DI46" s="36">
        <v>0</v>
      </c>
      <c r="DJ46" s="26"/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/>
      <c r="DQ46" s="26">
        <v>0</v>
      </c>
      <c r="DR46" s="26">
        <v>0</v>
      </c>
      <c r="DS46" s="26">
        <v>0</v>
      </c>
      <c r="DT46" s="26"/>
      <c r="DU46" s="28">
        <f t="shared" si="16"/>
        <v>0</v>
      </c>
      <c r="DV46" s="28">
        <f t="shared" si="16"/>
        <v>0</v>
      </c>
      <c r="DW46" s="28">
        <f t="shared" si="17"/>
        <v>0</v>
      </c>
      <c r="DX46" s="37"/>
      <c r="DZ46" s="43"/>
    </row>
    <row r="47" spans="1:130" ht="17.25">
      <c r="A47" s="33">
        <v>38</v>
      </c>
      <c r="B47" s="20" t="s">
        <v>89</v>
      </c>
      <c r="C47" s="38">
        <v>601.518</v>
      </c>
      <c r="D47" s="38">
        <v>0</v>
      </c>
      <c r="E47" s="21">
        <f t="shared" si="2"/>
        <v>10308.699999999999</v>
      </c>
      <c r="F47" s="21">
        <f t="shared" si="2"/>
        <v>5120</v>
      </c>
      <c r="G47" s="21">
        <f t="shared" si="2"/>
        <v>5083.718</v>
      </c>
      <c r="H47" s="21">
        <f t="shared" si="3"/>
        <v>99.2913671875</v>
      </c>
      <c r="I47" s="21">
        <f t="shared" si="4"/>
        <v>2068619.0002000001</v>
      </c>
      <c r="J47" s="21">
        <f t="shared" si="5"/>
        <v>748590.412</v>
      </c>
      <c r="K47" s="22">
        <v>2078927.7002</v>
      </c>
      <c r="L47" s="22">
        <v>753674.13</v>
      </c>
      <c r="M47" s="23">
        <f t="shared" si="18"/>
        <v>2224.4</v>
      </c>
      <c r="N47" s="23">
        <f t="shared" si="18"/>
        <v>1077.8</v>
      </c>
      <c r="O47" s="23">
        <f t="shared" si="18"/>
        <v>1041.518</v>
      </c>
      <c r="P47" s="23">
        <f t="shared" si="6"/>
        <v>96.63369827426239</v>
      </c>
      <c r="Q47" s="24">
        <f t="shared" si="7"/>
        <v>1158</v>
      </c>
      <c r="R47" s="24">
        <f t="shared" si="7"/>
        <v>394</v>
      </c>
      <c r="S47" s="24">
        <f t="shared" si="7"/>
        <v>308.45</v>
      </c>
      <c r="T47" s="25">
        <f t="shared" si="8"/>
        <v>78.28680203045685</v>
      </c>
      <c r="U47" s="38">
        <v>0</v>
      </c>
      <c r="V47" s="38">
        <v>0</v>
      </c>
      <c r="W47" s="38">
        <v>0</v>
      </c>
      <c r="X47" s="26" t="e">
        <f t="shared" si="9"/>
        <v>#DIV/0!</v>
      </c>
      <c r="Y47" s="38">
        <v>780.6</v>
      </c>
      <c r="Z47" s="38">
        <v>556.3</v>
      </c>
      <c r="AA47" s="38">
        <v>521.068</v>
      </c>
      <c r="AB47" s="26">
        <f t="shared" si="10"/>
        <v>93.66672658637427</v>
      </c>
      <c r="AC47" s="26">
        <v>1158</v>
      </c>
      <c r="AD47" s="26">
        <v>394</v>
      </c>
      <c r="AE47" s="38">
        <v>308.45</v>
      </c>
      <c r="AF47" s="26">
        <f t="shared" si="11"/>
        <v>78.28680203045685</v>
      </c>
      <c r="AG47" s="26">
        <v>20</v>
      </c>
      <c r="AH47" s="26">
        <v>7.5</v>
      </c>
      <c r="AI47" s="38">
        <v>58.9</v>
      </c>
      <c r="AJ47" s="26">
        <f t="shared" si="12"/>
        <v>785.3333333333334</v>
      </c>
      <c r="AK47" s="26">
        <v>0</v>
      </c>
      <c r="AL47" s="26">
        <v>0</v>
      </c>
      <c r="AM47" s="38">
        <v>0</v>
      </c>
      <c r="AN47" s="26">
        <v>0</v>
      </c>
      <c r="AO47" s="26">
        <v>0</v>
      </c>
      <c r="AP47" s="26">
        <v>0</v>
      </c>
      <c r="AQ47" s="26"/>
      <c r="AR47" s="26">
        <v>0</v>
      </c>
      <c r="AS47" s="26">
        <v>0</v>
      </c>
      <c r="AT47" s="26"/>
      <c r="AU47" s="26">
        <v>8084.3</v>
      </c>
      <c r="AV47" s="26">
        <v>4042.2</v>
      </c>
      <c r="AW47" s="26">
        <v>4042.2</v>
      </c>
      <c r="AX47" s="26">
        <v>0</v>
      </c>
      <c r="AY47" s="26">
        <v>0</v>
      </c>
      <c r="AZ47" s="26">
        <v>0</v>
      </c>
      <c r="BA47" s="26">
        <v>0</v>
      </c>
      <c r="BB47" s="26">
        <v>0</v>
      </c>
      <c r="BC47" s="26"/>
      <c r="BD47" s="26">
        <v>0</v>
      </c>
      <c r="BE47" s="26">
        <v>0</v>
      </c>
      <c r="BF47" s="26"/>
      <c r="BG47" s="23">
        <f t="shared" si="13"/>
        <v>185.8</v>
      </c>
      <c r="BH47" s="23">
        <f t="shared" si="13"/>
        <v>110</v>
      </c>
      <c r="BI47" s="23">
        <f t="shared" si="13"/>
        <v>40.6</v>
      </c>
      <c r="BJ47" s="27">
        <f t="shared" si="14"/>
        <v>36.90909090909091</v>
      </c>
      <c r="BK47" s="26">
        <v>185.8</v>
      </c>
      <c r="BL47" s="26">
        <v>110</v>
      </c>
      <c r="BM47" s="26">
        <v>40.6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/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80</v>
      </c>
      <c r="CG47" s="26">
        <v>10</v>
      </c>
      <c r="CH47" s="26">
        <v>112.5</v>
      </c>
      <c r="CI47" s="38">
        <v>80</v>
      </c>
      <c r="CJ47" s="40">
        <v>10</v>
      </c>
      <c r="CK47" s="38">
        <v>112.5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/>
      <c r="CU47" s="26">
        <v>0</v>
      </c>
      <c r="CV47" s="26">
        <v>0</v>
      </c>
      <c r="CW47" s="26">
        <v>0</v>
      </c>
      <c r="CX47" s="38"/>
      <c r="CY47" s="21">
        <f t="shared" si="19"/>
        <v>10308.699999999999</v>
      </c>
      <c r="CZ47" s="21">
        <f t="shared" si="19"/>
        <v>5120</v>
      </c>
      <c r="DA47" s="21">
        <f t="shared" si="15"/>
        <v>5083.718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36">
        <v>0</v>
      </c>
      <c r="DI47" s="36">
        <v>0</v>
      </c>
      <c r="DJ47" s="26"/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/>
      <c r="DQ47" s="26">
        <v>0</v>
      </c>
      <c r="DR47" s="26">
        <v>0</v>
      </c>
      <c r="DS47" s="26">
        <v>0</v>
      </c>
      <c r="DT47" s="26"/>
      <c r="DU47" s="28">
        <f t="shared" si="16"/>
        <v>0</v>
      </c>
      <c r="DV47" s="28">
        <f t="shared" si="16"/>
        <v>0</v>
      </c>
      <c r="DW47" s="28">
        <f t="shared" si="17"/>
        <v>0</v>
      </c>
      <c r="DX47" s="37"/>
      <c r="DZ47" s="43"/>
    </row>
    <row r="48" spans="1:130" ht="17.25">
      <c r="A48" s="32">
        <v>39</v>
      </c>
      <c r="B48" s="20" t="s">
        <v>90</v>
      </c>
      <c r="C48" s="38">
        <v>7241</v>
      </c>
      <c r="D48" s="38">
        <v>0</v>
      </c>
      <c r="E48" s="21">
        <f t="shared" si="2"/>
        <v>28579</v>
      </c>
      <c r="F48" s="21">
        <f t="shared" si="2"/>
        <v>13666</v>
      </c>
      <c r="G48" s="21">
        <f t="shared" si="2"/>
        <v>12829.867999999999</v>
      </c>
      <c r="H48" s="21">
        <f t="shared" si="3"/>
        <v>93.88166252012292</v>
      </c>
      <c r="I48" s="21">
        <f t="shared" si="4"/>
        <v>2050348.7002</v>
      </c>
      <c r="J48" s="21">
        <f t="shared" si="5"/>
        <v>740844.262</v>
      </c>
      <c r="K48" s="22">
        <v>2078927.7002</v>
      </c>
      <c r="L48" s="22">
        <v>753674.13</v>
      </c>
      <c r="M48" s="23">
        <f t="shared" si="18"/>
        <v>5960.5</v>
      </c>
      <c r="N48" s="23">
        <f t="shared" si="18"/>
        <v>2356.7</v>
      </c>
      <c r="O48" s="23">
        <f t="shared" si="18"/>
        <v>1520.568</v>
      </c>
      <c r="P48" s="23">
        <f t="shared" si="6"/>
        <v>64.52106759451777</v>
      </c>
      <c r="Q48" s="24">
        <f t="shared" si="7"/>
        <v>2107.3</v>
      </c>
      <c r="R48" s="24">
        <f t="shared" si="7"/>
        <v>667.1</v>
      </c>
      <c r="S48" s="24">
        <f t="shared" si="7"/>
        <v>603.033</v>
      </c>
      <c r="T48" s="25">
        <f t="shared" si="8"/>
        <v>90.39619247489132</v>
      </c>
      <c r="U48" s="38">
        <v>0</v>
      </c>
      <c r="V48" s="38">
        <v>0</v>
      </c>
      <c r="W48" s="38">
        <v>0</v>
      </c>
      <c r="X48" s="26" t="e">
        <f t="shared" si="9"/>
        <v>#DIV/0!</v>
      </c>
      <c r="Y48" s="38">
        <v>2679.2</v>
      </c>
      <c r="Z48" s="38">
        <v>1271.6</v>
      </c>
      <c r="AA48" s="38">
        <v>607.014</v>
      </c>
      <c r="AB48" s="26">
        <f t="shared" si="10"/>
        <v>47.736237810632275</v>
      </c>
      <c r="AC48" s="26">
        <v>2107.3</v>
      </c>
      <c r="AD48" s="26">
        <v>667.1</v>
      </c>
      <c r="AE48" s="38">
        <v>603.033</v>
      </c>
      <c r="AF48" s="26">
        <f t="shared" si="11"/>
        <v>90.39619247489132</v>
      </c>
      <c r="AG48" s="26">
        <v>24</v>
      </c>
      <c r="AH48" s="26">
        <v>18</v>
      </c>
      <c r="AI48" s="38">
        <v>17.7</v>
      </c>
      <c r="AJ48" s="26">
        <f t="shared" si="12"/>
        <v>98.33333333333333</v>
      </c>
      <c r="AK48" s="26">
        <v>0</v>
      </c>
      <c r="AL48" s="26">
        <v>0</v>
      </c>
      <c r="AM48" s="38">
        <v>0</v>
      </c>
      <c r="AN48" s="26">
        <v>0</v>
      </c>
      <c r="AO48" s="26">
        <v>0</v>
      </c>
      <c r="AP48" s="26">
        <v>0</v>
      </c>
      <c r="AQ48" s="26"/>
      <c r="AR48" s="26">
        <v>0</v>
      </c>
      <c r="AS48" s="26">
        <v>0</v>
      </c>
      <c r="AT48" s="26"/>
      <c r="AU48" s="26">
        <v>22618.5</v>
      </c>
      <c r="AV48" s="26">
        <v>11309.3</v>
      </c>
      <c r="AW48" s="26">
        <v>11309.3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/>
      <c r="BD48" s="26">
        <v>0</v>
      </c>
      <c r="BE48" s="26">
        <v>0</v>
      </c>
      <c r="BF48" s="26"/>
      <c r="BG48" s="23">
        <f t="shared" si="13"/>
        <v>750</v>
      </c>
      <c r="BH48" s="23">
        <f t="shared" si="13"/>
        <v>200</v>
      </c>
      <c r="BI48" s="23">
        <f t="shared" si="13"/>
        <v>179.3</v>
      </c>
      <c r="BJ48" s="27">
        <f t="shared" si="14"/>
        <v>89.65</v>
      </c>
      <c r="BK48" s="26">
        <v>750</v>
      </c>
      <c r="BL48" s="26">
        <v>200</v>
      </c>
      <c r="BM48" s="26">
        <v>179.3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/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400</v>
      </c>
      <c r="CG48" s="26">
        <v>200</v>
      </c>
      <c r="CH48" s="26">
        <v>113.521</v>
      </c>
      <c r="CI48" s="38">
        <v>0</v>
      </c>
      <c r="CJ48" s="40">
        <v>200</v>
      </c>
      <c r="CK48" s="38">
        <v>108.521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/>
      <c r="CU48" s="26">
        <v>0</v>
      </c>
      <c r="CV48" s="26">
        <v>0</v>
      </c>
      <c r="CW48" s="26">
        <v>0</v>
      </c>
      <c r="CX48" s="38"/>
      <c r="CY48" s="21">
        <f t="shared" si="19"/>
        <v>28579</v>
      </c>
      <c r="CZ48" s="21">
        <f t="shared" si="19"/>
        <v>13666</v>
      </c>
      <c r="DA48" s="21">
        <f t="shared" si="15"/>
        <v>12829.867999999999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36">
        <v>0</v>
      </c>
      <c r="DI48" s="36">
        <v>0</v>
      </c>
      <c r="DJ48" s="26"/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/>
      <c r="DQ48" s="26">
        <v>0</v>
      </c>
      <c r="DR48" s="26">
        <v>0</v>
      </c>
      <c r="DS48" s="26">
        <v>0</v>
      </c>
      <c r="DT48" s="26"/>
      <c r="DU48" s="28">
        <f t="shared" si="16"/>
        <v>0</v>
      </c>
      <c r="DV48" s="28">
        <f t="shared" si="16"/>
        <v>0</v>
      </c>
      <c r="DW48" s="28">
        <f t="shared" si="17"/>
        <v>0</v>
      </c>
      <c r="DX48" s="37"/>
      <c r="DZ48" s="43"/>
    </row>
    <row r="49" spans="1:130" ht="17.25">
      <c r="A49" s="33">
        <v>40</v>
      </c>
      <c r="B49" s="20" t="s">
        <v>91</v>
      </c>
      <c r="C49" s="38">
        <v>9074.1</v>
      </c>
      <c r="D49" s="38">
        <v>0</v>
      </c>
      <c r="E49" s="21">
        <f t="shared" si="2"/>
        <v>37230.6</v>
      </c>
      <c r="F49" s="21">
        <f t="shared" si="2"/>
        <v>18516</v>
      </c>
      <c r="G49" s="21">
        <f t="shared" si="2"/>
        <v>17539.469</v>
      </c>
      <c r="H49" s="21">
        <f t="shared" si="3"/>
        <v>94.72601533808599</v>
      </c>
      <c r="I49" s="21">
        <f t="shared" si="4"/>
        <v>2041697.1002</v>
      </c>
      <c r="J49" s="21">
        <f t="shared" si="5"/>
        <v>736134.661</v>
      </c>
      <c r="K49" s="22">
        <v>2078927.7002</v>
      </c>
      <c r="L49" s="22">
        <v>753674.13</v>
      </c>
      <c r="M49" s="23">
        <f t="shared" si="18"/>
        <v>4954.2</v>
      </c>
      <c r="N49" s="23">
        <f t="shared" si="18"/>
        <v>2257.8</v>
      </c>
      <c r="O49" s="23">
        <f t="shared" si="18"/>
        <v>1401.269</v>
      </c>
      <c r="P49" s="23">
        <f t="shared" si="6"/>
        <v>62.06346886349543</v>
      </c>
      <c r="Q49" s="24">
        <f t="shared" si="7"/>
        <v>2129.9</v>
      </c>
      <c r="R49" s="24">
        <f t="shared" si="7"/>
        <v>816.7</v>
      </c>
      <c r="S49" s="24">
        <f t="shared" si="7"/>
        <v>579.61</v>
      </c>
      <c r="T49" s="25">
        <f t="shared" si="8"/>
        <v>70.96975633647607</v>
      </c>
      <c r="U49" s="38">
        <v>0</v>
      </c>
      <c r="V49" s="38">
        <v>0</v>
      </c>
      <c r="W49" s="38">
        <v>0</v>
      </c>
      <c r="X49" s="26" t="e">
        <f t="shared" si="9"/>
        <v>#DIV/0!</v>
      </c>
      <c r="Y49" s="38">
        <v>1220.3</v>
      </c>
      <c r="Z49" s="38">
        <v>719.1</v>
      </c>
      <c r="AA49" s="38">
        <v>464.579</v>
      </c>
      <c r="AB49" s="26">
        <f t="shared" si="10"/>
        <v>64.60561813377834</v>
      </c>
      <c r="AC49" s="26">
        <v>2129.9</v>
      </c>
      <c r="AD49" s="26">
        <v>816.7</v>
      </c>
      <c r="AE49" s="38">
        <v>579.61</v>
      </c>
      <c r="AF49" s="26">
        <f t="shared" si="11"/>
        <v>70.96975633647607</v>
      </c>
      <c r="AG49" s="26">
        <v>104</v>
      </c>
      <c r="AH49" s="26">
        <v>72</v>
      </c>
      <c r="AI49" s="38">
        <v>11.8</v>
      </c>
      <c r="AJ49" s="26">
        <f t="shared" si="12"/>
        <v>16.38888888888889</v>
      </c>
      <c r="AK49" s="26">
        <v>0</v>
      </c>
      <c r="AL49" s="26">
        <v>0</v>
      </c>
      <c r="AM49" s="38">
        <v>0</v>
      </c>
      <c r="AN49" s="26">
        <v>0</v>
      </c>
      <c r="AO49" s="26">
        <v>0</v>
      </c>
      <c r="AP49" s="26">
        <v>0</v>
      </c>
      <c r="AQ49" s="26"/>
      <c r="AR49" s="26">
        <v>0</v>
      </c>
      <c r="AS49" s="26">
        <v>0</v>
      </c>
      <c r="AT49" s="26"/>
      <c r="AU49" s="26">
        <v>32276.4</v>
      </c>
      <c r="AV49" s="26">
        <v>16258.2</v>
      </c>
      <c r="AW49" s="26">
        <v>16138.2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/>
      <c r="BD49" s="26">
        <v>0</v>
      </c>
      <c r="BE49" s="26">
        <v>0</v>
      </c>
      <c r="BF49" s="26"/>
      <c r="BG49" s="23">
        <f t="shared" si="13"/>
        <v>540</v>
      </c>
      <c r="BH49" s="23">
        <f t="shared" si="13"/>
        <v>270</v>
      </c>
      <c r="BI49" s="23">
        <f t="shared" si="13"/>
        <v>235.3</v>
      </c>
      <c r="BJ49" s="27">
        <f t="shared" si="14"/>
        <v>87.14814814814815</v>
      </c>
      <c r="BK49" s="26">
        <v>540</v>
      </c>
      <c r="BL49" s="26">
        <v>270</v>
      </c>
      <c r="BM49" s="26">
        <v>235.3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/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380</v>
      </c>
      <c r="CH49" s="26">
        <v>109.98</v>
      </c>
      <c r="CI49" s="38">
        <v>0</v>
      </c>
      <c r="CJ49" s="40">
        <v>0</v>
      </c>
      <c r="CK49" s="38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/>
      <c r="CU49" s="26">
        <v>960</v>
      </c>
      <c r="CV49" s="26">
        <v>0</v>
      </c>
      <c r="CW49" s="26">
        <v>0</v>
      </c>
      <c r="CX49" s="38"/>
      <c r="CY49" s="21">
        <f t="shared" si="19"/>
        <v>37230.6</v>
      </c>
      <c r="CZ49" s="21">
        <f t="shared" si="19"/>
        <v>18516</v>
      </c>
      <c r="DA49" s="21">
        <f t="shared" si="15"/>
        <v>17539.469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36">
        <v>0</v>
      </c>
      <c r="DI49" s="36">
        <v>0</v>
      </c>
      <c r="DJ49" s="26"/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26"/>
      <c r="DQ49" s="26">
        <v>4425.9</v>
      </c>
      <c r="DR49" s="26">
        <v>2125.9</v>
      </c>
      <c r="DS49" s="26">
        <v>0</v>
      </c>
      <c r="DT49" s="26"/>
      <c r="DU49" s="28">
        <f t="shared" si="16"/>
        <v>4425.9</v>
      </c>
      <c r="DV49" s="28">
        <f t="shared" si="16"/>
        <v>2125.9</v>
      </c>
      <c r="DW49" s="28">
        <f t="shared" si="17"/>
        <v>0</v>
      </c>
      <c r="DX49" s="37"/>
      <c r="DZ49" s="43"/>
    </row>
    <row r="50" spans="1:130" ht="15" customHeight="1">
      <c r="A50" s="32">
        <v>41</v>
      </c>
      <c r="B50" s="20" t="s">
        <v>92</v>
      </c>
      <c r="C50" s="38">
        <v>25.4</v>
      </c>
      <c r="D50" s="38">
        <v>0</v>
      </c>
      <c r="E50" s="21">
        <f t="shared" si="2"/>
        <v>9030</v>
      </c>
      <c r="F50" s="21">
        <f t="shared" si="2"/>
        <v>4275</v>
      </c>
      <c r="G50" s="21">
        <f t="shared" si="2"/>
        <v>4219.504</v>
      </c>
      <c r="H50" s="21">
        <f t="shared" si="3"/>
        <v>98.70184795321637</v>
      </c>
      <c r="I50" s="21">
        <f t="shared" si="4"/>
        <v>2069897.7002</v>
      </c>
      <c r="J50" s="21">
        <f t="shared" si="5"/>
        <v>749454.626</v>
      </c>
      <c r="K50" s="22">
        <v>2078927.7002</v>
      </c>
      <c r="L50" s="22">
        <v>753674.13</v>
      </c>
      <c r="M50" s="23">
        <f t="shared" si="18"/>
        <v>2802.2</v>
      </c>
      <c r="N50" s="23">
        <f t="shared" si="18"/>
        <v>1161.1</v>
      </c>
      <c r="O50" s="23">
        <f t="shared" si="18"/>
        <v>1105.604</v>
      </c>
      <c r="P50" s="23">
        <f t="shared" si="6"/>
        <v>95.22039445353545</v>
      </c>
      <c r="Q50" s="24">
        <f t="shared" si="7"/>
        <v>855.4</v>
      </c>
      <c r="R50" s="24">
        <f t="shared" si="7"/>
        <v>143</v>
      </c>
      <c r="S50" s="24">
        <f t="shared" si="7"/>
        <v>197.1</v>
      </c>
      <c r="T50" s="25">
        <f t="shared" si="8"/>
        <v>137.83216783216784</v>
      </c>
      <c r="U50" s="38">
        <v>0</v>
      </c>
      <c r="V50" s="38">
        <v>0</v>
      </c>
      <c r="W50" s="38">
        <v>0</v>
      </c>
      <c r="X50" s="26" t="e">
        <f t="shared" si="9"/>
        <v>#DIV/0!</v>
      </c>
      <c r="Y50" s="38">
        <v>1276.8</v>
      </c>
      <c r="Z50" s="38">
        <v>663.1</v>
      </c>
      <c r="AA50" s="38">
        <v>666.304</v>
      </c>
      <c r="AB50" s="26">
        <f t="shared" si="10"/>
        <v>100.48318503996381</v>
      </c>
      <c r="AC50" s="26">
        <v>855.4</v>
      </c>
      <c r="AD50" s="26">
        <v>143</v>
      </c>
      <c r="AE50" s="38">
        <v>197.1</v>
      </c>
      <c r="AF50" s="26">
        <f t="shared" si="11"/>
        <v>137.83216783216784</v>
      </c>
      <c r="AG50" s="26">
        <v>20</v>
      </c>
      <c r="AH50" s="26">
        <v>30</v>
      </c>
      <c r="AI50" s="38">
        <v>29.7</v>
      </c>
      <c r="AJ50" s="26">
        <f t="shared" si="12"/>
        <v>99</v>
      </c>
      <c r="AK50" s="26">
        <v>0</v>
      </c>
      <c r="AL50" s="26">
        <v>0</v>
      </c>
      <c r="AM50" s="38">
        <v>0</v>
      </c>
      <c r="AN50" s="26">
        <v>0</v>
      </c>
      <c r="AO50" s="26">
        <v>0</v>
      </c>
      <c r="AP50" s="26">
        <v>0</v>
      </c>
      <c r="AQ50" s="26"/>
      <c r="AR50" s="26">
        <v>0</v>
      </c>
      <c r="AS50" s="26">
        <v>0</v>
      </c>
      <c r="AT50" s="26"/>
      <c r="AU50" s="26">
        <v>6227.8</v>
      </c>
      <c r="AV50" s="26">
        <v>3113.9</v>
      </c>
      <c r="AW50" s="26">
        <v>3113.9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/>
      <c r="BD50" s="26">
        <v>0</v>
      </c>
      <c r="BE50" s="26">
        <v>0</v>
      </c>
      <c r="BF50" s="26"/>
      <c r="BG50" s="23">
        <f t="shared" si="13"/>
        <v>650</v>
      </c>
      <c r="BH50" s="23">
        <f t="shared" si="13"/>
        <v>325</v>
      </c>
      <c r="BI50" s="23">
        <f t="shared" si="13"/>
        <v>212.5</v>
      </c>
      <c r="BJ50" s="27">
        <f t="shared" si="14"/>
        <v>65.38461538461539</v>
      </c>
      <c r="BK50" s="26">
        <v>650</v>
      </c>
      <c r="BL50" s="26">
        <v>325</v>
      </c>
      <c r="BM50" s="26">
        <v>212.5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/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38">
        <v>0</v>
      </c>
      <c r="CJ50" s="40">
        <v>0</v>
      </c>
      <c r="CK50" s="38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/>
      <c r="CU50" s="26">
        <v>0</v>
      </c>
      <c r="CV50" s="26">
        <v>0</v>
      </c>
      <c r="CW50" s="26">
        <v>0</v>
      </c>
      <c r="CX50" s="38"/>
      <c r="CY50" s="21">
        <f t="shared" si="19"/>
        <v>9030</v>
      </c>
      <c r="CZ50" s="21">
        <f t="shared" si="19"/>
        <v>4275</v>
      </c>
      <c r="DA50" s="21">
        <f t="shared" si="15"/>
        <v>4219.504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36">
        <v>0</v>
      </c>
      <c r="DI50" s="36">
        <v>0</v>
      </c>
      <c r="DJ50" s="26"/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/>
      <c r="DQ50" s="26">
        <v>0</v>
      </c>
      <c r="DR50" s="26">
        <v>0</v>
      </c>
      <c r="DS50" s="26">
        <v>0</v>
      </c>
      <c r="DT50" s="26"/>
      <c r="DU50" s="28">
        <f t="shared" si="16"/>
        <v>0</v>
      </c>
      <c r="DV50" s="28">
        <f t="shared" si="16"/>
        <v>0</v>
      </c>
      <c r="DW50" s="28">
        <f t="shared" si="17"/>
        <v>0</v>
      </c>
      <c r="DX50" s="37"/>
      <c r="DZ50" s="43"/>
    </row>
    <row r="51" spans="1:130" ht="15" customHeight="1">
      <c r="A51" s="33">
        <v>42</v>
      </c>
      <c r="B51" s="20" t="s">
        <v>93</v>
      </c>
      <c r="C51" s="38">
        <v>24335.8</v>
      </c>
      <c r="D51" s="38">
        <v>0</v>
      </c>
      <c r="E51" s="21">
        <f t="shared" si="2"/>
        <v>83118.29999999999</v>
      </c>
      <c r="F51" s="21">
        <f t="shared" si="2"/>
        <v>38648.7</v>
      </c>
      <c r="G51" s="21">
        <f t="shared" si="2"/>
        <v>38526.0069</v>
      </c>
      <c r="H51" s="21">
        <f t="shared" si="3"/>
        <v>99.68254275046769</v>
      </c>
      <c r="I51" s="21">
        <f t="shared" si="4"/>
        <v>1995809.4002</v>
      </c>
      <c r="J51" s="21">
        <f t="shared" si="5"/>
        <v>715148.1231</v>
      </c>
      <c r="K51" s="22">
        <v>2078927.7002</v>
      </c>
      <c r="L51" s="22">
        <v>753674.13</v>
      </c>
      <c r="M51" s="23">
        <f t="shared" si="18"/>
        <v>13280.4</v>
      </c>
      <c r="N51" s="23">
        <f t="shared" si="18"/>
        <v>3729.7</v>
      </c>
      <c r="O51" s="23">
        <f t="shared" si="18"/>
        <v>3607.0069</v>
      </c>
      <c r="P51" s="23">
        <f t="shared" si="6"/>
        <v>96.71037616966512</v>
      </c>
      <c r="Q51" s="24">
        <f t="shared" si="7"/>
        <v>4326.2</v>
      </c>
      <c r="R51" s="24">
        <f t="shared" si="7"/>
        <v>1411.8</v>
      </c>
      <c r="S51" s="24">
        <f t="shared" si="7"/>
        <v>2208.5009</v>
      </c>
      <c r="T51" s="25">
        <f t="shared" si="8"/>
        <v>156.431569627426</v>
      </c>
      <c r="U51" s="38">
        <v>24.7</v>
      </c>
      <c r="V51" s="38">
        <v>11.8</v>
      </c>
      <c r="W51" s="38">
        <v>2.7</v>
      </c>
      <c r="X51" s="26">
        <f t="shared" si="9"/>
        <v>22.88135593220339</v>
      </c>
      <c r="Y51" s="38">
        <v>5644.2</v>
      </c>
      <c r="Z51" s="38">
        <v>1737.9</v>
      </c>
      <c r="AA51" s="38">
        <v>1148.746</v>
      </c>
      <c r="AB51" s="26">
        <f t="shared" si="10"/>
        <v>66.0996605098107</v>
      </c>
      <c r="AC51" s="26">
        <v>4301.5</v>
      </c>
      <c r="AD51" s="26">
        <v>1400</v>
      </c>
      <c r="AE51" s="38">
        <v>2205.8009</v>
      </c>
      <c r="AF51" s="26">
        <f t="shared" si="11"/>
        <v>157.55720714285715</v>
      </c>
      <c r="AG51" s="26">
        <v>360</v>
      </c>
      <c r="AH51" s="26">
        <v>240</v>
      </c>
      <c r="AI51" s="38">
        <v>148.7</v>
      </c>
      <c r="AJ51" s="26">
        <f t="shared" si="12"/>
        <v>61.95833333333333</v>
      </c>
      <c r="AK51" s="26">
        <v>0</v>
      </c>
      <c r="AL51" s="26">
        <v>0</v>
      </c>
      <c r="AM51" s="38">
        <v>0</v>
      </c>
      <c r="AN51" s="26">
        <v>0</v>
      </c>
      <c r="AO51" s="26">
        <v>0</v>
      </c>
      <c r="AP51" s="26">
        <v>0</v>
      </c>
      <c r="AQ51" s="26"/>
      <c r="AR51" s="26">
        <v>0</v>
      </c>
      <c r="AS51" s="26">
        <v>0</v>
      </c>
      <c r="AT51" s="26"/>
      <c r="AU51" s="26">
        <v>69837.9</v>
      </c>
      <c r="AV51" s="26">
        <v>34919</v>
      </c>
      <c r="AW51" s="26">
        <v>34919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/>
      <c r="BD51" s="26">
        <v>0</v>
      </c>
      <c r="BE51" s="26">
        <v>0</v>
      </c>
      <c r="BF51" s="26"/>
      <c r="BG51" s="23">
        <f t="shared" si="13"/>
        <v>530</v>
      </c>
      <c r="BH51" s="23">
        <f t="shared" si="13"/>
        <v>130</v>
      </c>
      <c r="BI51" s="23">
        <f t="shared" si="13"/>
        <v>42.2</v>
      </c>
      <c r="BJ51" s="27">
        <f t="shared" si="14"/>
        <v>32.46153846153847</v>
      </c>
      <c r="BK51" s="26">
        <v>530</v>
      </c>
      <c r="BL51" s="26">
        <v>130</v>
      </c>
      <c r="BM51" s="26">
        <v>42.2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/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2420</v>
      </c>
      <c r="CG51" s="26">
        <v>210</v>
      </c>
      <c r="CH51" s="26">
        <v>58.86</v>
      </c>
      <c r="CI51" s="38">
        <v>0</v>
      </c>
      <c r="CJ51" s="40">
        <v>210</v>
      </c>
      <c r="CK51" s="38">
        <v>58.86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/>
      <c r="CU51" s="26">
        <v>0</v>
      </c>
      <c r="CV51" s="26">
        <v>0</v>
      </c>
      <c r="CW51" s="26">
        <v>0</v>
      </c>
      <c r="CX51" s="38"/>
      <c r="CY51" s="21">
        <f t="shared" si="19"/>
        <v>83118.29999999999</v>
      </c>
      <c r="CZ51" s="21">
        <f t="shared" si="19"/>
        <v>38648.7</v>
      </c>
      <c r="DA51" s="21">
        <f t="shared" si="15"/>
        <v>38526.0069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36">
        <v>0</v>
      </c>
      <c r="DI51" s="36">
        <v>0</v>
      </c>
      <c r="DJ51" s="26"/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/>
      <c r="DQ51" s="26">
        <v>7064.2</v>
      </c>
      <c r="DR51" s="26">
        <v>4264.2</v>
      </c>
      <c r="DS51" s="26">
        <v>0</v>
      </c>
      <c r="DT51" s="26"/>
      <c r="DU51" s="28">
        <f t="shared" si="16"/>
        <v>7064.2</v>
      </c>
      <c r="DV51" s="28">
        <f t="shared" si="16"/>
        <v>4264.2</v>
      </c>
      <c r="DW51" s="28">
        <f t="shared" si="17"/>
        <v>0</v>
      </c>
      <c r="DX51" s="37"/>
      <c r="DZ51" s="43"/>
    </row>
    <row r="52" spans="1:130" ht="15" customHeight="1">
      <c r="A52" s="32">
        <v>43</v>
      </c>
      <c r="B52" s="20" t="s">
        <v>94</v>
      </c>
      <c r="C52" s="38">
        <v>0.8999999999996362</v>
      </c>
      <c r="D52" s="38">
        <v>0</v>
      </c>
      <c r="E52" s="21">
        <f t="shared" si="2"/>
        <v>12769</v>
      </c>
      <c r="F52" s="21">
        <f t="shared" si="2"/>
        <v>6064</v>
      </c>
      <c r="G52" s="21">
        <f t="shared" si="2"/>
        <v>6018.432000000001</v>
      </c>
      <c r="H52" s="21">
        <f t="shared" si="3"/>
        <v>99.24854881266492</v>
      </c>
      <c r="I52" s="21">
        <f t="shared" si="4"/>
        <v>2066158.7002</v>
      </c>
      <c r="J52" s="21">
        <f t="shared" si="5"/>
        <v>747655.698</v>
      </c>
      <c r="K52" s="22">
        <v>2078927.7002</v>
      </c>
      <c r="L52" s="22">
        <v>753674.13</v>
      </c>
      <c r="M52" s="23">
        <f t="shared" si="18"/>
        <v>3483.5</v>
      </c>
      <c r="N52" s="23">
        <f t="shared" si="18"/>
        <v>1421.25</v>
      </c>
      <c r="O52" s="23">
        <f t="shared" si="18"/>
        <v>1375.632</v>
      </c>
      <c r="P52" s="23">
        <f t="shared" si="6"/>
        <v>96.79029023746702</v>
      </c>
      <c r="Q52" s="24">
        <f t="shared" si="7"/>
        <v>800</v>
      </c>
      <c r="R52" s="24">
        <f t="shared" si="7"/>
        <v>400</v>
      </c>
      <c r="S52" s="24">
        <f t="shared" si="7"/>
        <v>296.767</v>
      </c>
      <c r="T52" s="25">
        <f t="shared" si="8"/>
        <v>74.19175</v>
      </c>
      <c r="U52" s="38">
        <v>0</v>
      </c>
      <c r="V52" s="38">
        <v>0</v>
      </c>
      <c r="W52" s="38">
        <v>0</v>
      </c>
      <c r="X52" s="26" t="e">
        <f t="shared" si="9"/>
        <v>#DIV/0!</v>
      </c>
      <c r="Y52" s="38">
        <v>1269.1</v>
      </c>
      <c r="Z52" s="38">
        <v>261.25</v>
      </c>
      <c r="AA52" s="38">
        <v>720.415</v>
      </c>
      <c r="AB52" s="26">
        <f t="shared" si="10"/>
        <v>275.75693779904304</v>
      </c>
      <c r="AC52" s="26">
        <v>800</v>
      </c>
      <c r="AD52" s="26">
        <v>400</v>
      </c>
      <c r="AE52" s="38">
        <v>296.767</v>
      </c>
      <c r="AF52" s="26">
        <f t="shared" si="11"/>
        <v>74.19175</v>
      </c>
      <c r="AG52" s="26">
        <v>50</v>
      </c>
      <c r="AH52" s="26">
        <v>20</v>
      </c>
      <c r="AI52" s="38">
        <v>20.9</v>
      </c>
      <c r="AJ52" s="26">
        <f t="shared" si="12"/>
        <v>104.5</v>
      </c>
      <c r="AK52" s="26">
        <v>0</v>
      </c>
      <c r="AL52" s="26">
        <v>0</v>
      </c>
      <c r="AM52" s="38">
        <v>0</v>
      </c>
      <c r="AN52" s="26">
        <v>0</v>
      </c>
      <c r="AO52" s="26">
        <v>0</v>
      </c>
      <c r="AP52" s="26">
        <v>0</v>
      </c>
      <c r="AQ52" s="26"/>
      <c r="AR52" s="26">
        <v>0</v>
      </c>
      <c r="AS52" s="26">
        <v>0</v>
      </c>
      <c r="AT52" s="26"/>
      <c r="AU52" s="26">
        <v>9285.5</v>
      </c>
      <c r="AV52" s="26">
        <v>4642.75</v>
      </c>
      <c r="AW52" s="26">
        <v>4642.8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/>
      <c r="BD52" s="26">
        <v>0</v>
      </c>
      <c r="BE52" s="26">
        <v>0</v>
      </c>
      <c r="BF52" s="26"/>
      <c r="BG52" s="23">
        <f t="shared" si="13"/>
        <v>709.9</v>
      </c>
      <c r="BH52" s="23">
        <f t="shared" si="13"/>
        <v>340</v>
      </c>
      <c r="BI52" s="23">
        <f t="shared" si="13"/>
        <v>225.45</v>
      </c>
      <c r="BJ52" s="27">
        <f t="shared" si="14"/>
        <v>66.30882352941177</v>
      </c>
      <c r="BK52" s="26">
        <v>709.9</v>
      </c>
      <c r="BL52" s="26">
        <v>340</v>
      </c>
      <c r="BM52" s="26">
        <v>225.45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/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654.5</v>
      </c>
      <c r="CG52" s="26">
        <v>400</v>
      </c>
      <c r="CH52" s="26">
        <v>112.1</v>
      </c>
      <c r="CI52" s="38">
        <v>654.5</v>
      </c>
      <c r="CJ52" s="40">
        <v>400</v>
      </c>
      <c r="CK52" s="38">
        <v>112.1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/>
      <c r="CU52" s="26">
        <v>0</v>
      </c>
      <c r="CV52" s="26">
        <v>0</v>
      </c>
      <c r="CW52" s="26">
        <v>0</v>
      </c>
      <c r="CX52" s="38"/>
      <c r="CY52" s="21">
        <f t="shared" si="19"/>
        <v>12769</v>
      </c>
      <c r="CZ52" s="21">
        <f t="shared" si="19"/>
        <v>6064</v>
      </c>
      <c r="DA52" s="21">
        <f t="shared" si="15"/>
        <v>6018.432000000001</v>
      </c>
      <c r="DB52" s="26">
        <v>0</v>
      </c>
      <c r="DC52" s="26">
        <v>0</v>
      </c>
      <c r="DD52" s="26">
        <v>0</v>
      </c>
      <c r="DE52" s="26">
        <v>0</v>
      </c>
      <c r="DF52" s="26">
        <v>0</v>
      </c>
      <c r="DG52" s="26">
        <v>0</v>
      </c>
      <c r="DH52" s="36">
        <v>0</v>
      </c>
      <c r="DI52" s="36">
        <v>0</v>
      </c>
      <c r="DJ52" s="26"/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26"/>
      <c r="DQ52" s="26">
        <v>0</v>
      </c>
      <c r="DR52" s="26">
        <v>0</v>
      </c>
      <c r="DS52" s="26">
        <v>0</v>
      </c>
      <c r="DT52" s="26"/>
      <c r="DU52" s="28">
        <f t="shared" si="16"/>
        <v>0</v>
      </c>
      <c r="DV52" s="28">
        <f t="shared" si="16"/>
        <v>0</v>
      </c>
      <c r="DW52" s="28">
        <f t="shared" si="17"/>
        <v>0</v>
      </c>
      <c r="DX52" s="37"/>
      <c r="DZ52" s="43"/>
    </row>
    <row r="53" spans="1:130" ht="15" customHeight="1">
      <c r="A53" s="33">
        <v>44</v>
      </c>
      <c r="B53" s="20" t="s">
        <v>95</v>
      </c>
      <c r="C53" s="38">
        <v>20739.045299999998</v>
      </c>
      <c r="D53" s="38">
        <v>0</v>
      </c>
      <c r="E53" s="21">
        <f t="shared" si="2"/>
        <v>356015.80000000005</v>
      </c>
      <c r="F53" s="21">
        <f t="shared" si="2"/>
        <v>160090.3</v>
      </c>
      <c r="G53" s="21">
        <f t="shared" si="2"/>
        <v>159654.695</v>
      </c>
      <c r="H53" s="21">
        <f t="shared" si="3"/>
        <v>99.72790044118851</v>
      </c>
      <c r="I53" s="21">
        <f t="shared" si="4"/>
        <v>1722911.9002</v>
      </c>
      <c r="J53" s="21">
        <f t="shared" si="5"/>
        <v>594019.435</v>
      </c>
      <c r="K53" s="22">
        <v>2078927.7002</v>
      </c>
      <c r="L53" s="22">
        <v>753674.13</v>
      </c>
      <c r="M53" s="23">
        <f t="shared" si="18"/>
        <v>141906.3</v>
      </c>
      <c r="N53" s="23">
        <f t="shared" si="18"/>
        <v>53495</v>
      </c>
      <c r="O53" s="23">
        <f t="shared" si="18"/>
        <v>53307.155</v>
      </c>
      <c r="P53" s="23">
        <f t="shared" si="6"/>
        <v>99.64885503318067</v>
      </c>
      <c r="Q53" s="24">
        <f t="shared" si="7"/>
        <v>37165.4</v>
      </c>
      <c r="R53" s="24">
        <f t="shared" si="7"/>
        <v>14750</v>
      </c>
      <c r="S53" s="24">
        <f t="shared" si="7"/>
        <v>18706.996</v>
      </c>
      <c r="T53" s="25">
        <f t="shared" si="8"/>
        <v>126.82709152542373</v>
      </c>
      <c r="U53" s="38">
        <v>1665.4</v>
      </c>
      <c r="V53" s="38">
        <v>750</v>
      </c>
      <c r="W53" s="38">
        <v>322.771</v>
      </c>
      <c r="X53" s="26">
        <f t="shared" si="9"/>
        <v>43.03613333333334</v>
      </c>
      <c r="Y53" s="38">
        <v>22996.9</v>
      </c>
      <c r="Z53" s="38">
        <v>6500</v>
      </c>
      <c r="AA53" s="38">
        <v>6025.3475</v>
      </c>
      <c r="AB53" s="26">
        <f t="shared" si="10"/>
        <v>92.69765384615386</v>
      </c>
      <c r="AC53" s="26">
        <v>35500</v>
      </c>
      <c r="AD53" s="26">
        <v>14000</v>
      </c>
      <c r="AE53" s="38">
        <v>18384.225</v>
      </c>
      <c r="AF53" s="26">
        <f t="shared" si="11"/>
        <v>131.31589285714284</v>
      </c>
      <c r="AG53" s="26">
        <v>4286</v>
      </c>
      <c r="AH53" s="26">
        <v>1715</v>
      </c>
      <c r="AI53" s="38">
        <v>1889.0125</v>
      </c>
      <c r="AJ53" s="26">
        <f t="shared" si="12"/>
        <v>110.14650145772595</v>
      </c>
      <c r="AK53" s="26">
        <v>5000</v>
      </c>
      <c r="AL53" s="26">
        <v>2600</v>
      </c>
      <c r="AM53" s="38">
        <v>2482.7</v>
      </c>
      <c r="AN53" s="26">
        <v>0</v>
      </c>
      <c r="AO53" s="26">
        <v>0</v>
      </c>
      <c r="AP53" s="26">
        <v>0</v>
      </c>
      <c r="AQ53" s="26"/>
      <c r="AR53" s="26">
        <v>0</v>
      </c>
      <c r="AS53" s="26">
        <v>0</v>
      </c>
      <c r="AT53" s="26"/>
      <c r="AU53" s="26">
        <v>207660.4</v>
      </c>
      <c r="AV53" s="26">
        <v>103830.2</v>
      </c>
      <c r="AW53" s="26">
        <v>103830.2</v>
      </c>
      <c r="AX53" s="26">
        <v>3033.9</v>
      </c>
      <c r="AY53" s="26">
        <v>1265.1</v>
      </c>
      <c r="AZ53" s="26">
        <v>1265.1</v>
      </c>
      <c r="BA53" s="26">
        <v>0</v>
      </c>
      <c r="BB53" s="26">
        <v>0</v>
      </c>
      <c r="BC53" s="26"/>
      <c r="BD53" s="26">
        <v>0</v>
      </c>
      <c r="BE53" s="26">
        <v>0</v>
      </c>
      <c r="BF53" s="26"/>
      <c r="BG53" s="23">
        <f t="shared" si="13"/>
        <v>36846</v>
      </c>
      <c r="BH53" s="23">
        <f t="shared" si="13"/>
        <v>13480</v>
      </c>
      <c r="BI53" s="23">
        <f t="shared" si="13"/>
        <v>11970.313</v>
      </c>
      <c r="BJ53" s="27">
        <f t="shared" si="14"/>
        <v>88.80054154302671</v>
      </c>
      <c r="BK53" s="26">
        <v>36500</v>
      </c>
      <c r="BL53" s="26">
        <v>13380</v>
      </c>
      <c r="BM53" s="26">
        <v>11970.313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346</v>
      </c>
      <c r="BU53" s="26">
        <v>100</v>
      </c>
      <c r="BV53" s="26">
        <v>0</v>
      </c>
      <c r="BW53" s="26">
        <v>0</v>
      </c>
      <c r="BX53" s="26">
        <v>0</v>
      </c>
      <c r="BY53" s="26"/>
      <c r="BZ53" s="26">
        <v>3415.2</v>
      </c>
      <c r="CA53" s="26">
        <v>1500</v>
      </c>
      <c r="CB53" s="26">
        <v>1252.24</v>
      </c>
      <c r="CC53" s="26">
        <v>0</v>
      </c>
      <c r="CD53" s="26">
        <v>0</v>
      </c>
      <c r="CE53" s="26">
        <v>864</v>
      </c>
      <c r="CF53" s="26">
        <v>35312</v>
      </c>
      <c r="CG53" s="26">
        <v>14400</v>
      </c>
      <c r="CH53" s="26">
        <v>10550.594</v>
      </c>
      <c r="CI53" s="38">
        <v>18000</v>
      </c>
      <c r="CJ53" s="40">
        <v>7500</v>
      </c>
      <c r="CK53" s="38">
        <v>3940.744</v>
      </c>
      <c r="CL53" s="26">
        <v>0</v>
      </c>
      <c r="CM53" s="26">
        <v>0</v>
      </c>
      <c r="CN53" s="26">
        <v>0</v>
      </c>
      <c r="CO53" s="26">
        <v>300</v>
      </c>
      <c r="CP53" s="26">
        <v>50</v>
      </c>
      <c r="CQ53" s="26">
        <v>400</v>
      </c>
      <c r="CR53" s="26">
        <v>0</v>
      </c>
      <c r="CS53" s="26">
        <v>0</v>
      </c>
      <c r="CT53" s="26"/>
      <c r="CU53" s="26">
        <v>0</v>
      </c>
      <c r="CV53" s="26">
        <v>0</v>
      </c>
      <c r="CW53" s="26">
        <v>418.192</v>
      </c>
      <c r="CX53" s="38"/>
      <c r="CY53" s="21">
        <f t="shared" si="19"/>
        <v>356015.80000000005</v>
      </c>
      <c r="CZ53" s="21">
        <f t="shared" si="19"/>
        <v>160090.3</v>
      </c>
      <c r="DA53" s="21">
        <f t="shared" si="15"/>
        <v>159654.695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/>
      <c r="DK53" s="26">
        <v>0</v>
      </c>
      <c r="DL53" s="26">
        <v>0</v>
      </c>
      <c r="DM53" s="26">
        <v>0</v>
      </c>
      <c r="DN53" s="26">
        <v>0</v>
      </c>
      <c r="DO53" s="26">
        <v>0</v>
      </c>
      <c r="DP53" s="26"/>
      <c r="DQ53" s="26">
        <v>2500</v>
      </c>
      <c r="DR53" s="26">
        <v>0</v>
      </c>
      <c r="DS53" s="26">
        <v>0</v>
      </c>
      <c r="DT53" s="26"/>
      <c r="DU53" s="28">
        <f t="shared" si="16"/>
        <v>2500</v>
      </c>
      <c r="DV53" s="28">
        <f t="shared" si="16"/>
        <v>0</v>
      </c>
      <c r="DW53" s="28">
        <f t="shared" si="17"/>
        <v>0</v>
      </c>
      <c r="DX53" s="37"/>
      <c r="DZ53" s="43"/>
    </row>
    <row r="54" spans="1:130" ht="15" customHeight="1">
      <c r="A54" s="32">
        <v>45</v>
      </c>
      <c r="B54" s="20" t="s">
        <v>96</v>
      </c>
      <c r="C54" s="38">
        <v>20908.277</v>
      </c>
      <c r="D54" s="38">
        <v>2513</v>
      </c>
      <c r="E54" s="21">
        <f t="shared" si="2"/>
        <v>158958.9</v>
      </c>
      <c r="F54" s="21">
        <f t="shared" si="2"/>
        <v>69081.95</v>
      </c>
      <c r="G54" s="21">
        <f t="shared" si="2"/>
        <v>66987.937</v>
      </c>
      <c r="H54" s="21">
        <f t="shared" si="3"/>
        <v>96.96879865145672</v>
      </c>
      <c r="I54" s="21">
        <f t="shared" si="4"/>
        <v>1919968.8002000002</v>
      </c>
      <c r="J54" s="21">
        <f t="shared" si="5"/>
        <v>686686.193</v>
      </c>
      <c r="K54" s="22">
        <v>2078927.7002</v>
      </c>
      <c r="L54" s="22">
        <v>753674.13</v>
      </c>
      <c r="M54" s="23">
        <f t="shared" si="18"/>
        <v>47035</v>
      </c>
      <c r="N54" s="23">
        <f t="shared" si="18"/>
        <v>13120</v>
      </c>
      <c r="O54" s="23">
        <f t="shared" si="18"/>
        <v>11025.937</v>
      </c>
      <c r="P54" s="23">
        <f t="shared" si="6"/>
        <v>84.03915396341463</v>
      </c>
      <c r="Q54" s="24">
        <f t="shared" si="7"/>
        <v>12359.3</v>
      </c>
      <c r="R54" s="24">
        <f t="shared" si="7"/>
        <v>3000</v>
      </c>
      <c r="S54" s="24">
        <f t="shared" si="7"/>
        <v>3000.042</v>
      </c>
      <c r="T54" s="25">
        <f t="shared" si="8"/>
        <v>100.00139999999999</v>
      </c>
      <c r="U54" s="38">
        <v>0</v>
      </c>
      <c r="V54" s="38">
        <v>0</v>
      </c>
      <c r="W54" s="38">
        <v>0.997</v>
      </c>
      <c r="X54" s="26" t="e">
        <f t="shared" si="9"/>
        <v>#DIV/0!</v>
      </c>
      <c r="Y54" s="38">
        <v>19855.1</v>
      </c>
      <c r="Z54" s="38">
        <v>4000</v>
      </c>
      <c r="AA54" s="38">
        <v>3882.8</v>
      </c>
      <c r="AB54" s="26">
        <f t="shared" si="10"/>
        <v>97.07000000000001</v>
      </c>
      <c r="AC54" s="26">
        <v>12359.3</v>
      </c>
      <c r="AD54" s="26">
        <v>3000</v>
      </c>
      <c r="AE54" s="38">
        <v>2999.045</v>
      </c>
      <c r="AF54" s="26">
        <f t="shared" si="11"/>
        <v>99.96816666666668</v>
      </c>
      <c r="AG54" s="26">
        <v>240</v>
      </c>
      <c r="AH54" s="26">
        <v>120</v>
      </c>
      <c r="AI54" s="38">
        <v>241.2</v>
      </c>
      <c r="AJ54" s="26">
        <f t="shared" si="12"/>
        <v>200.99999999999997</v>
      </c>
      <c r="AK54" s="26">
        <v>0</v>
      </c>
      <c r="AL54" s="26">
        <v>0</v>
      </c>
      <c r="AM54" s="38">
        <v>0</v>
      </c>
      <c r="AN54" s="26">
        <v>0</v>
      </c>
      <c r="AO54" s="26">
        <v>0</v>
      </c>
      <c r="AP54" s="26">
        <v>0</v>
      </c>
      <c r="AQ54" s="26"/>
      <c r="AR54" s="26">
        <v>0</v>
      </c>
      <c r="AS54" s="26">
        <v>0</v>
      </c>
      <c r="AT54" s="26"/>
      <c r="AU54" s="26">
        <v>111923.9</v>
      </c>
      <c r="AV54" s="26">
        <v>55961.95</v>
      </c>
      <c r="AW54" s="26">
        <v>55962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/>
      <c r="BD54" s="26">
        <v>0</v>
      </c>
      <c r="BE54" s="26">
        <v>0</v>
      </c>
      <c r="BF54" s="26"/>
      <c r="BG54" s="23">
        <f t="shared" si="13"/>
        <v>4400.6</v>
      </c>
      <c r="BH54" s="23">
        <f t="shared" si="13"/>
        <v>1000</v>
      </c>
      <c r="BI54" s="23">
        <f t="shared" si="13"/>
        <v>1522.145</v>
      </c>
      <c r="BJ54" s="27">
        <f t="shared" si="14"/>
        <v>152.21450000000002</v>
      </c>
      <c r="BK54" s="26">
        <v>4400.6</v>
      </c>
      <c r="BL54" s="26">
        <v>1000</v>
      </c>
      <c r="BM54" s="26">
        <v>1522.145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/>
      <c r="BZ54" s="26">
        <v>0</v>
      </c>
      <c r="CA54" s="26">
        <v>0</v>
      </c>
      <c r="CB54" s="26">
        <v>0</v>
      </c>
      <c r="CC54" s="26">
        <v>1580</v>
      </c>
      <c r="CD54" s="26">
        <v>0</v>
      </c>
      <c r="CE54" s="26">
        <v>696.55</v>
      </c>
      <c r="CF54" s="26">
        <v>8600</v>
      </c>
      <c r="CG54" s="26">
        <v>5000</v>
      </c>
      <c r="CH54" s="26">
        <v>1683.2</v>
      </c>
      <c r="CI54" s="38">
        <v>8600</v>
      </c>
      <c r="CJ54" s="40">
        <v>2000</v>
      </c>
      <c r="CK54" s="38">
        <v>1683.2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/>
      <c r="CU54" s="26">
        <v>0</v>
      </c>
      <c r="CV54" s="26">
        <v>0</v>
      </c>
      <c r="CW54" s="26">
        <v>0</v>
      </c>
      <c r="CX54" s="38"/>
      <c r="CY54" s="21">
        <f t="shared" si="19"/>
        <v>158958.9</v>
      </c>
      <c r="CZ54" s="21">
        <f t="shared" si="19"/>
        <v>69081.95</v>
      </c>
      <c r="DA54" s="21">
        <f t="shared" si="15"/>
        <v>66987.937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/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26"/>
      <c r="DQ54" s="26">
        <v>0</v>
      </c>
      <c r="DR54" s="26">
        <v>0</v>
      </c>
      <c r="DS54" s="26">
        <v>0</v>
      </c>
      <c r="DT54" s="26"/>
      <c r="DU54" s="28">
        <f t="shared" si="16"/>
        <v>0</v>
      </c>
      <c r="DV54" s="28">
        <f t="shared" si="16"/>
        <v>0</v>
      </c>
      <c r="DW54" s="28">
        <f t="shared" si="17"/>
        <v>0</v>
      </c>
      <c r="DX54" s="37"/>
      <c r="DZ54" s="43"/>
    </row>
    <row r="55" spans="1:130" ht="15" customHeight="1">
      <c r="A55" s="33">
        <v>46</v>
      </c>
      <c r="B55" s="20" t="s">
        <v>97</v>
      </c>
      <c r="C55" s="38">
        <v>9532.028</v>
      </c>
      <c r="D55" s="38">
        <v>0</v>
      </c>
      <c r="E55" s="21">
        <f t="shared" si="2"/>
        <v>126049.20000000001</v>
      </c>
      <c r="F55" s="21">
        <f t="shared" si="2"/>
        <v>58950.5</v>
      </c>
      <c r="G55" s="21">
        <f t="shared" si="2"/>
        <v>52978.909</v>
      </c>
      <c r="H55" s="21">
        <f t="shared" si="3"/>
        <v>89.87016055843462</v>
      </c>
      <c r="I55" s="21">
        <f t="shared" si="4"/>
        <v>1952878.5002000001</v>
      </c>
      <c r="J55" s="21">
        <f t="shared" si="5"/>
        <v>700695.221</v>
      </c>
      <c r="K55" s="22">
        <v>2078927.7002</v>
      </c>
      <c r="L55" s="22">
        <v>753674.13</v>
      </c>
      <c r="M55" s="23">
        <f t="shared" si="18"/>
        <v>40967.6</v>
      </c>
      <c r="N55" s="23">
        <f t="shared" si="18"/>
        <v>16409.7</v>
      </c>
      <c r="O55" s="23">
        <f t="shared" si="18"/>
        <v>10438.109</v>
      </c>
      <c r="P55" s="23">
        <f t="shared" si="6"/>
        <v>63.60938347440843</v>
      </c>
      <c r="Q55" s="24">
        <f t="shared" si="7"/>
        <v>12175.7</v>
      </c>
      <c r="R55" s="24">
        <f t="shared" si="7"/>
        <v>8233.30000000001</v>
      </c>
      <c r="S55" s="24">
        <f t="shared" si="7"/>
        <v>4140.683</v>
      </c>
      <c r="T55" s="25">
        <f t="shared" si="8"/>
        <v>50.29189996720628</v>
      </c>
      <c r="U55" s="38">
        <v>0</v>
      </c>
      <c r="V55" s="38">
        <v>3</v>
      </c>
      <c r="W55" s="38">
        <v>0.903</v>
      </c>
      <c r="X55" s="26">
        <f t="shared" si="9"/>
        <v>30.099999999999998</v>
      </c>
      <c r="Y55" s="38">
        <v>20105.7</v>
      </c>
      <c r="Z55" s="38">
        <v>4376.39999999999</v>
      </c>
      <c r="AA55" s="38">
        <v>2840.226</v>
      </c>
      <c r="AB55" s="26">
        <f t="shared" si="10"/>
        <v>64.89868384973967</v>
      </c>
      <c r="AC55" s="26">
        <v>12175.7</v>
      </c>
      <c r="AD55" s="26">
        <v>8230.30000000001</v>
      </c>
      <c r="AE55" s="38">
        <v>4139.78</v>
      </c>
      <c r="AF55" s="26">
        <f t="shared" si="11"/>
        <v>50.29926005127388</v>
      </c>
      <c r="AG55" s="26">
        <v>1288</v>
      </c>
      <c r="AH55" s="26">
        <v>300</v>
      </c>
      <c r="AI55" s="38">
        <v>601.1</v>
      </c>
      <c r="AJ55" s="26">
        <f t="shared" si="12"/>
        <v>200.36666666666667</v>
      </c>
      <c r="AK55" s="26">
        <v>0</v>
      </c>
      <c r="AL55" s="26">
        <v>0</v>
      </c>
      <c r="AM55" s="38">
        <v>0</v>
      </c>
      <c r="AN55" s="26">
        <v>0</v>
      </c>
      <c r="AO55" s="26">
        <v>0</v>
      </c>
      <c r="AP55" s="26">
        <v>0</v>
      </c>
      <c r="AQ55" s="26"/>
      <c r="AR55" s="26">
        <v>0</v>
      </c>
      <c r="AS55" s="26">
        <v>0</v>
      </c>
      <c r="AT55" s="26"/>
      <c r="AU55" s="26">
        <v>85081.6</v>
      </c>
      <c r="AV55" s="26">
        <v>42540.8</v>
      </c>
      <c r="AW55" s="26">
        <v>42540.8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/>
      <c r="BD55" s="26">
        <v>0</v>
      </c>
      <c r="BE55" s="26">
        <v>0</v>
      </c>
      <c r="BF55" s="26"/>
      <c r="BG55" s="23">
        <f t="shared" si="13"/>
        <v>4498.2</v>
      </c>
      <c r="BH55" s="23">
        <f t="shared" si="13"/>
        <v>2200</v>
      </c>
      <c r="BI55" s="23">
        <f t="shared" si="13"/>
        <v>1740.1</v>
      </c>
      <c r="BJ55" s="27">
        <f t="shared" si="14"/>
        <v>79.09545454545454</v>
      </c>
      <c r="BK55" s="26">
        <v>4138.2</v>
      </c>
      <c r="BL55" s="26">
        <v>2000</v>
      </c>
      <c r="BM55" s="26">
        <v>1590.1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360</v>
      </c>
      <c r="BU55" s="26">
        <v>200</v>
      </c>
      <c r="BV55" s="26">
        <v>150</v>
      </c>
      <c r="BW55" s="26">
        <v>0</v>
      </c>
      <c r="BX55" s="26">
        <v>0</v>
      </c>
      <c r="BY55" s="26"/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2900</v>
      </c>
      <c r="CG55" s="26">
        <v>1300</v>
      </c>
      <c r="CH55" s="26">
        <v>1116</v>
      </c>
      <c r="CI55" s="38">
        <v>2100</v>
      </c>
      <c r="CJ55" s="40">
        <v>1050</v>
      </c>
      <c r="CK55" s="38">
        <v>796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/>
      <c r="CU55" s="26">
        <v>0</v>
      </c>
      <c r="CV55" s="26">
        <v>0</v>
      </c>
      <c r="CW55" s="26">
        <v>0</v>
      </c>
      <c r="CX55" s="38"/>
      <c r="CY55" s="21">
        <f t="shared" si="19"/>
        <v>126049.2</v>
      </c>
      <c r="CZ55" s="21">
        <f t="shared" si="19"/>
        <v>58950.5</v>
      </c>
      <c r="DA55" s="21">
        <f t="shared" si="15"/>
        <v>52978.909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0</v>
      </c>
      <c r="DH55" s="26">
        <v>0</v>
      </c>
      <c r="DI55" s="26">
        <v>0</v>
      </c>
      <c r="DJ55" s="26"/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26"/>
      <c r="DQ55" s="26">
        <v>5538</v>
      </c>
      <c r="DR55" s="26">
        <v>38</v>
      </c>
      <c r="DS55" s="26">
        <v>0</v>
      </c>
      <c r="DT55" s="26"/>
      <c r="DU55" s="28">
        <f t="shared" si="16"/>
        <v>5538</v>
      </c>
      <c r="DV55" s="28">
        <f t="shared" si="16"/>
        <v>38</v>
      </c>
      <c r="DW55" s="28">
        <f t="shared" si="17"/>
        <v>0</v>
      </c>
      <c r="DX55" s="37"/>
      <c r="DZ55" s="43"/>
    </row>
    <row r="56" spans="1:130" ht="15" customHeight="1">
      <c r="A56" s="32">
        <v>47</v>
      </c>
      <c r="B56" s="20" t="s">
        <v>98</v>
      </c>
      <c r="C56" s="38">
        <v>7194</v>
      </c>
      <c r="D56" s="38">
        <v>0</v>
      </c>
      <c r="E56" s="21">
        <f t="shared" si="2"/>
        <v>730169.7000000001</v>
      </c>
      <c r="F56" s="21">
        <f t="shared" si="2"/>
        <v>359340.065</v>
      </c>
      <c r="G56" s="21">
        <f t="shared" si="2"/>
        <v>283508.34599999996</v>
      </c>
      <c r="H56" s="21">
        <f t="shared" si="3"/>
        <v>78.8969484936226</v>
      </c>
      <c r="I56" s="21">
        <f t="shared" si="4"/>
        <v>1348758.0002000001</v>
      </c>
      <c r="J56" s="21">
        <f t="shared" si="5"/>
        <v>470165.78400000004</v>
      </c>
      <c r="K56" s="22">
        <v>2078927.7002</v>
      </c>
      <c r="L56" s="22">
        <v>753674.13</v>
      </c>
      <c r="M56" s="23">
        <f t="shared" si="18"/>
        <v>171529.1</v>
      </c>
      <c r="N56" s="23">
        <f t="shared" si="18"/>
        <v>80029.89</v>
      </c>
      <c r="O56" s="23">
        <f t="shared" si="18"/>
        <v>78713.626</v>
      </c>
      <c r="P56" s="23">
        <f t="shared" si="6"/>
        <v>98.35528450682615</v>
      </c>
      <c r="Q56" s="24">
        <f t="shared" si="7"/>
        <v>53873.899999999994</v>
      </c>
      <c r="R56" s="24">
        <f t="shared" si="7"/>
        <v>25824.79</v>
      </c>
      <c r="S56" s="24">
        <f t="shared" si="7"/>
        <v>24634.5624</v>
      </c>
      <c r="T56" s="25">
        <f t="shared" si="8"/>
        <v>95.3911431612803</v>
      </c>
      <c r="U56" s="38">
        <v>10047.7</v>
      </c>
      <c r="V56" s="38">
        <v>4824.79</v>
      </c>
      <c r="W56" s="38">
        <v>5359.2054</v>
      </c>
      <c r="X56" s="26">
        <f t="shared" si="9"/>
        <v>111.07644892316557</v>
      </c>
      <c r="Y56" s="38">
        <v>9219.6</v>
      </c>
      <c r="Z56" s="38">
        <v>4264.5</v>
      </c>
      <c r="AA56" s="38">
        <v>3880.6676</v>
      </c>
      <c r="AB56" s="26">
        <f t="shared" si="10"/>
        <v>90.99935748622347</v>
      </c>
      <c r="AC56" s="26">
        <v>43826.2</v>
      </c>
      <c r="AD56" s="26">
        <v>21000</v>
      </c>
      <c r="AE56" s="38">
        <v>19275.357</v>
      </c>
      <c r="AF56" s="26">
        <f t="shared" si="11"/>
        <v>91.78741428571429</v>
      </c>
      <c r="AG56" s="26">
        <v>17364.6</v>
      </c>
      <c r="AH56" s="26">
        <v>10121.1</v>
      </c>
      <c r="AI56" s="38">
        <v>10572.29</v>
      </c>
      <c r="AJ56" s="26">
        <f t="shared" si="12"/>
        <v>104.45791465354557</v>
      </c>
      <c r="AK56" s="26">
        <v>8000</v>
      </c>
      <c r="AL56" s="26">
        <v>3550</v>
      </c>
      <c r="AM56" s="38">
        <v>3305.8</v>
      </c>
      <c r="AN56" s="26">
        <v>0</v>
      </c>
      <c r="AO56" s="26">
        <v>0</v>
      </c>
      <c r="AP56" s="26">
        <v>0</v>
      </c>
      <c r="AQ56" s="26"/>
      <c r="AR56" s="26">
        <v>0</v>
      </c>
      <c r="AS56" s="26">
        <v>0</v>
      </c>
      <c r="AT56" s="26"/>
      <c r="AU56" s="26">
        <v>362184.8</v>
      </c>
      <c r="AV56" s="26">
        <v>181092.4</v>
      </c>
      <c r="AW56" s="26">
        <v>181092.4</v>
      </c>
      <c r="AX56" s="26">
        <v>65190.3</v>
      </c>
      <c r="AY56" s="26">
        <v>32595.2</v>
      </c>
      <c r="AZ56" s="26">
        <v>6293</v>
      </c>
      <c r="BA56" s="26">
        <v>0</v>
      </c>
      <c r="BB56" s="26">
        <v>0</v>
      </c>
      <c r="BC56" s="26"/>
      <c r="BD56" s="26">
        <v>0</v>
      </c>
      <c r="BE56" s="26">
        <v>0</v>
      </c>
      <c r="BF56" s="26"/>
      <c r="BG56" s="23">
        <f t="shared" si="13"/>
        <v>8100</v>
      </c>
      <c r="BH56" s="23">
        <f t="shared" si="13"/>
        <v>3500</v>
      </c>
      <c r="BI56" s="23">
        <f t="shared" si="13"/>
        <v>4190.808</v>
      </c>
      <c r="BJ56" s="27">
        <f t="shared" si="14"/>
        <v>119.73737142857144</v>
      </c>
      <c r="BK56" s="26">
        <v>4250</v>
      </c>
      <c r="BL56" s="26">
        <v>1900</v>
      </c>
      <c r="BM56" s="26">
        <v>1957.208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3850</v>
      </c>
      <c r="BU56" s="26">
        <v>1600</v>
      </c>
      <c r="BV56" s="26">
        <v>2233.6</v>
      </c>
      <c r="BW56" s="26">
        <v>0</v>
      </c>
      <c r="BX56" s="26">
        <v>0</v>
      </c>
      <c r="BY56" s="26"/>
      <c r="BZ56" s="26">
        <v>5363.2</v>
      </c>
      <c r="CA56" s="26">
        <v>2671.4</v>
      </c>
      <c r="CB56" s="26">
        <v>2409.32</v>
      </c>
      <c r="CC56" s="26">
        <v>0</v>
      </c>
      <c r="CD56" s="26">
        <v>0</v>
      </c>
      <c r="CE56" s="26">
        <v>0</v>
      </c>
      <c r="CF56" s="26">
        <v>70771</v>
      </c>
      <c r="CG56" s="26">
        <v>31239.5</v>
      </c>
      <c r="CH56" s="26">
        <v>30722.907</v>
      </c>
      <c r="CI56" s="38">
        <v>31600</v>
      </c>
      <c r="CJ56" s="40">
        <v>12300</v>
      </c>
      <c r="CK56" s="38">
        <v>9541.807</v>
      </c>
      <c r="CL56" s="26">
        <v>3500</v>
      </c>
      <c r="CM56" s="26">
        <v>1200</v>
      </c>
      <c r="CN56" s="26">
        <v>1157.741</v>
      </c>
      <c r="CO56" s="26">
        <v>200</v>
      </c>
      <c r="CP56" s="26">
        <v>80</v>
      </c>
      <c r="CQ56" s="26">
        <v>0</v>
      </c>
      <c r="CR56" s="26">
        <v>0</v>
      </c>
      <c r="CS56" s="26">
        <v>0</v>
      </c>
      <c r="CT56" s="26"/>
      <c r="CU56" s="26">
        <v>500</v>
      </c>
      <c r="CV56" s="26">
        <v>250</v>
      </c>
      <c r="CW56" s="26">
        <v>248.85</v>
      </c>
      <c r="CX56" s="38"/>
      <c r="CY56" s="21">
        <f t="shared" si="19"/>
        <v>604267.4</v>
      </c>
      <c r="CZ56" s="21">
        <f t="shared" si="19"/>
        <v>296388.89</v>
      </c>
      <c r="DA56" s="21">
        <f t="shared" si="15"/>
        <v>268508.34599999996</v>
      </c>
      <c r="DB56" s="26">
        <v>0</v>
      </c>
      <c r="DC56" s="26">
        <v>0</v>
      </c>
      <c r="DD56" s="26">
        <v>0</v>
      </c>
      <c r="DE56" s="26">
        <v>125902.3</v>
      </c>
      <c r="DF56" s="26">
        <v>62951.175</v>
      </c>
      <c r="DG56" s="26">
        <v>15000</v>
      </c>
      <c r="DH56" s="26">
        <v>0</v>
      </c>
      <c r="DI56" s="26">
        <v>0</v>
      </c>
      <c r="DJ56" s="26"/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/>
      <c r="DQ56" s="26">
        <v>0</v>
      </c>
      <c r="DR56" s="26">
        <v>0</v>
      </c>
      <c r="DS56" s="26">
        <v>0</v>
      </c>
      <c r="DT56" s="26"/>
      <c r="DU56" s="28">
        <f t="shared" si="16"/>
        <v>125902.3</v>
      </c>
      <c r="DV56" s="28">
        <f t="shared" si="16"/>
        <v>62951.175</v>
      </c>
      <c r="DW56" s="28">
        <f t="shared" si="17"/>
        <v>15000</v>
      </c>
      <c r="DX56" s="39"/>
      <c r="DZ56" s="43"/>
    </row>
    <row r="57" spans="1:130" ht="15" customHeight="1">
      <c r="A57" s="33">
        <v>48</v>
      </c>
      <c r="B57" s="20" t="s">
        <v>99</v>
      </c>
      <c r="C57" s="38">
        <v>4281.1382</v>
      </c>
      <c r="D57" s="38">
        <v>0</v>
      </c>
      <c r="E57" s="21">
        <f t="shared" si="2"/>
        <v>179801.9</v>
      </c>
      <c r="F57" s="21">
        <f t="shared" si="2"/>
        <v>88033.8618</v>
      </c>
      <c r="G57" s="21">
        <f t="shared" si="2"/>
        <v>96802.855</v>
      </c>
      <c r="H57" s="21">
        <f t="shared" si="3"/>
        <v>109.96093210124289</v>
      </c>
      <c r="I57" s="21">
        <f t="shared" si="4"/>
        <v>1899125.8002000002</v>
      </c>
      <c r="J57" s="21">
        <f t="shared" si="5"/>
        <v>656871.275</v>
      </c>
      <c r="K57" s="22">
        <v>2078927.7002</v>
      </c>
      <c r="L57" s="22">
        <v>753674.13</v>
      </c>
      <c r="M57" s="23">
        <f t="shared" si="18"/>
        <v>58287.4</v>
      </c>
      <c r="N57" s="23">
        <f t="shared" si="18"/>
        <v>27276.5618</v>
      </c>
      <c r="O57" s="23">
        <f t="shared" si="18"/>
        <v>36056.355</v>
      </c>
      <c r="P57" s="23">
        <f t="shared" si="6"/>
        <v>132.18804944837294</v>
      </c>
      <c r="Q57" s="24">
        <f t="shared" si="7"/>
        <v>14360.400000000001</v>
      </c>
      <c r="R57" s="24">
        <f t="shared" si="7"/>
        <v>6054.3618</v>
      </c>
      <c r="S57" s="24">
        <f t="shared" si="7"/>
        <v>6098.9039999999995</v>
      </c>
      <c r="T57" s="25">
        <f t="shared" si="8"/>
        <v>100.73570429834571</v>
      </c>
      <c r="U57" s="38">
        <v>1040.2</v>
      </c>
      <c r="V57" s="38">
        <v>436</v>
      </c>
      <c r="W57" s="38">
        <v>292.687</v>
      </c>
      <c r="X57" s="26">
        <f t="shared" si="9"/>
        <v>67.13004587155964</v>
      </c>
      <c r="Y57" s="38">
        <v>11898.6</v>
      </c>
      <c r="Z57" s="38">
        <v>3830</v>
      </c>
      <c r="AA57" s="38">
        <v>3780.296</v>
      </c>
      <c r="AB57" s="26">
        <f t="shared" si="10"/>
        <v>98.7022454308094</v>
      </c>
      <c r="AC57" s="26">
        <v>13320.2</v>
      </c>
      <c r="AD57" s="26">
        <v>5618.3618</v>
      </c>
      <c r="AE57" s="38">
        <v>5806.217</v>
      </c>
      <c r="AF57" s="26">
        <f t="shared" si="11"/>
        <v>103.34359385684276</v>
      </c>
      <c r="AG57" s="26">
        <v>1482</v>
      </c>
      <c r="AH57" s="26">
        <v>1034</v>
      </c>
      <c r="AI57" s="38">
        <v>842.67</v>
      </c>
      <c r="AJ57" s="26">
        <f t="shared" si="12"/>
        <v>81.49613152804642</v>
      </c>
      <c r="AK57" s="26">
        <v>0</v>
      </c>
      <c r="AL57" s="26">
        <v>0</v>
      </c>
      <c r="AM57" s="38">
        <v>0</v>
      </c>
      <c r="AN57" s="26">
        <v>0</v>
      </c>
      <c r="AO57" s="26">
        <v>0</v>
      </c>
      <c r="AP57" s="26">
        <v>0</v>
      </c>
      <c r="AQ57" s="26"/>
      <c r="AR57" s="26">
        <v>0</v>
      </c>
      <c r="AS57" s="26">
        <v>0</v>
      </c>
      <c r="AT57" s="26"/>
      <c r="AU57" s="26">
        <v>121514.5</v>
      </c>
      <c r="AV57" s="26">
        <v>60757.3</v>
      </c>
      <c r="AW57" s="26">
        <v>60746.5</v>
      </c>
      <c r="AX57" s="26">
        <v>0</v>
      </c>
      <c r="AY57" s="26">
        <v>0</v>
      </c>
      <c r="AZ57" s="26">
        <v>0</v>
      </c>
      <c r="BA57" s="26">
        <v>0</v>
      </c>
      <c r="BB57" s="26">
        <v>0</v>
      </c>
      <c r="BC57" s="26"/>
      <c r="BD57" s="26">
        <v>0</v>
      </c>
      <c r="BE57" s="26">
        <v>0</v>
      </c>
      <c r="BF57" s="26"/>
      <c r="BG57" s="23">
        <f t="shared" si="13"/>
        <v>17615.4</v>
      </c>
      <c r="BH57" s="23">
        <f t="shared" si="13"/>
        <v>9905.2</v>
      </c>
      <c r="BI57" s="23">
        <f t="shared" si="13"/>
        <v>8104.219999999999</v>
      </c>
      <c r="BJ57" s="27">
        <f t="shared" si="14"/>
        <v>81.817833057384</v>
      </c>
      <c r="BK57" s="26">
        <v>10962.4</v>
      </c>
      <c r="BL57" s="26">
        <v>6505.2</v>
      </c>
      <c r="BM57" s="26">
        <v>5250.7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6653</v>
      </c>
      <c r="BU57" s="26">
        <v>3400</v>
      </c>
      <c r="BV57" s="26">
        <v>2853.52</v>
      </c>
      <c r="BW57" s="26">
        <v>0</v>
      </c>
      <c r="BX57" s="26">
        <v>0</v>
      </c>
      <c r="BY57" s="26"/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12774</v>
      </c>
      <c r="CG57" s="26">
        <v>6376</v>
      </c>
      <c r="CH57" s="26">
        <v>6957.754</v>
      </c>
      <c r="CI57" s="38">
        <v>4036.5</v>
      </c>
      <c r="CJ57" s="40">
        <v>2000</v>
      </c>
      <c r="CK57" s="38">
        <v>1290.44</v>
      </c>
      <c r="CL57" s="26">
        <v>100</v>
      </c>
      <c r="CM57" s="26">
        <v>50</v>
      </c>
      <c r="CN57" s="26">
        <v>265.518</v>
      </c>
      <c r="CO57" s="26">
        <v>50</v>
      </c>
      <c r="CP57" s="26">
        <v>20</v>
      </c>
      <c r="CQ57" s="26">
        <v>0</v>
      </c>
      <c r="CR57" s="26">
        <v>0</v>
      </c>
      <c r="CS57" s="26">
        <v>0</v>
      </c>
      <c r="CT57" s="26"/>
      <c r="CU57" s="26">
        <v>7</v>
      </c>
      <c r="CV57" s="26">
        <v>7</v>
      </c>
      <c r="CW57" s="26">
        <v>10006.993</v>
      </c>
      <c r="CX57" s="38"/>
      <c r="CY57" s="21">
        <f t="shared" si="19"/>
        <v>179801.9</v>
      </c>
      <c r="CZ57" s="21">
        <f t="shared" si="19"/>
        <v>88033.8618</v>
      </c>
      <c r="DA57" s="21">
        <f t="shared" si="15"/>
        <v>96802.855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/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/>
      <c r="DQ57" s="26">
        <v>8008.8618</v>
      </c>
      <c r="DR57" s="26">
        <v>8008.8618</v>
      </c>
      <c r="DS57" s="26">
        <v>8008.8618</v>
      </c>
      <c r="DT57" s="26"/>
      <c r="DU57" s="28">
        <f t="shared" si="16"/>
        <v>8008.8618</v>
      </c>
      <c r="DV57" s="28">
        <f t="shared" si="16"/>
        <v>8008.8618</v>
      </c>
      <c r="DW57" s="28">
        <f t="shared" si="17"/>
        <v>8008.8618</v>
      </c>
      <c r="DX57" s="39"/>
      <c r="DZ57" s="43"/>
    </row>
    <row r="58" spans="1:130" ht="15" customHeight="1">
      <c r="A58" s="32">
        <v>49</v>
      </c>
      <c r="B58" s="20" t="s">
        <v>100</v>
      </c>
      <c r="C58" s="38">
        <v>9274.917</v>
      </c>
      <c r="D58" s="38">
        <v>0</v>
      </c>
      <c r="E58" s="21">
        <f aca="true" t="shared" si="20" ref="E58:G64">CY58+DU58-DQ58</f>
        <v>121689.99999999999</v>
      </c>
      <c r="F58" s="21">
        <f t="shared" si="20"/>
        <v>56011</v>
      </c>
      <c r="G58" s="21">
        <f t="shared" si="20"/>
        <v>55211.150400000006</v>
      </c>
      <c r="H58" s="21">
        <f t="shared" si="3"/>
        <v>98.57197764724788</v>
      </c>
      <c r="I58" s="21">
        <f t="shared" si="4"/>
        <v>1957237.7002</v>
      </c>
      <c r="J58" s="21">
        <f t="shared" si="5"/>
        <v>698462.9796</v>
      </c>
      <c r="K58" s="22">
        <v>2078927.7002</v>
      </c>
      <c r="L58" s="22">
        <v>753674.13</v>
      </c>
      <c r="M58" s="23">
        <f t="shared" si="18"/>
        <v>34165.299999999996</v>
      </c>
      <c r="N58" s="23">
        <f t="shared" si="18"/>
        <v>12248.6</v>
      </c>
      <c r="O58" s="23">
        <f t="shared" si="18"/>
        <v>11448.7504</v>
      </c>
      <c r="P58" s="23">
        <f t="shared" si="6"/>
        <v>93.46986920954232</v>
      </c>
      <c r="Q58" s="24">
        <f aca="true" t="shared" si="21" ref="Q58:S64">U58+AC58</f>
        <v>8622.2</v>
      </c>
      <c r="R58" s="24">
        <f t="shared" si="21"/>
        <v>3185</v>
      </c>
      <c r="S58" s="24">
        <f t="shared" si="21"/>
        <v>2983.524</v>
      </c>
      <c r="T58" s="25">
        <f t="shared" si="8"/>
        <v>93.6742229199372</v>
      </c>
      <c r="U58" s="38">
        <v>311.1</v>
      </c>
      <c r="V58" s="38">
        <v>185</v>
      </c>
      <c r="W58" s="38">
        <v>146.554</v>
      </c>
      <c r="X58" s="26">
        <f t="shared" si="9"/>
        <v>79.21837837837839</v>
      </c>
      <c r="Y58" s="38">
        <v>10113.3</v>
      </c>
      <c r="Z58" s="38">
        <v>3319.8</v>
      </c>
      <c r="AA58" s="38">
        <v>3802.588</v>
      </c>
      <c r="AB58" s="26">
        <f t="shared" si="10"/>
        <v>114.54268329417434</v>
      </c>
      <c r="AC58" s="26">
        <v>8311.1</v>
      </c>
      <c r="AD58" s="26">
        <v>3000</v>
      </c>
      <c r="AE58" s="38">
        <v>2836.97</v>
      </c>
      <c r="AF58" s="26">
        <f t="shared" si="11"/>
        <v>94.56566666666666</v>
      </c>
      <c r="AG58" s="26">
        <v>935.6</v>
      </c>
      <c r="AH58" s="26">
        <v>552.8</v>
      </c>
      <c r="AI58" s="38">
        <v>645.4</v>
      </c>
      <c r="AJ58" s="26">
        <f t="shared" si="12"/>
        <v>116.75108538350219</v>
      </c>
      <c r="AK58" s="26">
        <v>0</v>
      </c>
      <c r="AL58" s="26">
        <v>0</v>
      </c>
      <c r="AM58" s="38">
        <v>0</v>
      </c>
      <c r="AN58" s="26">
        <v>0</v>
      </c>
      <c r="AO58" s="26">
        <v>0</v>
      </c>
      <c r="AP58" s="26">
        <v>0</v>
      </c>
      <c r="AQ58" s="26"/>
      <c r="AR58" s="26">
        <v>0</v>
      </c>
      <c r="AS58" s="26">
        <v>0</v>
      </c>
      <c r="AT58" s="26"/>
      <c r="AU58" s="26">
        <v>87524.7</v>
      </c>
      <c r="AV58" s="26">
        <v>43762.4</v>
      </c>
      <c r="AW58" s="26">
        <v>43762.4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/>
      <c r="BD58" s="26">
        <v>0</v>
      </c>
      <c r="BE58" s="26">
        <v>0</v>
      </c>
      <c r="BF58" s="26"/>
      <c r="BG58" s="23">
        <f aca="true" t="shared" si="22" ref="BG58:BI64">BK58+BN58+BQ58+BT58</f>
        <v>3615.8</v>
      </c>
      <c r="BH58" s="23">
        <f t="shared" si="22"/>
        <v>1015</v>
      </c>
      <c r="BI58" s="23">
        <f t="shared" si="22"/>
        <v>783.16</v>
      </c>
      <c r="BJ58" s="27">
        <f t="shared" si="14"/>
        <v>77.15862068965517</v>
      </c>
      <c r="BK58" s="26">
        <v>3579.8</v>
      </c>
      <c r="BL58" s="26">
        <v>1000</v>
      </c>
      <c r="BM58" s="26">
        <v>770.16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36</v>
      </c>
      <c r="BU58" s="26">
        <v>15</v>
      </c>
      <c r="BV58" s="26">
        <v>13</v>
      </c>
      <c r="BW58" s="26">
        <v>0</v>
      </c>
      <c r="BX58" s="26">
        <v>0</v>
      </c>
      <c r="BY58" s="26"/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10010</v>
      </c>
      <c r="CG58" s="26">
        <v>3876</v>
      </c>
      <c r="CH58" s="26">
        <v>2310.89</v>
      </c>
      <c r="CI58" s="38">
        <v>3431</v>
      </c>
      <c r="CJ58" s="40">
        <v>1715.5</v>
      </c>
      <c r="CK58" s="38">
        <v>904.74</v>
      </c>
      <c r="CL58" s="26">
        <v>200</v>
      </c>
      <c r="CM58" s="26">
        <v>0</v>
      </c>
      <c r="CN58" s="26">
        <v>144.5884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/>
      <c r="CU58" s="26">
        <v>668.4</v>
      </c>
      <c r="CV58" s="26">
        <v>300</v>
      </c>
      <c r="CW58" s="26">
        <v>778.6</v>
      </c>
      <c r="CX58" s="38"/>
      <c r="CY58" s="21">
        <f t="shared" si="19"/>
        <v>121689.99999999999</v>
      </c>
      <c r="CZ58" s="21">
        <f t="shared" si="19"/>
        <v>56011</v>
      </c>
      <c r="DA58" s="21">
        <f t="shared" si="15"/>
        <v>55211.150400000006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/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26"/>
      <c r="DQ58" s="26">
        <v>3840.9</v>
      </c>
      <c r="DR58" s="26">
        <v>0</v>
      </c>
      <c r="DS58" s="26">
        <v>0</v>
      </c>
      <c r="DT58" s="26"/>
      <c r="DU58" s="28">
        <f aca="true" t="shared" si="23" ref="DU58:DV64">DB58+DE58+DH58+DK58+DN58+DQ58</f>
        <v>3840.9</v>
      </c>
      <c r="DV58" s="28">
        <f t="shared" si="23"/>
        <v>0</v>
      </c>
      <c r="DW58" s="28">
        <f t="shared" si="17"/>
        <v>0</v>
      </c>
      <c r="DX58" s="39"/>
      <c r="DZ58" s="43"/>
    </row>
    <row r="59" spans="1:130" ht="17.25">
      <c r="A59" s="33">
        <v>50</v>
      </c>
      <c r="B59" s="20" t="s">
        <v>101</v>
      </c>
      <c r="C59" s="38">
        <v>6432.2069999999985</v>
      </c>
      <c r="D59" s="38">
        <v>0</v>
      </c>
      <c r="E59" s="21">
        <f t="shared" si="20"/>
        <v>71617.4</v>
      </c>
      <c r="F59" s="21">
        <f t="shared" si="20"/>
        <v>31840</v>
      </c>
      <c r="G59" s="21">
        <f t="shared" si="20"/>
        <v>30765.198999999997</v>
      </c>
      <c r="H59" s="21">
        <f t="shared" si="3"/>
        <v>96.62436871859296</v>
      </c>
      <c r="I59" s="21">
        <f t="shared" si="4"/>
        <v>2007310.3002000002</v>
      </c>
      <c r="J59" s="21">
        <f t="shared" si="5"/>
        <v>722908.931</v>
      </c>
      <c r="K59" s="22">
        <v>2078927.7002</v>
      </c>
      <c r="L59" s="22">
        <v>753674.13</v>
      </c>
      <c r="M59" s="23">
        <f t="shared" si="18"/>
        <v>16303.3</v>
      </c>
      <c r="N59" s="23">
        <f t="shared" si="18"/>
        <v>6182.9</v>
      </c>
      <c r="O59" s="23">
        <f t="shared" si="18"/>
        <v>5308.099</v>
      </c>
      <c r="P59" s="23">
        <f t="shared" si="6"/>
        <v>85.85128337834998</v>
      </c>
      <c r="Q59" s="24">
        <f t="shared" si="21"/>
        <v>5203.5</v>
      </c>
      <c r="R59" s="24">
        <f t="shared" si="21"/>
        <v>2615</v>
      </c>
      <c r="S59" s="24">
        <f t="shared" si="21"/>
        <v>1793.3229999999999</v>
      </c>
      <c r="T59" s="25">
        <f t="shared" si="8"/>
        <v>68.57831739961759</v>
      </c>
      <c r="U59" s="38">
        <v>128.2</v>
      </c>
      <c r="V59" s="38">
        <v>60</v>
      </c>
      <c r="W59" s="38">
        <v>61.55</v>
      </c>
      <c r="X59" s="26">
        <f t="shared" si="9"/>
        <v>102.58333333333334</v>
      </c>
      <c r="Y59" s="38">
        <v>8316.5</v>
      </c>
      <c r="Z59" s="38">
        <v>2468.9</v>
      </c>
      <c r="AA59" s="38">
        <v>2540.652</v>
      </c>
      <c r="AB59" s="26">
        <f t="shared" si="10"/>
        <v>102.90623354530356</v>
      </c>
      <c r="AC59" s="26">
        <v>5075.3</v>
      </c>
      <c r="AD59" s="26">
        <v>2555</v>
      </c>
      <c r="AE59" s="38">
        <v>1731.773</v>
      </c>
      <c r="AF59" s="26">
        <f t="shared" si="11"/>
        <v>67.7797651663405</v>
      </c>
      <c r="AG59" s="26">
        <v>217.3</v>
      </c>
      <c r="AH59" s="26">
        <v>129</v>
      </c>
      <c r="AI59" s="38">
        <v>104</v>
      </c>
      <c r="AJ59" s="26">
        <f t="shared" si="12"/>
        <v>80.62015503875969</v>
      </c>
      <c r="AK59" s="26">
        <v>0</v>
      </c>
      <c r="AL59" s="26">
        <v>0</v>
      </c>
      <c r="AM59" s="38">
        <v>0</v>
      </c>
      <c r="AN59" s="26">
        <v>0</v>
      </c>
      <c r="AO59" s="26">
        <v>0</v>
      </c>
      <c r="AP59" s="26">
        <v>0</v>
      </c>
      <c r="AQ59" s="26"/>
      <c r="AR59" s="26">
        <v>0</v>
      </c>
      <c r="AS59" s="26">
        <v>0</v>
      </c>
      <c r="AT59" s="26"/>
      <c r="AU59" s="26">
        <v>35314.1</v>
      </c>
      <c r="AV59" s="26">
        <v>17657.1</v>
      </c>
      <c r="AW59" s="26">
        <v>17657.1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/>
      <c r="BD59" s="26">
        <v>0</v>
      </c>
      <c r="BE59" s="26">
        <v>0</v>
      </c>
      <c r="BF59" s="26"/>
      <c r="BG59" s="23">
        <f t="shared" si="22"/>
        <v>1666</v>
      </c>
      <c r="BH59" s="23">
        <f t="shared" si="22"/>
        <v>720</v>
      </c>
      <c r="BI59" s="23">
        <f t="shared" si="22"/>
        <v>660.45</v>
      </c>
      <c r="BJ59" s="27">
        <f t="shared" si="14"/>
        <v>91.72916666666667</v>
      </c>
      <c r="BK59" s="26">
        <v>1600</v>
      </c>
      <c r="BL59" s="26">
        <v>690</v>
      </c>
      <c r="BM59" s="26">
        <v>644.45</v>
      </c>
      <c r="BN59" s="26">
        <v>0</v>
      </c>
      <c r="BO59" s="26">
        <v>0</v>
      </c>
      <c r="BP59" s="26">
        <v>0</v>
      </c>
      <c r="BQ59" s="26">
        <v>0</v>
      </c>
      <c r="BR59" s="26">
        <v>0</v>
      </c>
      <c r="BS59" s="26">
        <v>0</v>
      </c>
      <c r="BT59" s="26">
        <v>66</v>
      </c>
      <c r="BU59" s="26">
        <v>30</v>
      </c>
      <c r="BV59" s="26">
        <v>16</v>
      </c>
      <c r="BW59" s="26">
        <v>0</v>
      </c>
      <c r="BX59" s="26">
        <v>0</v>
      </c>
      <c r="BY59" s="26"/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900</v>
      </c>
      <c r="CG59" s="26">
        <v>250</v>
      </c>
      <c r="CH59" s="26">
        <v>209.674</v>
      </c>
      <c r="CI59" s="38">
        <v>900</v>
      </c>
      <c r="CJ59" s="40">
        <v>250</v>
      </c>
      <c r="CK59" s="38">
        <v>209.674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/>
      <c r="CU59" s="26">
        <v>0</v>
      </c>
      <c r="CV59" s="26">
        <v>0</v>
      </c>
      <c r="CW59" s="26">
        <v>0</v>
      </c>
      <c r="CX59" s="38"/>
      <c r="CY59" s="21">
        <f t="shared" si="19"/>
        <v>51617.399999999994</v>
      </c>
      <c r="CZ59" s="21">
        <f t="shared" si="19"/>
        <v>23840</v>
      </c>
      <c r="DA59" s="21">
        <f t="shared" si="15"/>
        <v>22965.198999999997</v>
      </c>
      <c r="DB59" s="26">
        <v>0</v>
      </c>
      <c r="DC59" s="26">
        <v>0</v>
      </c>
      <c r="DD59" s="26">
        <v>0</v>
      </c>
      <c r="DE59" s="26">
        <v>20000</v>
      </c>
      <c r="DF59" s="26">
        <v>8000</v>
      </c>
      <c r="DG59" s="26">
        <v>7800</v>
      </c>
      <c r="DH59" s="26">
        <v>0</v>
      </c>
      <c r="DI59" s="26">
        <v>0</v>
      </c>
      <c r="DJ59" s="26"/>
      <c r="DK59" s="26">
        <v>0</v>
      </c>
      <c r="DL59" s="26">
        <v>0</v>
      </c>
      <c r="DM59" s="26">
        <v>0</v>
      </c>
      <c r="DN59" s="26">
        <v>0</v>
      </c>
      <c r="DO59" s="26">
        <v>0</v>
      </c>
      <c r="DP59" s="26"/>
      <c r="DQ59" s="26">
        <v>0</v>
      </c>
      <c r="DR59" s="26">
        <v>0</v>
      </c>
      <c r="DS59" s="26">
        <v>0</v>
      </c>
      <c r="DT59" s="26"/>
      <c r="DU59" s="28">
        <f t="shared" si="23"/>
        <v>20000</v>
      </c>
      <c r="DV59" s="28">
        <f t="shared" si="23"/>
        <v>8000</v>
      </c>
      <c r="DW59" s="28">
        <f t="shared" si="17"/>
        <v>7800</v>
      </c>
      <c r="DX59" s="39"/>
      <c r="DZ59" s="43"/>
    </row>
    <row r="60" spans="1:130" ht="17.25">
      <c r="A60" s="32">
        <v>51</v>
      </c>
      <c r="B60" s="20" t="s">
        <v>102</v>
      </c>
      <c r="C60" s="38">
        <v>8592.606</v>
      </c>
      <c r="D60" s="38">
        <v>606.2270000000135</v>
      </c>
      <c r="E60" s="21">
        <f t="shared" si="20"/>
        <v>197945.1</v>
      </c>
      <c r="F60" s="21">
        <f t="shared" si="20"/>
        <v>118619.03899999999</v>
      </c>
      <c r="G60" s="21">
        <f t="shared" si="20"/>
        <v>146758.5025</v>
      </c>
      <c r="H60" s="21">
        <f t="shared" si="3"/>
        <v>123.72255224559694</v>
      </c>
      <c r="I60" s="21">
        <f t="shared" si="4"/>
        <v>1880982.6002</v>
      </c>
      <c r="J60" s="21">
        <f t="shared" si="5"/>
        <v>606915.6275</v>
      </c>
      <c r="K60" s="22">
        <v>2078927.7002</v>
      </c>
      <c r="L60" s="22">
        <v>753674.13</v>
      </c>
      <c r="M60" s="23">
        <f t="shared" si="18"/>
        <v>128006.5</v>
      </c>
      <c r="N60" s="23">
        <f t="shared" si="18"/>
        <v>83804.7</v>
      </c>
      <c r="O60" s="23">
        <f t="shared" si="18"/>
        <v>111944.20249999998</v>
      </c>
      <c r="P60" s="23">
        <f t="shared" si="6"/>
        <v>133.5774753683266</v>
      </c>
      <c r="Q60" s="24">
        <f t="shared" si="21"/>
        <v>18989.5</v>
      </c>
      <c r="R60" s="24">
        <f t="shared" si="21"/>
        <v>7200</v>
      </c>
      <c r="S60" s="24">
        <f t="shared" si="21"/>
        <v>6938.9475</v>
      </c>
      <c r="T60" s="25">
        <f t="shared" si="8"/>
        <v>96.37427083333333</v>
      </c>
      <c r="U60" s="38">
        <v>2649</v>
      </c>
      <c r="V60" s="38">
        <v>1200</v>
      </c>
      <c r="W60" s="38">
        <v>149.8525</v>
      </c>
      <c r="X60" s="26">
        <f t="shared" si="9"/>
        <v>12.487708333333334</v>
      </c>
      <c r="Y60" s="38">
        <v>10741.6</v>
      </c>
      <c r="Z60" s="38">
        <v>7757.7</v>
      </c>
      <c r="AA60" s="38">
        <v>3694.913</v>
      </c>
      <c r="AB60" s="26">
        <f t="shared" si="10"/>
        <v>47.62897508282094</v>
      </c>
      <c r="AC60" s="26">
        <v>16340.5</v>
      </c>
      <c r="AD60" s="26">
        <v>6000</v>
      </c>
      <c r="AE60" s="38">
        <v>6789.095</v>
      </c>
      <c r="AF60" s="26">
        <f t="shared" si="11"/>
        <v>113.15158333333332</v>
      </c>
      <c r="AG60" s="26">
        <v>705</v>
      </c>
      <c r="AH60" s="26">
        <v>422</v>
      </c>
      <c r="AI60" s="38">
        <v>226.8</v>
      </c>
      <c r="AJ60" s="26">
        <f t="shared" si="12"/>
        <v>53.74407582938389</v>
      </c>
      <c r="AK60" s="26">
        <v>0</v>
      </c>
      <c r="AL60" s="26">
        <v>0</v>
      </c>
      <c r="AM60" s="38">
        <v>0</v>
      </c>
      <c r="AN60" s="26">
        <v>0</v>
      </c>
      <c r="AO60" s="26">
        <v>0</v>
      </c>
      <c r="AP60" s="26">
        <v>0</v>
      </c>
      <c r="AQ60" s="26"/>
      <c r="AR60" s="26">
        <v>0</v>
      </c>
      <c r="AS60" s="26">
        <v>0</v>
      </c>
      <c r="AT60" s="26"/>
      <c r="AU60" s="26">
        <v>68071.6</v>
      </c>
      <c r="AV60" s="26">
        <v>34035.8</v>
      </c>
      <c r="AW60" s="26">
        <v>34035.8</v>
      </c>
      <c r="AX60" s="26">
        <v>1867</v>
      </c>
      <c r="AY60" s="26">
        <v>778.539</v>
      </c>
      <c r="AZ60" s="26">
        <v>778.5</v>
      </c>
      <c r="BA60" s="26">
        <v>0</v>
      </c>
      <c r="BB60" s="26">
        <v>0</v>
      </c>
      <c r="BC60" s="26"/>
      <c r="BD60" s="26">
        <v>0</v>
      </c>
      <c r="BE60" s="26">
        <v>0</v>
      </c>
      <c r="BF60" s="26"/>
      <c r="BG60" s="23">
        <f t="shared" si="22"/>
        <v>32000</v>
      </c>
      <c r="BH60" s="23">
        <f t="shared" si="22"/>
        <v>18500</v>
      </c>
      <c r="BI60" s="23">
        <f t="shared" si="22"/>
        <v>49104.757</v>
      </c>
      <c r="BJ60" s="27">
        <f t="shared" si="14"/>
        <v>265.4311189189189</v>
      </c>
      <c r="BK60" s="26">
        <v>32000</v>
      </c>
      <c r="BL60" s="26">
        <v>18500</v>
      </c>
      <c r="BM60" s="26">
        <v>49104.757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/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10120.4</v>
      </c>
      <c r="CG60" s="26">
        <v>4400</v>
      </c>
      <c r="CH60" s="26">
        <v>3637.125</v>
      </c>
      <c r="CI60" s="38">
        <v>2630.4</v>
      </c>
      <c r="CJ60" s="40">
        <v>1315.2</v>
      </c>
      <c r="CK60" s="38">
        <v>336.6</v>
      </c>
      <c r="CL60" s="26">
        <v>0</v>
      </c>
      <c r="CM60" s="26">
        <v>20</v>
      </c>
      <c r="CN60" s="26">
        <v>20.46</v>
      </c>
      <c r="CO60" s="26">
        <v>50</v>
      </c>
      <c r="CP60" s="26">
        <v>0</v>
      </c>
      <c r="CQ60" s="26">
        <v>0</v>
      </c>
      <c r="CR60" s="26">
        <v>0</v>
      </c>
      <c r="CS60" s="26">
        <v>0</v>
      </c>
      <c r="CT60" s="26"/>
      <c r="CU60" s="26">
        <v>55400</v>
      </c>
      <c r="CV60" s="26">
        <v>45505</v>
      </c>
      <c r="CW60" s="26">
        <v>48321.2</v>
      </c>
      <c r="CX60" s="38"/>
      <c r="CY60" s="21">
        <f t="shared" si="19"/>
        <v>197945.1</v>
      </c>
      <c r="CZ60" s="21">
        <f t="shared" si="19"/>
        <v>118619.03899999999</v>
      </c>
      <c r="DA60" s="21">
        <f t="shared" si="15"/>
        <v>146758.5025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/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26"/>
      <c r="DQ60" s="26">
        <v>50373</v>
      </c>
      <c r="DR60" s="26">
        <v>48645</v>
      </c>
      <c r="DS60" s="26">
        <v>6620</v>
      </c>
      <c r="DT60" s="26"/>
      <c r="DU60" s="28">
        <f t="shared" si="23"/>
        <v>50373</v>
      </c>
      <c r="DV60" s="28">
        <f t="shared" si="23"/>
        <v>48645</v>
      </c>
      <c r="DW60" s="28">
        <f t="shared" si="17"/>
        <v>6620</v>
      </c>
      <c r="DX60" s="37"/>
      <c r="DZ60" s="43"/>
    </row>
    <row r="61" spans="1:130" ht="17.25">
      <c r="A61" s="33">
        <v>52</v>
      </c>
      <c r="B61" s="20" t="s">
        <v>103</v>
      </c>
      <c r="C61" s="38">
        <v>1.8000000000000114</v>
      </c>
      <c r="D61" s="38">
        <v>0</v>
      </c>
      <c r="E61" s="21">
        <f t="shared" si="20"/>
        <v>5162.5</v>
      </c>
      <c r="F61" s="21">
        <f t="shared" si="20"/>
        <v>2576.25</v>
      </c>
      <c r="G61" s="21">
        <f t="shared" si="20"/>
        <v>2520.933</v>
      </c>
      <c r="H61" s="21">
        <f t="shared" si="3"/>
        <v>97.85280931586608</v>
      </c>
      <c r="I61" s="21">
        <f t="shared" si="4"/>
        <v>2073765.2002</v>
      </c>
      <c r="J61" s="21">
        <f t="shared" si="5"/>
        <v>751153.197</v>
      </c>
      <c r="K61" s="22">
        <v>2078927.7002</v>
      </c>
      <c r="L61" s="22">
        <v>753674.13</v>
      </c>
      <c r="M61" s="23">
        <f t="shared" si="18"/>
        <v>1662.5</v>
      </c>
      <c r="N61" s="23">
        <f t="shared" si="18"/>
        <v>826.25</v>
      </c>
      <c r="O61" s="23">
        <f t="shared" si="18"/>
        <v>770.933</v>
      </c>
      <c r="P61" s="23">
        <f t="shared" si="6"/>
        <v>93.30505295007563</v>
      </c>
      <c r="Q61" s="24">
        <f t="shared" si="21"/>
        <v>247.5</v>
      </c>
      <c r="R61" s="24">
        <f t="shared" si="21"/>
        <v>105.8</v>
      </c>
      <c r="S61" s="24">
        <f t="shared" si="21"/>
        <v>202.022</v>
      </c>
      <c r="T61" s="25">
        <f t="shared" si="8"/>
        <v>190.94706994328922</v>
      </c>
      <c r="U61" s="38">
        <v>5.8</v>
      </c>
      <c r="V61" s="38">
        <v>5.8</v>
      </c>
      <c r="W61" s="38">
        <v>3.022</v>
      </c>
      <c r="X61" s="26">
        <f t="shared" si="9"/>
        <v>52.103448275862064</v>
      </c>
      <c r="Y61" s="38">
        <v>1162.6</v>
      </c>
      <c r="Z61" s="38">
        <v>490.45</v>
      </c>
      <c r="AA61" s="38">
        <v>492.511</v>
      </c>
      <c r="AB61" s="26">
        <f t="shared" si="10"/>
        <v>100.42022632276482</v>
      </c>
      <c r="AC61" s="26">
        <v>241.7</v>
      </c>
      <c r="AD61" s="26">
        <v>100</v>
      </c>
      <c r="AE61" s="38">
        <v>199</v>
      </c>
      <c r="AF61" s="26">
        <f t="shared" si="11"/>
        <v>199</v>
      </c>
      <c r="AG61" s="26">
        <v>12</v>
      </c>
      <c r="AH61" s="26">
        <v>0</v>
      </c>
      <c r="AI61" s="38">
        <v>6</v>
      </c>
      <c r="AJ61" s="26" t="e">
        <f t="shared" si="12"/>
        <v>#DIV/0!</v>
      </c>
      <c r="AK61" s="26">
        <v>0</v>
      </c>
      <c r="AL61" s="26">
        <v>0</v>
      </c>
      <c r="AM61" s="38">
        <v>0</v>
      </c>
      <c r="AN61" s="26">
        <v>0</v>
      </c>
      <c r="AO61" s="26">
        <v>0</v>
      </c>
      <c r="AP61" s="26">
        <v>0</v>
      </c>
      <c r="AQ61" s="26"/>
      <c r="AR61" s="26">
        <v>0</v>
      </c>
      <c r="AS61" s="26">
        <v>0</v>
      </c>
      <c r="AT61" s="26"/>
      <c r="AU61" s="26">
        <v>3500</v>
      </c>
      <c r="AV61" s="26">
        <v>1750</v>
      </c>
      <c r="AW61" s="26">
        <v>1750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/>
      <c r="BD61" s="26">
        <v>0</v>
      </c>
      <c r="BE61" s="26">
        <v>0</v>
      </c>
      <c r="BF61" s="26"/>
      <c r="BG61" s="23">
        <f t="shared" si="22"/>
        <v>240.4</v>
      </c>
      <c r="BH61" s="23">
        <f t="shared" si="22"/>
        <v>230</v>
      </c>
      <c r="BI61" s="23">
        <f t="shared" si="22"/>
        <v>70.4</v>
      </c>
      <c r="BJ61" s="27">
        <f t="shared" si="14"/>
        <v>30.608695652173918</v>
      </c>
      <c r="BK61" s="26">
        <v>240.4</v>
      </c>
      <c r="BL61" s="26">
        <v>230</v>
      </c>
      <c r="BM61" s="26">
        <v>70.4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/>
      <c r="BZ61" s="26">
        <v>0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38">
        <v>0</v>
      </c>
      <c r="CJ61" s="40">
        <v>0</v>
      </c>
      <c r="CK61" s="38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/>
      <c r="CU61" s="26">
        <v>0</v>
      </c>
      <c r="CV61" s="26">
        <v>0</v>
      </c>
      <c r="CW61" s="26">
        <v>0</v>
      </c>
      <c r="CX61" s="38"/>
      <c r="CY61" s="21">
        <f t="shared" si="19"/>
        <v>5162.5</v>
      </c>
      <c r="CZ61" s="21">
        <f t="shared" si="19"/>
        <v>2576.25</v>
      </c>
      <c r="DA61" s="21">
        <f t="shared" si="15"/>
        <v>2520.933</v>
      </c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6"/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26"/>
      <c r="DQ61" s="26">
        <v>0</v>
      </c>
      <c r="DR61" s="26">
        <v>0</v>
      </c>
      <c r="DS61" s="26">
        <v>0</v>
      </c>
      <c r="DT61" s="26"/>
      <c r="DU61" s="28">
        <f t="shared" si="23"/>
        <v>0</v>
      </c>
      <c r="DV61" s="28">
        <f t="shared" si="23"/>
        <v>0</v>
      </c>
      <c r="DW61" s="28">
        <f t="shared" si="17"/>
        <v>0</v>
      </c>
      <c r="DX61" s="37"/>
      <c r="DZ61" s="43"/>
    </row>
    <row r="62" spans="1:130" ht="17.25">
      <c r="A62" s="32">
        <v>53</v>
      </c>
      <c r="B62" s="20" t="s">
        <v>104</v>
      </c>
      <c r="C62" s="38">
        <v>10594.213</v>
      </c>
      <c r="D62" s="38">
        <v>0</v>
      </c>
      <c r="E62" s="21">
        <f t="shared" si="20"/>
        <v>189506.80000000002</v>
      </c>
      <c r="F62" s="21">
        <f t="shared" si="20"/>
        <v>90275.51800000001</v>
      </c>
      <c r="G62" s="21">
        <f t="shared" si="20"/>
        <v>85760.63199999998</v>
      </c>
      <c r="H62" s="21">
        <f t="shared" si="3"/>
        <v>94.99877031998861</v>
      </c>
      <c r="I62" s="21">
        <f t="shared" si="4"/>
        <v>1889420.9002</v>
      </c>
      <c r="J62" s="21">
        <f t="shared" si="5"/>
        <v>667913.498</v>
      </c>
      <c r="K62" s="22">
        <v>2078927.7002</v>
      </c>
      <c r="L62" s="22">
        <v>753674.13</v>
      </c>
      <c r="M62" s="23">
        <f t="shared" si="18"/>
        <v>61209.9</v>
      </c>
      <c r="N62" s="23">
        <f t="shared" si="18"/>
        <v>26943.868000000002</v>
      </c>
      <c r="O62" s="23">
        <f t="shared" si="18"/>
        <v>21747.732000000004</v>
      </c>
      <c r="P62" s="23">
        <f t="shared" si="6"/>
        <v>80.71495896580254</v>
      </c>
      <c r="Q62" s="24">
        <f t="shared" si="21"/>
        <v>18139.9</v>
      </c>
      <c r="R62" s="24">
        <f t="shared" si="21"/>
        <v>9200</v>
      </c>
      <c r="S62" s="24">
        <f t="shared" si="21"/>
        <v>6543.181</v>
      </c>
      <c r="T62" s="25">
        <f t="shared" si="8"/>
        <v>71.12153260869565</v>
      </c>
      <c r="U62" s="38">
        <v>150</v>
      </c>
      <c r="V62" s="38">
        <v>200</v>
      </c>
      <c r="W62" s="38">
        <v>43.699</v>
      </c>
      <c r="X62" s="26">
        <f t="shared" si="9"/>
        <v>21.8495</v>
      </c>
      <c r="Y62" s="38">
        <v>29500</v>
      </c>
      <c r="Z62" s="38">
        <v>11633.868</v>
      </c>
      <c r="AA62" s="38">
        <v>11016.37</v>
      </c>
      <c r="AB62" s="26">
        <f t="shared" si="10"/>
        <v>94.69223821346435</v>
      </c>
      <c r="AC62" s="26">
        <v>17989.9</v>
      </c>
      <c r="AD62" s="26">
        <v>9000</v>
      </c>
      <c r="AE62" s="38">
        <v>6499.482</v>
      </c>
      <c r="AF62" s="26">
        <f t="shared" si="11"/>
        <v>72.21646666666666</v>
      </c>
      <c r="AG62" s="26">
        <v>1070</v>
      </c>
      <c r="AH62" s="26">
        <v>610</v>
      </c>
      <c r="AI62" s="38">
        <v>702</v>
      </c>
      <c r="AJ62" s="26">
        <f t="shared" si="12"/>
        <v>115.08196721311475</v>
      </c>
      <c r="AK62" s="26">
        <v>0</v>
      </c>
      <c r="AL62" s="26">
        <v>0</v>
      </c>
      <c r="AM62" s="38">
        <v>0</v>
      </c>
      <c r="AN62" s="26">
        <v>0</v>
      </c>
      <c r="AO62" s="26">
        <v>0</v>
      </c>
      <c r="AP62" s="26">
        <v>0</v>
      </c>
      <c r="AQ62" s="26"/>
      <c r="AR62" s="26">
        <v>0</v>
      </c>
      <c r="AS62" s="26">
        <v>0</v>
      </c>
      <c r="AT62" s="26"/>
      <c r="AU62" s="26">
        <v>126663.3</v>
      </c>
      <c r="AV62" s="26">
        <v>63331.65</v>
      </c>
      <c r="AW62" s="26">
        <v>63331.7</v>
      </c>
      <c r="AX62" s="26">
        <v>1633.6</v>
      </c>
      <c r="AY62" s="26">
        <v>0</v>
      </c>
      <c r="AZ62" s="26">
        <v>681.2</v>
      </c>
      <c r="BA62" s="26">
        <v>0</v>
      </c>
      <c r="BB62" s="26">
        <v>0</v>
      </c>
      <c r="BC62" s="26"/>
      <c r="BD62" s="26">
        <v>0</v>
      </c>
      <c r="BE62" s="26">
        <v>0</v>
      </c>
      <c r="BF62" s="26"/>
      <c r="BG62" s="23">
        <f t="shared" si="22"/>
        <v>8500</v>
      </c>
      <c r="BH62" s="23">
        <f t="shared" si="22"/>
        <v>4000</v>
      </c>
      <c r="BI62" s="23">
        <f t="shared" si="22"/>
        <v>2062.179</v>
      </c>
      <c r="BJ62" s="27">
        <f t="shared" si="14"/>
        <v>51.554475</v>
      </c>
      <c r="BK62" s="26">
        <v>8500</v>
      </c>
      <c r="BL62" s="26">
        <v>4000</v>
      </c>
      <c r="BM62" s="26">
        <v>2062.179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/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4000</v>
      </c>
      <c r="CG62" s="26">
        <v>1500</v>
      </c>
      <c r="CH62" s="26">
        <v>654.95</v>
      </c>
      <c r="CI62" s="38">
        <v>4000</v>
      </c>
      <c r="CJ62" s="40">
        <v>1500</v>
      </c>
      <c r="CK62" s="38">
        <v>570.45</v>
      </c>
      <c r="CL62" s="26">
        <v>0</v>
      </c>
      <c r="CM62" s="26">
        <v>0</v>
      </c>
      <c r="CN62" s="26">
        <v>89.276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/>
      <c r="CU62" s="26">
        <v>0</v>
      </c>
      <c r="CV62" s="26">
        <v>0</v>
      </c>
      <c r="CW62" s="26">
        <v>679.776</v>
      </c>
      <c r="CX62" s="38"/>
      <c r="CY62" s="21">
        <f t="shared" si="19"/>
        <v>189506.80000000002</v>
      </c>
      <c r="CZ62" s="21">
        <f t="shared" si="19"/>
        <v>90275.51800000001</v>
      </c>
      <c r="DA62" s="21">
        <f t="shared" si="15"/>
        <v>85760.63199999998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/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/>
      <c r="DQ62" s="26">
        <v>0</v>
      </c>
      <c r="DR62" s="26">
        <v>0</v>
      </c>
      <c r="DS62" s="26">
        <v>0</v>
      </c>
      <c r="DT62" s="26"/>
      <c r="DU62" s="28">
        <f t="shared" si="23"/>
        <v>0</v>
      </c>
      <c r="DV62" s="28">
        <f t="shared" si="23"/>
        <v>0</v>
      </c>
      <c r="DW62" s="28">
        <f t="shared" si="17"/>
        <v>0</v>
      </c>
      <c r="DX62" s="37"/>
      <c r="DZ62" s="43"/>
    </row>
    <row r="63" spans="1:130" ht="17.25">
      <c r="A63" s="33">
        <v>54</v>
      </c>
      <c r="B63" s="20" t="s">
        <v>105</v>
      </c>
      <c r="C63" s="38">
        <v>24947.6117</v>
      </c>
      <c r="D63" s="38">
        <v>4434.301000000094</v>
      </c>
      <c r="E63" s="21">
        <f t="shared" si="20"/>
        <v>454578.59</v>
      </c>
      <c r="F63" s="21">
        <f t="shared" si="20"/>
        <v>210994.985</v>
      </c>
      <c r="G63" s="21">
        <f t="shared" si="20"/>
        <v>203957.38830000002</v>
      </c>
      <c r="H63" s="21">
        <f t="shared" si="3"/>
        <v>96.66456683792747</v>
      </c>
      <c r="I63" s="21">
        <f t="shared" si="4"/>
        <v>1624349.1102</v>
      </c>
      <c r="J63" s="21">
        <f t="shared" si="5"/>
        <v>549716.7417</v>
      </c>
      <c r="K63" s="22">
        <v>2078927.7002</v>
      </c>
      <c r="L63" s="22">
        <v>753674.13</v>
      </c>
      <c r="M63" s="23">
        <f t="shared" si="18"/>
        <v>171088.1</v>
      </c>
      <c r="N63" s="23">
        <f t="shared" si="18"/>
        <v>67451.09999999999</v>
      </c>
      <c r="O63" s="23">
        <f t="shared" si="18"/>
        <v>65596.24120000002</v>
      </c>
      <c r="P63" s="23">
        <f t="shared" si="6"/>
        <v>97.25006886470351</v>
      </c>
      <c r="Q63" s="24">
        <f t="shared" si="21"/>
        <v>41206.9</v>
      </c>
      <c r="R63" s="24">
        <f t="shared" si="21"/>
        <v>21482</v>
      </c>
      <c r="S63" s="24">
        <f t="shared" si="21"/>
        <v>18923.0052</v>
      </c>
      <c r="T63" s="25">
        <f t="shared" si="8"/>
        <v>88.08772553765944</v>
      </c>
      <c r="U63" s="38">
        <v>6408.6</v>
      </c>
      <c r="V63" s="38">
        <v>3230</v>
      </c>
      <c r="W63" s="38">
        <v>3224.4792</v>
      </c>
      <c r="X63" s="26">
        <f t="shared" si="9"/>
        <v>99.82907739938082</v>
      </c>
      <c r="Y63" s="38">
        <v>16494.4</v>
      </c>
      <c r="Z63" s="38">
        <v>7488.6</v>
      </c>
      <c r="AA63" s="38">
        <v>7124.2698</v>
      </c>
      <c r="AB63" s="26">
        <f t="shared" si="10"/>
        <v>95.13486900088134</v>
      </c>
      <c r="AC63" s="26">
        <v>34798.3</v>
      </c>
      <c r="AD63" s="26">
        <v>18252</v>
      </c>
      <c r="AE63" s="38">
        <v>15698.526</v>
      </c>
      <c r="AF63" s="26">
        <f t="shared" si="11"/>
        <v>86.00989480604865</v>
      </c>
      <c r="AG63" s="26">
        <v>6561.3</v>
      </c>
      <c r="AH63" s="26">
        <v>3198</v>
      </c>
      <c r="AI63" s="38">
        <v>3703.528</v>
      </c>
      <c r="AJ63" s="26">
        <f t="shared" si="12"/>
        <v>115.80762976860537</v>
      </c>
      <c r="AK63" s="26">
        <v>5496</v>
      </c>
      <c r="AL63" s="26">
        <v>2600</v>
      </c>
      <c r="AM63" s="38">
        <v>2629.7</v>
      </c>
      <c r="AN63" s="26">
        <v>0</v>
      </c>
      <c r="AO63" s="26">
        <v>0</v>
      </c>
      <c r="AP63" s="26">
        <v>0</v>
      </c>
      <c r="AQ63" s="26"/>
      <c r="AR63" s="26">
        <v>0</v>
      </c>
      <c r="AS63" s="26">
        <v>0</v>
      </c>
      <c r="AT63" s="26"/>
      <c r="AU63" s="26">
        <v>262030.7</v>
      </c>
      <c r="AV63" s="26">
        <v>131015.34999999999</v>
      </c>
      <c r="AW63" s="26">
        <v>131015.4</v>
      </c>
      <c r="AX63" s="26">
        <v>10268.5</v>
      </c>
      <c r="AY63" s="26">
        <v>4282</v>
      </c>
      <c r="AZ63" s="26">
        <v>-898.049</v>
      </c>
      <c r="BA63" s="26">
        <v>0</v>
      </c>
      <c r="BB63" s="26">
        <v>0</v>
      </c>
      <c r="BC63" s="26"/>
      <c r="BD63" s="26">
        <v>0</v>
      </c>
      <c r="BE63" s="26">
        <v>0</v>
      </c>
      <c r="BF63" s="26"/>
      <c r="BG63" s="23">
        <f t="shared" si="22"/>
        <v>11833.867</v>
      </c>
      <c r="BH63" s="23">
        <f t="shared" si="22"/>
        <v>5031.6669999999995</v>
      </c>
      <c r="BI63" s="23">
        <f t="shared" si="22"/>
        <v>5852.689</v>
      </c>
      <c r="BJ63" s="27">
        <f t="shared" si="14"/>
        <v>116.31709729598563</v>
      </c>
      <c r="BK63" s="26">
        <v>5257.4</v>
      </c>
      <c r="BL63" s="26">
        <v>2078</v>
      </c>
      <c r="BM63" s="26">
        <v>3323.765</v>
      </c>
      <c r="BN63" s="26">
        <v>0</v>
      </c>
      <c r="BO63" s="26">
        <v>0</v>
      </c>
      <c r="BP63" s="26">
        <v>0</v>
      </c>
      <c r="BQ63" s="26">
        <v>3241.1</v>
      </c>
      <c r="BR63" s="26">
        <v>1210</v>
      </c>
      <c r="BS63" s="26">
        <v>957.98</v>
      </c>
      <c r="BT63" s="26">
        <v>3335.367</v>
      </c>
      <c r="BU63" s="26">
        <v>1743.667</v>
      </c>
      <c r="BV63" s="26">
        <v>1570.944</v>
      </c>
      <c r="BW63" s="26">
        <v>0</v>
      </c>
      <c r="BX63" s="26">
        <v>0</v>
      </c>
      <c r="BY63" s="26"/>
      <c r="BZ63" s="26">
        <v>5354.1</v>
      </c>
      <c r="CA63" s="26">
        <v>2409.345</v>
      </c>
      <c r="CB63" s="26">
        <v>2406.647</v>
      </c>
      <c r="CC63" s="26">
        <v>0</v>
      </c>
      <c r="CD63" s="26">
        <v>0</v>
      </c>
      <c r="CE63" s="26">
        <v>0</v>
      </c>
      <c r="CF63" s="26">
        <v>58902.5</v>
      </c>
      <c r="CG63" s="26">
        <v>26286.25</v>
      </c>
      <c r="CH63" s="26">
        <v>27363.0492</v>
      </c>
      <c r="CI63" s="38">
        <v>27333</v>
      </c>
      <c r="CJ63" s="40">
        <v>11850</v>
      </c>
      <c r="CK63" s="38">
        <v>12038.4002</v>
      </c>
      <c r="CL63" s="26">
        <v>0</v>
      </c>
      <c r="CM63" s="26">
        <v>950</v>
      </c>
      <c r="CN63" s="26">
        <v>0</v>
      </c>
      <c r="CO63" s="26">
        <v>50</v>
      </c>
      <c r="CP63" s="26">
        <v>20</v>
      </c>
      <c r="CQ63" s="26">
        <v>0</v>
      </c>
      <c r="CR63" s="26">
        <v>0</v>
      </c>
      <c r="CS63" s="26">
        <v>0</v>
      </c>
      <c r="CT63" s="26"/>
      <c r="CU63" s="26">
        <v>30543.133</v>
      </c>
      <c r="CV63" s="26">
        <v>394.583</v>
      </c>
      <c r="CW63" s="26">
        <v>0</v>
      </c>
      <c r="CX63" s="38"/>
      <c r="CY63" s="21">
        <f t="shared" si="19"/>
        <v>448741.4</v>
      </c>
      <c r="CZ63" s="21">
        <f t="shared" si="19"/>
        <v>205157.79499999998</v>
      </c>
      <c r="DA63" s="21">
        <f t="shared" si="15"/>
        <v>198120.2392</v>
      </c>
      <c r="DB63" s="26">
        <v>5837.19</v>
      </c>
      <c r="DC63" s="26">
        <v>5837.19</v>
      </c>
      <c r="DD63" s="26">
        <v>5837.1491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/>
      <c r="DK63" s="26">
        <v>0</v>
      </c>
      <c r="DL63" s="26">
        <v>0</v>
      </c>
      <c r="DM63" s="26">
        <v>0</v>
      </c>
      <c r="DN63" s="26">
        <v>0</v>
      </c>
      <c r="DO63" s="36">
        <v>0</v>
      </c>
      <c r="DP63" s="26"/>
      <c r="DQ63" s="26">
        <v>0</v>
      </c>
      <c r="DR63" s="26">
        <v>0</v>
      </c>
      <c r="DS63" s="26">
        <v>0</v>
      </c>
      <c r="DT63" s="26"/>
      <c r="DU63" s="28">
        <f t="shared" si="23"/>
        <v>5837.19</v>
      </c>
      <c r="DV63" s="28">
        <f t="shared" si="23"/>
        <v>5837.19</v>
      </c>
      <c r="DW63" s="28">
        <f t="shared" si="17"/>
        <v>5837.1491</v>
      </c>
      <c r="DX63" s="37"/>
      <c r="DZ63" s="43"/>
    </row>
    <row r="64" spans="1:130" ht="17.25">
      <c r="A64" s="32">
        <v>55</v>
      </c>
      <c r="B64" s="20" t="s">
        <v>106</v>
      </c>
      <c r="C64" s="38">
        <v>19691.3603</v>
      </c>
      <c r="D64" s="38">
        <v>1121.7799999999697</v>
      </c>
      <c r="E64" s="21">
        <f t="shared" si="20"/>
        <v>208689.6</v>
      </c>
      <c r="F64" s="21">
        <f t="shared" si="20"/>
        <v>93334.1</v>
      </c>
      <c r="G64" s="21">
        <f t="shared" si="20"/>
        <v>87743.82939999999</v>
      </c>
      <c r="H64" s="21">
        <f t="shared" si="3"/>
        <v>94.01047355682434</v>
      </c>
      <c r="I64" s="21">
        <f t="shared" si="4"/>
        <v>1870238.1002</v>
      </c>
      <c r="J64" s="21">
        <f t="shared" si="5"/>
        <v>665930.3006</v>
      </c>
      <c r="K64" s="22">
        <v>2078927.7002</v>
      </c>
      <c r="L64" s="22">
        <v>753674.13</v>
      </c>
      <c r="M64" s="23">
        <f t="shared" si="18"/>
        <v>68689</v>
      </c>
      <c r="N64" s="23">
        <f t="shared" si="18"/>
        <v>23333.8</v>
      </c>
      <c r="O64" s="23">
        <f t="shared" si="18"/>
        <v>17743.4294</v>
      </c>
      <c r="P64" s="23">
        <f t="shared" si="6"/>
        <v>76.04174802218242</v>
      </c>
      <c r="Q64" s="24">
        <f t="shared" si="21"/>
        <v>17449.9</v>
      </c>
      <c r="R64" s="24">
        <f t="shared" si="21"/>
        <v>5520</v>
      </c>
      <c r="S64" s="24">
        <f t="shared" si="21"/>
        <v>5893.7776</v>
      </c>
      <c r="T64" s="25">
        <f t="shared" si="8"/>
        <v>106.77133333333333</v>
      </c>
      <c r="U64" s="38">
        <v>173.9</v>
      </c>
      <c r="V64" s="38">
        <v>20</v>
      </c>
      <c r="W64" s="38">
        <v>37.6156</v>
      </c>
      <c r="X64" s="26">
        <f t="shared" si="9"/>
        <v>188.078</v>
      </c>
      <c r="Y64" s="38">
        <v>32647.4</v>
      </c>
      <c r="Z64" s="38">
        <v>11911.8</v>
      </c>
      <c r="AA64" s="38">
        <v>6405.8288</v>
      </c>
      <c r="AB64" s="26">
        <f t="shared" si="10"/>
        <v>53.777168857771294</v>
      </c>
      <c r="AC64" s="26">
        <v>17276</v>
      </c>
      <c r="AD64" s="26">
        <v>5500</v>
      </c>
      <c r="AE64" s="38">
        <v>5856.162</v>
      </c>
      <c r="AF64" s="26">
        <f t="shared" si="11"/>
        <v>106.47567272727274</v>
      </c>
      <c r="AG64" s="26">
        <v>1479</v>
      </c>
      <c r="AH64" s="26">
        <v>742</v>
      </c>
      <c r="AI64" s="38">
        <v>1086</v>
      </c>
      <c r="AJ64" s="26">
        <f t="shared" si="12"/>
        <v>146.3611859838275</v>
      </c>
      <c r="AK64" s="26">
        <v>0</v>
      </c>
      <c r="AL64" s="26">
        <v>0</v>
      </c>
      <c r="AM64" s="38">
        <v>0</v>
      </c>
      <c r="AN64" s="26">
        <v>0</v>
      </c>
      <c r="AO64" s="26">
        <v>0</v>
      </c>
      <c r="AP64" s="26">
        <v>0</v>
      </c>
      <c r="AQ64" s="26"/>
      <c r="AR64" s="26">
        <v>0</v>
      </c>
      <c r="AS64" s="26">
        <v>0</v>
      </c>
      <c r="AT64" s="26"/>
      <c r="AU64" s="26">
        <v>140000.6</v>
      </c>
      <c r="AV64" s="26">
        <v>70000.3</v>
      </c>
      <c r="AW64" s="26">
        <v>70000.4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/>
      <c r="BD64" s="26">
        <v>0</v>
      </c>
      <c r="BE64" s="26">
        <v>0</v>
      </c>
      <c r="BF64" s="26"/>
      <c r="BG64" s="23">
        <f t="shared" si="22"/>
        <v>7851.4</v>
      </c>
      <c r="BH64" s="23">
        <f t="shared" si="22"/>
        <v>2070</v>
      </c>
      <c r="BI64" s="23">
        <f t="shared" si="22"/>
        <v>2140.11</v>
      </c>
      <c r="BJ64" s="27">
        <f t="shared" si="14"/>
        <v>103.38695652173912</v>
      </c>
      <c r="BK64" s="26">
        <v>7713.4</v>
      </c>
      <c r="BL64" s="26">
        <v>2000</v>
      </c>
      <c r="BM64" s="26">
        <v>2115.11</v>
      </c>
      <c r="BN64" s="26">
        <v>68</v>
      </c>
      <c r="BO64" s="26">
        <v>30</v>
      </c>
      <c r="BP64" s="26">
        <v>0</v>
      </c>
      <c r="BQ64" s="26">
        <v>0</v>
      </c>
      <c r="BR64" s="26">
        <v>0</v>
      </c>
      <c r="BS64" s="26">
        <v>0</v>
      </c>
      <c r="BT64" s="26">
        <v>70</v>
      </c>
      <c r="BU64" s="26">
        <v>40</v>
      </c>
      <c r="BV64" s="26">
        <v>25</v>
      </c>
      <c r="BW64" s="26">
        <v>0</v>
      </c>
      <c r="BX64" s="26">
        <v>0</v>
      </c>
      <c r="BY64" s="26"/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9161.3</v>
      </c>
      <c r="CG64" s="26">
        <v>3000</v>
      </c>
      <c r="CH64" s="26">
        <v>2119.862</v>
      </c>
      <c r="CI64" s="38">
        <v>3475.8</v>
      </c>
      <c r="CJ64" s="40">
        <v>1737.9</v>
      </c>
      <c r="CK64" s="38">
        <v>767.012</v>
      </c>
      <c r="CL64" s="26">
        <v>90</v>
      </c>
      <c r="CM64" s="26">
        <v>90</v>
      </c>
      <c r="CN64" s="26">
        <v>87.851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/>
      <c r="CU64" s="26">
        <v>10</v>
      </c>
      <c r="CV64" s="26">
        <v>0</v>
      </c>
      <c r="CW64" s="26">
        <v>10</v>
      </c>
      <c r="CX64" s="38"/>
      <c r="CY64" s="21">
        <f t="shared" si="19"/>
        <v>208689.6</v>
      </c>
      <c r="CZ64" s="21">
        <f t="shared" si="19"/>
        <v>93334.1</v>
      </c>
      <c r="DA64" s="21">
        <f t="shared" si="15"/>
        <v>87743.82939999999</v>
      </c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/>
      <c r="DK64" s="26">
        <v>0</v>
      </c>
      <c r="DL64" s="26">
        <v>0</v>
      </c>
      <c r="DM64" s="26">
        <v>0</v>
      </c>
      <c r="DN64" s="26">
        <v>0</v>
      </c>
      <c r="DO64" s="36">
        <v>0</v>
      </c>
      <c r="DP64" s="26"/>
      <c r="DQ64" s="26">
        <v>16360.6397</v>
      </c>
      <c r="DR64" s="26">
        <v>336</v>
      </c>
      <c r="DS64" s="26">
        <v>336</v>
      </c>
      <c r="DT64" s="26"/>
      <c r="DU64" s="28">
        <f t="shared" si="23"/>
        <v>16360.6397</v>
      </c>
      <c r="DV64" s="28">
        <f t="shared" si="23"/>
        <v>336</v>
      </c>
      <c r="DW64" s="28">
        <f t="shared" si="17"/>
        <v>336</v>
      </c>
      <c r="DX64" s="37"/>
      <c r="DZ64" s="43"/>
    </row>
    <row r="65" spans="1:130" ht="17.25">
      <c r="A65" s="33">
        <v>56</v>
      </c>
      <c r="B65" s="20" t="s">
        <v>107</v>
      </c>
      <c r="C65" s="38">
        <v>17059.766399999993</v>
      </c>
      <c r="D65" s="38">
        <v>7218.951000000001</v>
      </c>
      <c r="E65" s="21">
        <f>CY65+DU65-DQ65</f>
        <v>170255.6759</v>
      </c>
      <c r="F65" s="21">
        <f>CZ65+DV65-DR65</f>
        <v>75608</v>
      </c>
      <c r="G65" s="21">
        <f>DA65+DW65-DS65</f>
        <v>64352.685</v>
      </c>
      <c r="H65" s="21">
        <f t="shared" si="3"/>
        <v>85.11359247698655</v>
      </c>
      <c r="I65" s="21">
        <f t="shared" si="4"/>
        <v>1908672.0243000002</v>
      </c>
      <c r="J65" s="21">
        <f t="shared" si="5"/>
        <v>689321.4450000001</v>
      </c>
      <c r="K65" s="22">
        <v>2078927.7002</v>
      </c>
      <c r="L65" s="22">
        <v>753674.13</v>
      </c>
      <c r="M65" s="23">
        <f t="shared" si="18"/>
        <v>57485.175899999995</v>
      </c>
      <c r="N65" s="23">
        <f t="shared" si="18"/>
        <v>21924.7</v>
      </c>
      <c r="O65" s="23">
        <f t="shared" si="18"/>
        <v>22575.385</v>
      </c>
      <c r="P65" s="23">
        <f t="shared" si="6"/>
        <v>102.96781711950447</v>
      </c>
      <c r="Q65" s="24">
        <f>U65+AC65</f>
        <v>11684.8</v>
      </c>
      <c r="R65" s="24">
        <f>V65+AD65</f>
        <v>5000</v>
      </c>
      <c r="S65" s="24">
        <f>W65+AE65</f>
        <v>5144.089</v>
      </c>
      <c r="T65" s="25">
        <f t="shared" si="8"/>
        <v>102.88177999999999</v>
      </c>
      <c r="U65" s="38">
        <v>0</v>
      </c>
      <c r="V65" s="38">
        <v>0</v>
      </c>
      <c r="W65" s="38">
        <v>46.929</v>
      </c>
      <c r="X65" s="26" t="e">
        <f t="shared" si="9"/>
        <v>#DIV/0!</v>
      </c>
      <c r="Y65" s="38">
        <v>31852.6</v>
      </c>
      <c r="Z65" s="38">
        <v>10827.7</v>
      </c>
      <c r="AA65" s="38">
        <v>11224.516</v>
      </c>
      <c r="AB65" s="26">
        <f t="shared" si="10"/>
        <v>103.66482263084495</v>
      </c>
      <c r="AC65" s="26">
        <v>11684.8</v>
      </c>
      <c r="AD65" s="26">
        <v>5000</v>
      </c>
      <c r="AE65" s="38">
        <v>5097.16</v>
      </c>
      <c r="AF65" s="26">
        <f t="shared" si="11"/>
        <v>101.94319999999999</v>
      </c>
      <c r="AG65" s="26">
        <v>430.976</v>
      </c>
      <c r="AH65" s="26">
        <v>210</v>
      </c>
      <c r="AI65" s="38">
        <v>242.5</v>
      </c>
      <c r="AJ65" s="26">
        <f t="shared" si="12"/>
        <v>115.47619047619047</v>
      </c>
      <c r="AK65" s="26">
        <v>0</v>
      </c>
      <c r="AL65" s="26">
        <v>0</v>
      </c>
      <c r="AM65" s="38">
        <v>0</v>
      </c>
      <c r="AN65" s="26">
        <v>0</v>
      </c>
      <c r="AO65" s="26">
        <v>0</v>
      </c>
      <c r="AP65" s="26">
        <v>0</v>
      </c>
      <c r="AQ65" s="26"/>
      <c r="AR65" s="26">
        <v>0</v>
      </c>
      <c r="AS65" s="26">
        <v>0</v>
      </c>
      <c r="AT65" s="26"/>
      <c r="AU65" s="26">
        <v>83554.5</v>
      </c>
      <c r="AV65" s="26">
        <v>41777.3</v>
      </c>
      <c r="AW65" s="26">
        <v>41777.3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/>
      <c r="BD65" s="26">
        <v>0</v>
      </c>
      <c r="BE65" s="26">
        <v>0</v>
      </c>
      <c r="BF65" s="26"/>
      <c r="BG65" s="23">
        <f>BK65+BN65+BQ65+BT65</f>
        <v>10806.7999</v>
      </c>
      <c r="BH65" s="23">
        <f>BL65+BO65+BR65+BU65</f>
        <v>4830</v>
      </c>
      <c r="BI65" s="23">
        <f>BM65+BP65+BS65+BV65</f>
        <v>4946.39</v>
      </c>
      <c r="BJ65" s="27">
        <f t="shared" si="14"/>
        <v>102.40973084886129</v>
      </c>
      <c r="BK65" s="26">
        <v>10146.7999</v>
      </c>
      <c r="BL65" s="26">
        <v>4500</v>
      </c>
      <c r="BM65" s="26">
        <v>4766.39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660</v>
      </c>
      <c r="BU65" s="26">
        <v>330</v>
      </c>
      <c r="BV65" s="26">
        <v>180</v>
      </c>
      <c r="BW65" s="26">
        <v>0</v>
      </c>
      <c r="BX65" s="26">
        <v>0</v>
      </c>
      <c r="BY65" s="26"/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2690</v>
      </c>
      <c r="CG65" s="26">
        <v>1047</v>
      </c>
      <c r="CH65" s="26">
        <v>1017.89</v>
      </c>
      <c r="CI65" s="38">
        <v>2190</v>
      </c>
      <c r="CJ65" s="40">
        <v>887</v>
      </c>
      <c r="CK65" s="38">
        <v>837.89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/>
      <c r="CU65" s="26">
        <v>20</v>
      </c>
      <c r="CV65" s="26">
        <v>10</v>
      </c>
      <c r="CW65" s="26">
        <v>0</v>
      </c>
      <c r="CX65" s="38"/>
      <c r="CY65" s="21">
        <f t="shared" si="19"/>
        <v>141039.6759</v>
      </c>
      <c r="CZ65" s="21">
        <f t="shared" si="19"/>
        <v>63702</v>
      </c>
      <c r="DA65" s="42">
        <f t="shared" si="15"/>
        <v>64352.685</v>
      </c>
      <c r="DB65" s="26">
        <v>0</v>
      </c>
      <c r="DC65" s="26">
        <v>0</v>
      </c>
      <c r="DD65" s="26">
        <v>0</v>
      </c>
      <c r="DE65" s="26">
        <v>29216</v>
      </c>
      <c r="DF65" s="26">
        <v>11906</v>
      </c>
      <c r="DG65" s="26">
        <v>0</v>
      </c>
      <c r="DH65" s="26">
        <v>0</v>
      </c>
      <c r="DI65" s="26">
        <v>0</v>
      </c>
      <c r="DJ65" s="26"/>
      <c r="DK65" s="26">
        <v>0</v>
      </c>
      <c r="DL65" s="26">
        <v>0</v>
      </c>
      <c r="DM65" s="26">
        <v>0</v>
      </c>
      <c r="DN65" s="26">
        <v>0</v>
      </c>
      <c r="DO65" s="36">
        <v>0</v>
      </c>
      <c r="DP65" s="26"/>
      <c r="DQ65" s="26">
        <v>24664</v>
      </c>
      <c r="DR65" s="26">
        <v>4000</v>
      </c>
      <c r="DS65" s="26">
        <v>0</v>
      </c>
      <c r="DT65" s="26"/>
      <c r="DU65" s="28">
        <f>DB65+DE65+DH65+DK65+DN65+DQ65</f>
        <v>53880</v>
      </c>
      <c r="DV65" s="28">
        <f>DC65+DF65+DI65+DL65+DO65+DR65</f>
        <v>15906</v>
      </c>
      <c r="DW65" s="28">
        <f t="shared" si="17"/>
        <v>0</v>
      </c>
      <c r="DX65" s="37"/>
      <c r="DZ65" s="43"/>
    </row>
    <row r="66" spans="1:130" s="14" customFormat="1" ht="24" customHeight="1">
      <c r="A66" s="29"/>
      <c r="B66" s="34" t="s">
        <v>110</v>
      </c>
      <c r="C66" s="30">
        <f>SUM(C10:C65)</f>
        <v>480633.4541999999</v>
      </c>
      <c r="D66" s="30">
        <f>SUM(D10:D65)</f>
        <v>35164.153100000025</v>
      </c>
      <c r="E66" s="30">
        <f>SUM(E10:E65)</f>
        <v>7047029.3159</v>
      </c>
      <c r="F66" s="30">
        <f>SUM(F10:F65)</f>
        <v>3393152.3748000003</v>
      </c>
      <c r="G66" s="30">
        <f>SUM(G10:G65)</f>
        <v>3235190.040100001</v>
      </c>
      <c r="H66" s="40">
        <f>G66/F66*100</f>
        <v>95.34467311656435</v>
      </c>
      <c r="I66" s="41">
        <f aca="true" t="shared" si="24" ref="I66:O66">SUM(I10:I65)</f>
        <v>109372921.89530002</v>
      </c>
      <c r="J66" s="41">
        <f t="shared" si="24"/>
        <v>38970561.23990001</v>
      </c>
      <c r="K66" s="41">
        <f t="shared" si="24"/>
        <v>116419951.21120013</v>
      </c>
      <c r="L66" s="41">
        <f t="shared" si="24"/>
        <v>42205751.280000016</v>
      </c>
      <c r="M66" s="41">
        <f t="shared" si="24"/>
        <v>2372574.0259000002</v>
      </c>
      <c r="N66" s="41">
        <f t="shared" si="24"/>
        <v>1063083.2258000001</v>
      </c>
      <c r="O66" s="41">
        <f t="shared" si="24"/>
        <v>1006866.2830000002</v>
      </c>
      <c r="P66" s="40">
        <f>O66/N66*100</f>
        <v>94.71189635621472</v>
      </c>
      <c r="Q66" s="41">
        <f>SUM(Q10:Q65)</f>
        <v>815333.2000000003</v>
      </c>
      <c r="R66" s="41">
        <f>SUM(R10:R65)</f>
        <v>361250.35179999995</v>
      </c>
      <c r="S66" s="41">
        <f>SUM(S10:S65)</f>
        <v>308429.6796999999</v>
      </c>
      <c r="T66" s="36">
        <f>S66/R66*100</f>
        <v>85.37837490349538</v>
      </c>
      <c r="U66" s="41">
        <f>SUM(U10:U65)</f>
        <v>140395.19999999995</v>
      </c>
      <c r="V66" s="41">
        <f>SUM(V10:V65)</f>
        <v>64266.09</v>
      </c>
      <c r="W66" s="41">
        <f>SUM(W10:W65)</f>
        <v>46231.209799999975</v>
      </c>
      <c r="X66" s="26">
        <f>W66/V66*100</f>
        <v>71.93717526614732</v>
      </c>
      <c r="Y66" s="41">
        <f>SUM(Y10:Y65)</f>
        <v>367915.80000000005</v>
      </c>
      <c r="Z66" s="41">
        <f>SUM(Z10:Z65)</f>
        <v>140645.674</v>
      </c>
      <c r="AA66" s="41">
        <f>SUM(AA10:AA65)</f>
        <v>119183.5378</v>
      </c>
      <c r="AB66" s="26">
        <f>AA66/Z66*100</f>
        <v>84.74027988944758</v>
      </c>
      <c r="AC66" s="41">
        <f>SUM(AC10:AC65)</f>
        <v>674938.0000000001</v>
      </c>
      <c r="AD66" s="41">
        <f>SUM(AD10:AD65)</f>
        <v>296984.2618</v>
      </c>
      <c r="AE66" s="41">
        <f>SUM(AE10:AE65)</f>
        <v>262198.46989999997</v>
      </c>
      <c r="AF66" s="26">
        <f>AE66/AD66*100</f>
        <v>88.28699147585604</v>
      </c>
      <c r="AG66" s="41">
        <f>SUM(AG10:AG65)</f>
        <v>142766.57599999997</v>
      </c>
      <c r="AH66" s="41">
        <f>SUM(AH10:AH65)</f>
        <v>68499.6</v>
      </c>
      <c r="AI66" s="41">
        <f>SUM(AI10:AI65)</f>
        <v>60836.88979999999</v>
      </c>
      <c r="AJ66" s="26">
        <f>AI66/AH66*100</f>
        <v>88.81349642917621</v>
      </c>
      <c r="AK66" s="41">
        <f>SUM(AK10:AK65)</f>
        <v>47796</v>
      </c>
      <c r="AL66" s="41">
        <f>SUM(AL10:AL65)</f>
        <v>23350</v>
      </c>
      <c r="AM66" s="41">
        <f>SUM(AM10:AM65)</f>
        <v>26621.600000000002</v>
      </c>
      <c r="AN66" s="26">
        <f>AM66/AL66*100</f>
        <v>114.01113490364028</v>
      </c>
      <c r="AO66" s="41">
        <f aca="true" t="shared" si="25" ref="AO66:BI66">SUM(AO10:AO65)</f>
        <v>0</v>
      </c>
      <c r="AP66" s="41">
        <f t="shared" si="25"/>
        <v>0</v>
      </c>
      <c r="AQ66" s="41">
        <f t="shared" si="25"/>
        <v>0</v>
      </c>
      <c r="AR66" s="41">
        <f t="shared" si="25"/>
        <v>0</v>
      </c>
      <c r="AS66" s="41">
        <f t="shared" si="25"/>
        <v>0</v>
      </c>
      <c r="AT66" s="41">
        <f t="shared" si="25"/>
        <v>0</v>
      </c>
      <c r="AU66" s="41">
        <f t="shared" si="25"/>
        <v>4271589.899999999</v>
      </c>
      <c r="AV66" s="41">
        <f t="shared" si="25"/>
        <v>2136646.5</v>
      </c>
      <c r="AW66" s="41">
        <f t="shared" si="25"/>
        <v>2135785.7999999993</v>
      </c>
      <c r="AX66" s="41">
        <f t="shared" si="25"/>
        <v>95860.6</v>
      </c>
      <c r="AY66" s="41">
        <f t="shared" si="25"/>
        <v>44395.738999999994</v>
      </c>
      <c r="AZ66" s="41">
        <f t="shared" si="25"/>
        <v>13180.251</v>
      </c>
      <c r="BA66" s="41">
        <f t="shared" si="25"/>
        <v>0</v>
      </c>
      <c r="BB66" s="41">
        <f t="shared" si="25"/>
        <v>0</v>
      </c>
      <c r="BC66" s="41">
        <f t="shared" si="25"/>
        <v>0</v>
      </c>
      <c r="BD66" s="41">
        <f t="shared" si="25"/>
        <v>0</v>
      </c>
      <c r="BE66" s="41">
        <f t="shared" si="25"/>
        <v>0</v>
      </c>
      <c r="BF66" s="41">
        <f t="shared" si="25"/>
        <v>0</v>
      </c>
      <c r="BG66" s="41">
        <f t="shared" si="25"/>
        <v>230424.41689999998</v>
      </c>
      <c r="BH66" s="41">
        <f t="shared" si="25"/>
        <v>101557.167</v>
      </c>
      <c r="BI66" s="41">
        <f t="shared" si="25"/>
        <v>125600.10039999998</v>
      </c>
      <c r="BJ66" s="36">
        <f>BI66/BH66*100</f>
        <v>123.67428524271456</v>
      </c>
      <c r="BK66" s="41">
        <f aca="true" t="shared" si="26" ref="BK66:DV66">SUM(BK10:BK65)</f>
        <v>204437.04989999998</v>
      </c>
      <c r="BL66" s="41">
        <f t="shared" si="26"/>
        <v>89272.5</v>
      </c>
      <c r="BM66" s="41">
        <f t="shared" si="26"/>
        <v>111207.3764</v>
      </c>
      <c r="BN66" s="41">
        <f t="shared" si="26"/>
        <v>68</v>
      </c>
      <c r="BO66" s="41">
        <f t="shared" si="26"/>
        <v>30</v>
      </c>
      <c r="BP66" s="41">
        <f t="shared" si="26"/>
        <v>0</v>
      </c>
      <c r="BQ66" s="41">
        <f t="shared" si="26"/>
        <v>3241.1</v>
      </c>
      <c r="BR66" s="41">
        <f t="shared" si="26"/>
        <v>1210</v>
      </c>
      <c r="BS66" s="41">
        <f t="shared" si="26"/>
        <v>957.98</v>
      </c>
      <c r="BT66" s="41">
        <f t="shared" si="26"/>
        <v>22678.267</v>
      </c>
      <c r="BU66" s="41">
        <f t="shared" si="26"/>
        <v>11044.667</v>
      </c>
      <c r="BV66" s="41">
        <f t="shared" si="26"/>
        <v>13434.744</v>
      </c>
      <c r="BW66" s="41">
        <f t="shared" si="26"/>
        <v>0</v>
      </c>
      <c r="BX66" s="41">
        <f t="shared" si="26"/>
        <v>0</v>
      </c>
      <c r="BY66" s="41">
        <f t="shared" si="26"/>
        <v>0</v>
      </c>
      <c r="BZ66" s="41">
        <f t="shared" si="26"/>
        <v>80849.3</v>
      </c>
      <c r="CA66" s="41">
        <f t="shared" si="26"/>
        <v>37132.545</v>
      </c>
      <c r="CB66" s="41">
        <f t="shared" si="26"/>
        <v>34720.557</v>
      </c>
      <c r="CC66" s="41">
        <f t="shared" si="26"/>
        <v>3520</v>
      </c>
      <c r="CD66" s="41">
        <f t="shared" si="26"/>
        <v>100</v>
      </c>
      <c r="CE66" s="41">
        <f t="shared" si="26"/>
        <v>3817.45</v>
      </c>
      <c r="CF66" s="41">
        <f t="shared" si="26"/>
        <v>656079.4</v>
      </c>
      <c r="CG66" s="41">
        <f t="shared" si="26"/>
        <v>311102.75</v>
      </c>
      <c r="CH66" s="41">
        <f t="shared" si="26"/>
        <v>292187.71790000005</v>
      </c>
      <c r="CI66" s="41">
        <f>SUM(CI10:CI65)</f>
        <v>359243.2</v>
      </c>
      <c r="CJ66" s="41">
        <f>SUM(CJ10:CJ65)</f>
        <v>167828.6</v>
      </c>
      <c r="CK66" s="41">
        <f>SUM(CK10:CK65)</f>
        <v>137796.9879</v>
      </c>
      <c r="CL66" s="41">
        <f t="shared" si="26"/>
        <v>3890</v>
      </c>
      <c r="CM66" s="41">
        <f t="shared" si="26"/>
        <v>3535</v>
      </c>
      <c r="CN66" s="41">
        <f t="shared" si="26"/>
        <v>2182.1954</v>
      </c>
      <c r="CO66" s="41">
        <f t="shared" si="26"/>
        <v>2215</v>
      </c>
      <c r="CP66" s="41">
        <f t="shared" si="26"/>
        <v>975</v>
      </c>
      <c r="CQ66" s="41">
        <f t="shared" si="26"/>
        <v>643.85</v>
      </c>
      <c r="CR66" s="41">
        <f t="shared" si="26"/>
        <v>0</v>
      </c>
      <c r="CS66" s="41">
        <f t="shared" si="26"/>
        <v>0</v>
      </c>
      <c r="CT66" s="41">
        <f t="shared" si="26"/>
        <v>0</v>
      </c>
      <c r="CU66" s="41">
        <f t="shared" si="26"/>
        <v>102633.633</v>
      </c>
      <c r="CV66" s="41">
        <f t="shared" si="26"/>
        <v>52067.683</v>
      </c>
      <c r="CW66" s="41">
        <f t="shared" si="26"/>
        <v>67363.262</v>
      </c>
      <c r="CX66" s="41">
        <f t="shared" si="26"/>
        <v>0</v>
      </c>
      <c r="CY66" s="41">
        <f t="shared" si="26"/>
        <v>6820873.8259000005</v>
      </c>
      <c r="CZ66" s="41">
        <f t="shared" si="26"/>
        <v>3281258.0098000006</v>
      </c>
      <c r="DA66" s="41">
        <f t="shared" si="26"/>
        <v>3190552.8910000008</v>
      </c>
      <c r="DB66" s="41">
        <f t="shared" si="26"/>
        <v>5837.19</v>
      </c>
      <c r="DC66" s="41">
        <f t="shared" si="26"/>
        <v>5837.19</v>
      </c>
      <c r="DD66" s="41">
        <f t="shared" si="26"/>
        <v>5837.1491</v>
      </c>
      <c r="DE66" s="41">
        <f t="shared" si="26"/>
        <v>218318.3</v>
      </c>
      <c r="DF66" s="41">
        <f t="shared" si="26"/>
        <v>104057.175</v>
      </c>
      <c r="DG66" s="41">
        <f t="shared" si="26"/>
        <v>36800</v>
      </c>
      <c r="DH66" s="41">
        <f t="shared" si="26"/>
        <v>0</v>
      </c>
      <c r="DI66" s="41">
        <f t="shared" si="26"/>
        <v>0</v>
      </c>
      <c r="DJ66" s="41">
        <f t="shared" si="26"/>
        <v>0</v>
      </c>
      <c r="DK66" s="41">
        <f t="shared" si="26"/>
        <v>2000</v>
      </c>
      <c r="DL66" s="41">
        <f t="shared" si="26"/>
        <v>2000</v>
      </c>
      <c r="DM66" s="41">
        <f t="shared" si="26"/>
        <v>2000</v>
      </c>
      <c r="DN66" s="41">
        <f t="shared" si="26"/>
        <v>0</v>
      </c>
      <c r="DO66" s="41">
        <f t="shared" si="26"/>
        <v>0</v>
      </c>
      <c r="DP66" s="41">
        <f t="shared" si="26"/>
        <v>0</v>
      </c>
      <c r="DQ66" s="41">
        <f t="shared" si="26"/>
        <v>230390.40149999998</v>
      </c>
      <c r="DR66" s="41">
        <f t="shared" si="26"/>
        <v>140924.0618</v>
      </c>
      <c r="DS66" s="41">
        <f t="shared" si="26"/>
        <v>25199.211600000002</v>
      </c>
      <c r="DT66" s="41">
        <f t="shared" si="26"/>
        <v>0</v>
      </c>
      <c r="DU66" s="41">
        <f t="shared" si="26"/>
        <v>456545.8915</v>
      </c>
      <c r="DV66" s="41">
        <f t="shared" si="26"/>
        <v>252818.42680000002</v>
      </c>
      <c r="DW66" s="41">
        <f>SUM(DW10:DW65)</f>
        <v>69836.36069999999</v>
      </c>
      <c r="DX66" s="37"/>
      <c r="DZ66" s="43"/>
    </row>
    <row r="67" spans="1:127" ht="17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</row>
    <row r="68" spans="1:127" ht="17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</row>
    <row r="69" spans="1:127" ht="17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</row>
    <row r="70" spans="1:127" ht="17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</row>
    <row r="71" spans="1:127" ht="17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</row>
    <row r="72" spans="1:127" ht="17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</row>
    <row r="73" spans="1:127" ht="17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</row>
    <row r="74" spans="1:127" ht="17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</row>
    <row r="75" spans="1:127" ht="17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</row>
    <row r="76" spans="1:127" ht="17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</row>
    <row r="77" spans="1:127" ht="17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</row>
    <row r="78" spans="1:127" ht="17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</row>
    <row r="79" spans="1:127" ht="17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</row>
    <row r="80" spans="1:127" ht="17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</row>
    <row r="81" spans="1:127" ht="17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</row>
    <row r="82" spans="1:127" ht="17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</row>
    <row r="83" spans="1:127" ht="17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</row>
    <row r="84" spans="1:127" ht="17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</row>
    <row r="85" spans="1:127" ht="17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</row>
    <row r="86" spans="1:127" ht="17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</row>
    <row r="87" spans="1:127" ht="17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</row>
    <row r="88" spans="1:127" ht="17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</row>
    <row r="89" spans="1:127" ht="17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</row>
    <row r="90" spans="1:127" ht="17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</row>
    <row r="91" spans="1:127" ht="17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</row>
    <row r="92" spans="1:127" ht="17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</row>
    <row r="93" spans="1:127" ht="17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</row>
    <row r="94" spans="1:127" ht="17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</row>
    <row r="95" spans="1:127" ht="17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</row>
    <row r="96" spans="1:127" ht="17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</row>
    <row r="97" spans="1:127" ht="17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</row>
    <row r="98" spans="1:127" ht="17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</row>
    <row r="99" spans="1:127" ht="17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</row>
    <row r="100" spans="1:127" ht="17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</row>
    <row r="101" spans="1:127" ht="17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</row>
    <row r="102" spans="1:127" ht="17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</row>
    <row r="103" spans="1:127" ht="17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</row>
    <row r="104" spans="1:127" ht="17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</row>
    <row r="105" spans="1:127" ht="17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</row>
    <row r="106" spans="1:127" ht="17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</row>
    <row r="107" spans="1:127" ht="17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</row>
    <row r="108" spans="1:127" ht="17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</row>
    <row r="109" spans="1:127" ht="17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</row>
    <row r="110" spans="1:127" ht="17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</row>
    <row r="111" spans="1:127" ht="17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</row>
    <row r="112" spans="1:127" ht="17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</row>
    <row r="113" spans="1:127" ht="17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</row>
    <row r="114" spans="1:127" ht="17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</row>
    <row r="115" spans="1:127" ht="17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</row>
    <row r="116" spans="1:127" ht="17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</row>
    <row r="117" spans="1:127" ht="17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</row>
    <row r="118" spans="1:127" ht="17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</row>
    <row r="119" spans="1:127" ht="17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</row>
    <row r="120" spans="1:127" ht="17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</row>
    <row r="121" spans="1:127" ht="17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</row>
    <row r="122" spans="1:127" ht="17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</row>
    <row r="123" spans="1:127" ht="17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</row>
    <row r="124" spans="1:127" ht="17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</row>
    <row r="125" spans="1:127" ht="17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</row>
    <row r="126" spans="1:127" ht="17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</row>
    <row r="127" spans="1:127" ht="17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</row>
    <row r="128" spans="1:127" ht="17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</row>
    <row r="129" spans="1:127" ht="17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</row>
    <row r="130" spans="1:127" ht="17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</row>
    <row r="131" spans="1:127" ht="17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</row>
    <row r="132" spans="1:127" ht="17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</row>
    <row r="133" spans="1:127" ht="17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</row>
    <row r="134" spans="1:127" ht="17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</row>
    <row r="135" spans="1:127" ht="17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</row>
    <row r="136" spans="1:127" ht="17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</row>
    <row r="137" spans="1:127" ht="17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</row>
    <row r="138" spans="1:127" ht="17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</row>
    <row r="139" spans="1:127" ht="17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</row>
    <row r="140" spans="1:127" ht="17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</row>
    <row r="141" spans="1:127" ht="17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</row>
    <row r="142" spans="1:127" ht="17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</row>
    <row r="143" spans="1:127" ht="17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</row>
    <row r="144" spans="1:127" ht="17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</row>
    <row r="145" spans="1:127" ht="17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</row>
    <row r="146" spans="1:127" ht="17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</row>
    <row r="147" spans="1:127" ht="17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</row>
    <row r="148" spans="1:127" ht="17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</row>
    <row r="149" spans="1:127" ht="17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</row>
    <row r="150" spans="1:127" ht="17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</row>
    <row r="151" spans="1:127" ht="17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</row>
    <row r="152" spans="1:127" ht="17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</row>
    <row r="153" spans="1:127" ht="17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</row>
    <row r="154" spans="1:127" ht="17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</row>
    <row r="155" spans="1:127" ht="17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</row>
    <row r="156" spans="1:127" ht="17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</row>
    <row r="157" spans="1:127" ht="17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</row>
    <row r="158" spans="1:127" ht="17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</row>
    <row r="159" spans="1:127" ht="17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</row>
    <row r="160" spans="1:127" ht="17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</row>
    <row r="161" spans="1:127" ht="17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</row>
    <row r="162" spans="1:127" ht="17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</row>
    <row r="163" spans="1:127" ht="17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</row>
    <row r="164" spans="1:127" ht="17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</row>
    <row r="165" spans="1:127" ht="17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</row>
    <row r="166" spans="1:127" ht="17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</row>
    <row r="167" spans="1:127" ht="17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</row>
    <row r="168" spans="1:127" ht="17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</row>
    <row r="169" spans="1:127" ht="17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</row>
    <row r="170" spans="1:127" ht="17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</row>
    <row r="171" spans="1:127" ht="17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</row>
    <row r="172" spans="1:127" ht="17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</row>
    <row r="173" spans="1:127" ht="17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</row>
    <row r="174" spans="1:127" ht="17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</row>
    <row r="175" spans="1:127" ht="17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</row>
    <row r="176" spans="1:127" ht="17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</row>
    <row r="177" spans="1:127" ht="17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</row>
    <row r="178" spans="1:127" ht="17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</row>
    <row r="179" spans="1:127" ht="17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</row>
    <row r="180" spans="1:127" ht="17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</row>
    <row r="181" spans="1:127" ht="17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</row>
    <row r="182" spans="1:127" ht="17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</row>
    <row r="183" spans="1:127" ht="17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</row>
    <row r="184" spans="1:127" ht="17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</row>
    <row r="185" spans="1:127" ht="17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</row>
    <row r="186" spans="1:127" ht="17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</row>
    <row r="187" spans="1:127" ht="17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</row>
    <row r="188" spans="1:127" ht="17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</row>
    <row r="189" spans="1:127" ht="17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</row>
    <row r="190" spans="1:127" ht="17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</row>
    <row r="191" spans="1:127" ht="17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</row>
    <row r="192" spans="1:127" ht="17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</row>
    <row r="193" spans="1:127" ht="17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</row>
    <row r="194" spans="1:127" ht="17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</row>
    <row r="195" spans="1:127" ht="17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</row>
    <row r="196" spans="1:127" ht="17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</row>
    <row r="197" spans="1:127" ht="17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</row>
    <row r="198" spans="1:127" ht="17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</row>
    <row r="199" spans="1:127" ht="17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</row>
    <row r="200" spans="1:127" ht="17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</row>
    <row r="201" spans="1:127" ht="17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</row>
    <row r="202" spans="1:127" ht="17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</row>
    <row r="203" spans="1:127" ht="17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</row>
    <row r="204" spans="1:127" ht="17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</row>
    <row r="205" spans="1:127" ht="17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</row>
    <row r="206" spans="1:127" ht="17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</row>
    <row r="207" spans="1:127" ht="17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</row>
    <row r="208" spans="1:127" ht="17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</row>
    <row r="209" spans="1:127" ht="17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</row>
    <row r="210" spans="1:127" ht="17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</row>
    <row r="211" spans="1:127" ht="17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</row>
    <row r="212" spans="1:127" ht="17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</row>
    <row r="213" spans="1:127" ht="17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</row>
    <row r="214" spans="1:127" ht="17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</row>
    <row r="215" spans="1:127" ht="17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</row>
    <row r="216" spans="1:127" ht="17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</row>
    <row r="217" spans="1:127" ht="17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</row>
    <row r="218" spans="1:127" ht="17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</row>
    <row r="219" spans="1:127" ht="17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</row>
    <row r="220" spans="1:127" ht="17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</row>
    <row r="221" spans="1:127" ht="17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</row>
    <row r="222" spans="1:127" ht="17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</row>
    <row r="223" spans="1:127" ht="17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</row>
    <row r="224" spans="1:127" ht="17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</row>
    <row r="225" spans="1:127" ht="17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</row>
    <row r="226" spans="1:127" ht="17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</row>
    <row r="227" spans="1:127" ht="17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</row>
    <row r="228" spans="1:127" ht="17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</row>
    <row r="229" spans="1:127" ht="17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</row>
    <row r="230" spans="1:127" ht="17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</row>
    <row r="231" spans="1:127" ht="17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</row>
    <row r="232" spans="1:127" ht="17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</row>
    <row r="233" spans="1:127" ht="17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</row>
    <row r="234" spans="1:127" ht="17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</row>
    <row r="235" spans="1:127" ht="17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</row>
    <row r="236" spans="1:127" ht="17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</row>
    <row r="237" spans="1:127" ht="17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</row>
    <row r="238" spans="1:127" ht="17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</row>
    <row r="239" spans="1:127" ht="17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</row>
    <row r="240" spans="1:127" ht="17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</row>
    <row r="241" spans="1:127" ht="17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</row>
    <row r="242" spans="1:127" ht="17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</row>
    <row r="243" spans="1:127" ht="17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</row>
    <row r="244" spans="1:127" ht="17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</row>
    <row r="245" spans="1:127" ht="17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</row>
    <row r="246" spans="1:127" ht="17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</row>
    <row r="247" spans="1:127" ht="17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</row>
    <row r="248" spans="1:127" ht="17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</row>
    <row r="249" spans="1:127" ht="17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</row>
    <row r="250" spans="1:127" ht="17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</row>
    <row r="251" spans="1:127" ht="17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</row>
    <row r="252" spans="1:127" ht="17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</row>
    <row r="253" spans="1:127" ht="17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</row>
    <row r="254" spans="1:127" ht="17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</row>
    <row r="255" spans="1:127" ht="17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</row>
    <row r="256" spans="1:127" ht="17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</row>
    <row r="257" spans="1:127" ht="17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</row>
    <row r="258" spans="1:127" ht="17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</row>
    <row r="259" spans="1:127" ht="17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</row>
    <row r="260" spans="1:127" ht="17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</row>
    <row r="261" spans="1:127" ht="17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</row>
    <row r="262" spans="1:127" ht="17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</row>
    <row r="263" spans="1:127" ht="17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</row>
    <row r="264" spans="1:127" ht="17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</row>
    <row r="265" spans="1:127" ht="17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</row>
    <row r="266" spans="1:127" ht="17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</row>
    <row r="267" spans="1:127" ht="17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</row>
    <row r="268" spans="1:127" ht="17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</row>
    <row r="269" spans="1:127" ht="17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</row>
    <row r="270" spans="1:127" ht="17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</row>
    <row r="271" spans="1:127" ht="17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</row>
    <row r="272" spans="1:127" ht="17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</row>
    <row r="273" spans="1:127" ht="17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</row>
    <row r="274" spans="1:127" ht="17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</row>
    <row r="275" spans="1:127" ht="17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</row>
    <row r="276" spans="1:127" ht="17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</row>
    <row r="277" spans="1:127" ht="17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</row>
    <row r="278" spans="1:127" ht="17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</row>
    <row r="279" spans="1:127" ht="17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</row>
    <row r="280" spans="1:127" ht="17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</row>
    <row r="281" spans="1:127" ht="17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</row>
    <row r="282" spans="1:127" ht="17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</row>
    <row r="283" spans="1:127" ht="17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</row>
    <row r="284" spans="1:127" ht="17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</row>
    <row r="285" spans="1:127" ht="17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</row>
    <row r="286" spans="1:127" ht="17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</row>
    <row r="287" spans="1:127" ht="17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</row>
    <row r="288" spans="1:127" ht="17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</row>
    <row r="289" spans="1:127" ht="17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</row>
    <row r="290" spans="1:127" ht="17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</row>
    <row r="291" spans="1:127" ht="17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</row>
    <row r="292" spans="1:127" ht="17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</row>
    <row r="293" spans="1:127" ht="17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</row>
    <row r="294" spans="1:127" ht="17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</row>
    <row r="295" spans="1:127" ht="17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</row>
    <row r="296" spans="1:127" ht="17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</row>
    <row r="297" spans="1:127" ht="17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</row>
    <row r="298" spans="1:127" ht="17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</row>
    <row r="299" spans="1:127" ht="17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</row>
    <row r="300" spans="1:127" ht="17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</row>
    <row r="301" spans="1:127" ht="17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</row>
    <row r="302" spans="1:127" ht="17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</row>
    <row r="303" spans="1:127" ht="17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</row>
    <row r="304" spans="1:127" ht="17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</row>
    <row r="305" spans="1:127" ht="17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</row>
    <row r="306" spans="1:127" ht="17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</row>
    <row r="307" spans="1:127" ht="17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</row>
    <row r="308" spans="1:127" ht="17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</row>
    <row r="309" spans="1:127" ht="17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</row>
    <row r="310" spans="1:127" ht="17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</row>
    <row r="311" spans="1:127" ht="17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</row>
    <row r="312" spans="1:127" ht="17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</row>
    <row r="313" spans="1:127" ht="17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</row>
    <row r="314" spans="1:127" ht="17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</row>
    <row r="315" spans="1:127" ht="17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</row>
    <row r="316" spans="1:127" ht="17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</row>
    <row r="317" spans="1:127" ht="17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</row>
    <row r="318" spans="1:127" ht="17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</row>
    <row r="319" spans="1:127" ht="17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</row>
    <row r="320" spans="1:127" ht="17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</row>
    <row r="321" spans="1:127" ht="17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</row>
    <row r="322" spans="1:127" ht="17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</row>
    <row r="323" spans="1:127" ht="17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</row>
    <row r="324" spans="1:127" ht="17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</row>
    <row r="325" spans="1:127" ht="17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</row>
    <row r="326" spans="1:127" ht="17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</row>
    <row r="327" spans="1:127" ht="17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</row>
    <row r="328" spans="1:127" ht="17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</row>
    <row r="329" spans="1:127" ht="17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</row>
    <row r="330" spans="1:127" ht="17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</row>
    <row r="331" spans="1:127" ht="17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</row>
    <row r="332" spans="1:127" ht="17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</row>
    <row r="333" spans="1:127" ht="17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</row>
    <row r="334" spans="1:127" ht="17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</row>
    <row r="335" spans="1:127" ht="17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</row>
    <row r="336" spans="1:127" ht="17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</row>
    <row r="337" spans="1:127" ht="17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</row>
    <row r="338" spans="1:127" ht="17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</row>
    <row r="339" spans="1:127" ht="17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</row>
    <row r="340" spans="1:127" ht="17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</row>
    <row r="341" spans="1:127" ht="17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</row>
    <row r="342" spans="1:127" ht="17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</row>
    <row r="343" spans="1:127" ht="17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</row>
    <row r="344" spans="1:127" ht="17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</row>
    <row r="345" spans="1:127" ht="17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</row>
    <row r="346" spans="1:127" ht="17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</row>
    <row r="347" spans="1:127" ht="17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</row>
    <row r="348" spans="1:127" ht="17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</row>
    <row r="349" spans="1:127" ht="17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</row>
    <row r="350" spans="1:127" ht="17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</row>
    <row r="351" spans="1:127" ht="17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</row>
    <row r="352" spans="1:127" ht="17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</row>
    <row r="353" spans="1:127" ht="17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</row>
    <row r="354" spans="1:127" ht="17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</row>
    <row r="355" spans="1:127" ht="17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</row>
    <row r="356" spans="1:127" ht="17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</row>
    <row r="357" spans="1:127" ht="17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</row>
    <row r="358" spans="1:127" ht="17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</row>
    <row r="359" spans="1:127" ht="17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</row>
    <row r="360" spans="1:127" ht="17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</row>
    <row r="361" spans="1:127" ht="17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</row>
    <row r="362" spans="1:127" ht="17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</row>
    <row r="363" spans="1:127" ht="17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</row>
    <row r="364" spans="1:127" ht="17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</row>
    <row r="365" spans="1:127" ht="17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</row>
    <row r="366" spans="1:127" ht="17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</row>
    <row r="367" spans="1:127" ht="17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</row>
    <row r="368" spans="1:127" ht="17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</row>
    <row r="369" spans="1:127" ht="17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</row>
    <row r="370" spans="1:127" ht="17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</row>
    <row r="371" spans="1:127" ht="17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</row>
    <row r="372" spans="1:127" ht="17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</row>
    <row r="373" spans="1:127" ht="17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</row>
    <row r="374" spans="1:127" ht="17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</row>
    <row r="375" spans="1:127" ht="17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</row>
    <row r="376" spans="1:127" ht="17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</row>
    <row r="377" spans="1:127" ht="17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</row>
    <row r="378" spans="1:127" ht="17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</row>
    <row r="379" spans="1:127" ht="17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</row>
    <row r="380" spans="1:127" ht="17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</row>
    <row r="381" spans="1:127" ht="17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</row>
    <row r="382" spans="1:127" ht="17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</row>
    <row r="383" spans="1:127" ht="17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</row>
    <row r="384" spans="1:127" ht="17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</row>
    <row r="385" spans="1:127" ht="17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</row>
    <row r="386" spans="1:127" ht="17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</row>
    <row r="387" spans="1:127" ht="17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</row>
    <row r="388" spans="1:127" ht="17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</row>
    <row r="389" spans="1:127" ht="17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</row>
    <row r="390" spans="1:127" ht="17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</row>
    <row r="391" spans="1:127" ht="17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</row>
    <row r="392" spans="1:127" ht="17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</row>
    <row r="393" spans="1:127" ht="17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</row>
    <row r="394" spans="1:127" ht="17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</row>
    <row r="395" spans="1:127" ht="17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</row>
    <row r="396" spans="1:127" ht="17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</row>
    <row r="397" spans="1:127" ht="17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</row>
    <row r="398" spans="1:127" ht="17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</row>
    <row r="399" spans="1:127" ht="17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</row>
    <row r="400" spans="1:127" ht="17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</row>
    <row r="401" spans="1:127" ht="17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</row>
    <row r="402" spans="1:127" ht="17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</row>
    <row r="403" spans="1:127" ht="17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</row>
    <row r="404" spans="1:127" ht="17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</row>
    <row r="405" spans="1:127" ht="17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</row>
    <row r="406" spans="1:127" ht="17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</row>
    <row r="407" spans="1:127" ht="17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</row>
    <row r="408" spans="1:127" ht="17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</row>
    <row r="409" spans="1:127" ht="17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</row>
    <row r="410" spans="1:127" ht="17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</row>
    <row r="411" spans="1:127" ht="17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</row>
    <row r="412" spans="1:127" ht="17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</row>
    <row r="413" spans="1:127" ht="17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</row>
    <row r="414" spans="1:127" ht="17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</row>
    <row r="415" spans="1:127" ht="17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</row>
    <row r="416" spans="1:127" ht="17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</row>
    <row r="417" spans="1:127" ht="17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</row>
    <row r="418" spans="1:127" ht="17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</row>
    <row r="419" spans="1:127" ht="17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</row>
    <row r="420" spans="1:127" ht="17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</row>
    <row r="421" spans="1:127" ht="17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</row>
    <row r="422" spans="1:127" ht="17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</row>
    <row r="423" spans="1:127" ht="17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</row>
    <row r="424" spans="1:127" ht="17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</row>
    <row r="425" spans="1:127" ht="17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</row>
    <row r="426" spans="1:127" ht="17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</row>
    <row r="427" spans="1:127" ht="17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</row>
    <row r="428" spans="1:127" ht="17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</row>
    <row r="429" spans="1:127" ht="17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</row>
    <row r="430" spans="1:127" ht="17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</row>
    <row r="431" spans="1:127" ht="17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</row>
    <row r="432" spans="1:127" ht="17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</row>
    <row r="433" spans="1:127" ht="17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</row>
    <row r="434" spans="1:127" ht="17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</row>
    <row r="435" spans="1:127" ht="17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</row>
    <row r="436" spans="1:127" ht="17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</row>
    <row r="437" spans="1:127" ht="17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</row>
    <row r="438" spans="1:127" ht="17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</row>
    <row r="439" spans="1:127" ht="17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</row>
    <row r="440" spans="1:127" ht="17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</row>
    <row r="441" spans="1:127" ht="17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</row>
    <row r="442" spans="1:127" ht="17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</row>
    <row r="443" spans="1:127" ht="17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</row>
    <row r="444" spans="1:127" ht="17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</row>
    <row r="445" spans="1:127" ht="17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</row>
    <row r="446" spans="1:127" ht="17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</row>
    <row r="447" spans="1:127" ht="17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</row>
    <row r="448" spans="1:127" ht="17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</row>
    <row r="449" spans="1:127" ht="17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</row>
    <row r="450" spans="1:127" ht="17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</row>
    <row r="451" spans="1:127" ht="17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</row>
    <row r="452" spans="1:127" ht="17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</row>
    <row r="453" spans="1:127" ht="17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</row>
    <row r="454" spans="1:127" ht="17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</row>
    <row r="455" spans="1:127" ht="17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</row>
    <row r="456" spans="1:127" ht="17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</row>
    <row r="457" spans="1:127" ht="17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</row>
    <row r="458" spans="1:127" ht="17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</row>
    <row r="459" spans="1:127" ht="17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</row>
    <row r="460" spans="1:127" ht="17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</row>
    <row r="461" spans="1:127" ht="17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</row>
    <row r="462" spans="1:127" ht="17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</row>
    <row r="463" spans="1:127" ht="17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</row>
    <row r="464" spans="1:127" ht="17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</row>
    <row r="465" spans="1:127" ht="17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</row>
    <row r="466" spans="1:127" ht="17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</row>
    <row r="467" spans="1:127" ht="17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</row>
    <row r="468" spans="1:127" ht="17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</row>
    <row r="469" spans="1:127" ht="17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</row>
    <row r="470" spans="1:127" ht="17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</row>
    <row r="471" spans="1:127" ht="17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</row>
    <row r="472" spans="1:127" ht="17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</row>
    <row r="473" spans="1:127" ht="17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</row>
    <row r="474" spans="1:127" ht="17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</row>
    <row r="475" spans="1:127" ht="17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</row>
    <row r="476" spans="1:127" ht="17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</row>
    <row r="477" spans="1:127" ht="17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</row>
    <row r="478" spans="1:127" ht="17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</row>
    <row r="479" spans="1:127" ht="17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</row>
    <row r="480" spans="1:127" ht="17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</row>
    <row r="481" spans="1:127" ht="17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</row>
    <row r="482" spans="1:127" ht="17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</row>
    <row r="483" spans="1:127" ht="17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</row>
    <row r="484" spans="1:127" ht="17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</row>
    <row r="485" spans="1:127" ht="17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</row>
    <row r="486" spans="1:127" ht="17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</row>
    <row r="487" spans="1:127" ht="17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</row>
    <row r="488" spans="1:127" ht="17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</row>
    <row r="489" spans="1:127" ht="17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</row>
    <row r="490" spans="1:127" ht="17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</row>
    <row r="491" spans="1:127" ht="17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</row>
    <row r="492" spans="1:127" ht="17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</row>
    <row r="493" spans="1:127" ht="17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</row>
    <row r="494" spans="1:127" ht="17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</row>
    <row r="495" spans="1:127" ht="17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</row>
    <row r="496" spans="1:127" ht="17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</row>
    <row r="497" spans="1:127" ht="17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</row>
    <row r="498" spans="1:127" ht="17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</row>
    <row r="499" spans="1:127" ht="17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</row>
    <row r="500" spans="1:127" ht="17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</row>
    <row r="501" spans="1:127" ht="17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</row>
    <row r="502" spans="1:127" ht="17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</row>
    <row r="503" spans="1:127" ht="17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</row>
    <row r="504" spans="1:127" ht="17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</row>
    <row r="505" spans="1:127" ht="17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</row>
    <row r="506" spans="1:127" ht="17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</row>
    <row r="507" spans="1:127" ht="17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</row>
    <row r="508" spans="1:127" ht="17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</row>
    <row r="509" spans="1:127" ht="17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</row>
    <row r="510" spans="1:127" ht="17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</row>
    <row r="511" spans="1:127" ht="17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</row>
    <row r="512" spans="1:127" ht="17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</row>
    <row r="513" spans="1:127" ht="17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</row>
    <row r="514" spans="1:127" ht="17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</row>
    <row r="515" spans="1:127" ht="17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</row>
    <row r="516" spans="1:127" ht="17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</row>
    <row r="517" spans="1:127" ht="17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</row>
    <row r="518" spans="1:127" ht="17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</row>
    <row r="519" spans="1:127" ht="17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</row>
    <row r="520" spans="1:127" ht="17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</row>
    <row r="521" spans="1:127" ht="17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</row>
    <row r="522" spans="1:127" ht="17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</row>
    <row r="523" spans="1:127" ht="17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</row>
    <row r="524" spans="1:127" ht="17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</row>
    <row r="525" spans="1:127" ht="17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</row>
    <row r="526" spans="1:127" ht="17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</row>
    <row r="527" spans="1:127" ht="17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</row>
    <row r="528" spans="1:127" ht="17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</row>
    <row r="529" spans="1:127" ht="17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</row>
    <row r="530" spans="1:127" ht="17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</row>
    <row r="531" spans="1:127" ht="17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</row>
    <row r="532" spans="1:127" ht="17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</row>
    <row r="533" spans="1:127" ht="17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</row>
    <row r="534" spans="1:127" ht="17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</row>
    <row r="535" spans="1:127" ht="17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</row>
    <row r="536" spans="1:127" ht="17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</row>
    <row r="537" spans="1:127" ht="17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</row>
    <row r="538" spans="1:127" ht="17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</row>
    <row r="539" spans="1:127" ht="17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</row>
    <row r="540" spans="1:127" ht="17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</row>
    <row r="541" spans="1:127" ht="17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</row>
    <row r="542" spans="1:127" ht="17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</row>
    <row r="543" spans="1:127" ht="17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</row>
    <row r="544" spans="1:127" ht="17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</row>
    <row r="545" spans="1:127" ht="17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</row>
    <row r="546" spans="1:127" ht="17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</row>
    <row r="547" spans="1:127" ht="17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</row>
    <row r="548" spans="1:127" ht="17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</row>
    <row r="549" spans="1:127" ht="17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</row>
    <row r="550" spans="1:127" ht="17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</row>
    <row r="551" spans="1:127" ht="17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</row>
    <row r="552" spans="1:127" ht="17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</row>
    <row r="553" spans="1:127" ht="17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</row>
    <row r="554" spans="1:127" ht="17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</row>
    <row r="555" spans="1:127" ht="17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</row>
    <row r="556" spans="1:127" ht="17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</row>
    <row r="557" spans="1:127" ht="17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</row>
    <row r="558" spans="1:127" ht="17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</row>
    <row r="559" spans="1:127" ht="17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</row>
    <row r="560" spans="1:127" ht="17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</row>
    <row r="561" spans="1:127" ht="17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</row>
    <row r="562" spans="1:127" ht="17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</row>
    <row r="563" spans="1:127" ht="17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</row>
    <row r="564" spans="1:127" ht="17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</row>
    <row r="565" spans="1:127" ht="17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</row>
    <row r="566" spans="1:127" ht="17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</row>
    <row r="567" spans="1:127" ht="17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</row>
    <row r="568" spans="1:127" ht="17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</row>
    <row r="569" spans="1:127" ht="17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</row>
    <row r="570" spans="1:127" ht="17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</row>
    <row r="571" spans="1:127" ht="17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</row>
    <row r="572" spans="1:127" ht="17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</row>
    <row r="573" spans="1:127" ht="17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</row>
    <row r="574" spans="1:127" ht="17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</row>
    <row r="575" spans="1:127" ht="17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</row>
    <row r="576" spans="1:127" ht="17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</row>
    <row r="577" spans="1:127" ht="17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</row>
    <row r="578" spans="1:127" ht="17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</row>
    <row r="579" spans="1:127" ht="17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</row>
    <row r="580" spans="1:127" ht="17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</row>
    <row r="581" spans="1:127" ht="17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</row>
    <row r="582" spans="87:89" ht="17.25">
      <c r="CI582" s="31"/>
      <c r="CJ582" s="31"/>
      <c r="CK582" s="31"/>
    </row>
    <row r="583" spans="87:89" ht="17.25">
      <c r="CI583" s="31"/>
      <c r="CJ583" s="31"/>
      <c r="CK583" s="31"/>
    </row>
    <row r="584" spans="87:89" ht="17.25">
      <c r="CI584" s="31"/>
      <c r="CJ584" s="31"/>
      <c r="CK584" s="31"/>
    </row>
    <row r="585" spans="87:89" ht="17.25">
      <c r="CI585" s="31"/>
      <c r="CJ585" s="31"/>
      <c r="CK585" s="31"/>
    </row>
    <row r="586" spans="87:89" ht="17.25">
      <c r="CI586" s="31"/>
      <c r="CJ586" s="31"/>
      <c r="CK586" s="31"/>
    </row>
    <row r="587" spans="87:89" ht="17.25">
      <c r="CI587" s="31"/>
      <c r="CJ587" s="31"/>
      <c r="CK587" s="31"/>
    </row>
    <row r="588" spans="87:89" ht="17.25">
      <c r="CI588" s="31"/>
      <c r="CJ588" s="31"/>
      <c r="CK588" s="31"/>
    </row>
    <row r="589" spans="87:89" ht="17.25">
      <c r="CI589" s="31"/>
      <c r="CJ589" s="31"/>
      <c r="CK589" s="31"/>
    </row>
    <row r="590" spans="87:89" ht="17.25">
      <c r="CI590" s="31"/>
      <c r="CJ590" s="31"/>
      <c r="CK590" s="31"/>
    </row>
    <row r="591" spans="87:89" ht="17.25">
      <c r="CI591" s="31"/>
      <c r="CJ591" s="31"/>
      <c r="CK591" s="31"/>
    </row>
    <row r="592" spans="87:89" ht="17.25">
      <c r="CI592" s="31"/>
      <c r="CJ592" s="31"/>
      <c r="CK592" s="31"/>
    </row>
    <row r="593" spans="87:89" ht="17.25">
      <c r="CI593" s="31"/>
      <c r="CJ593" s="31"/>
      <c r="CK593" s="31"/>
    </row>
    <row r="594" spans="87:89" ht="17.25">
      <c r="CI594" s="31"/>
      <c r="CJ594" s="31"/>
      <c r="CK594" s="31"/>
    </row>
    <row r="595" spans="87:89" ht="17.25">
      <c r="CI595" s="31"/>
      <c r="CJ595" s="31"/>
      <c r="CK595" s="31"/>
    </row>
    <row r="596" spans="87:89" ht="17.25">
      <c r="CI596" s="31"/>
      <c r="CJ596" s="31"/>
      <c r="CK596" s="31"/>
    </row>
    <row r="597" spans="87:89" ht="17.25">
      <c r="CI597" s="31"/>
      <c r="CJ597" s="31"/>
      <c r="CK597" s="31"/>
    </row>
    <row r="598" spans="87:89" ht="17.25">
      <c r="CI598" s="31"/>
      <c r="CJ598" s="31"/>
      <c r="CK598" s="31"/>
    </row>
    <row r="599" spans="87:89" ht="17.25">
      <c r="CI599" s="31"/>
      <c r="CJ599" s="31"/>
      <c r="CK599" s="31"/>
    </row>
    <row r="600" spans="87:89" ht="17.25">
      <c r="CI600" s="31"/>
      <c r="CJ600" s="31"/>
      <c r="CK600" s="31"/>
    </row>
    <row r="601" spans="87:89" ht="17.25">
      <c r="CI601" s="31"/>
      <c r="CJ601" s="31"/>
      <c r="CK601" s="31"/>
    </row>
    <row r="602" spans="87:89" ht="17.25">
      <c r="CI602" s="31"/>
      <c r="CJ602" s="31"/>
      <c r="CK602" s="31"/>
    </row>
    <row r="603" spans="87:89" ht="17.25">
      <c r="CI603" s="31"/>
      <c r="CJ603" s="31"/>
      <c r="CK603" s="31"/>
    </row>
    <row r="604" spans="87:89" ht="17.25">
      <c r="CI604" s="31"/>
      <c r="CJ604" s="31"/>
      <c r="CK604" s="31"/>
    </row>
    <row r="605" spans="87:89" ht="17.25">
      <c r="CI605" s="31"/>
      <c r="CJ605" s="31"/>
      <c r="CK605" s="31"/>
    </row>
    <row r="606" spans="87:89" ht="17.25">
      <c r="CI606" s="31"/>
      <c r="CJ606" s="31"/>
      <c r="CK606" s="31"/>
    </row>
    <row r="607" spans="87:89" ht="17.25">
      <c r="CI607" s="31"/>
      <c r="CJ607" s="31"/>
      <c r="CK607" s="31"/>
    </row>
    <row r="608" spans="87:89" ht="17.25">
      <c r="CI608" s="31"/>
      <c r="CJ608" s="31"/>
      <c r="CK608" s="31"/>
    </row>
    <row r="609" spans="87:89" ht="17.25">
      <c r="CI609" s="31"/>
      <c r="CJ609" s="31"/>
      <c r="CK609" s="31"/>
    </row>
    <row r="610" spans="87:89" ht="17.25">
      <c r="CI610" s="31"/>
      <c r="CJ610" s="31"/>
      <c r="CK610" s="31"/>
    </row>
    <row r="611" spans="87:89" ht="17.25">
      <c r="CI611" s="31"/>
      <c r="CJ611" s="31"/>
      <c r="CK611" s="31"/>
    </row>
    <row r="612" spans="87:89" ht="17.25">
      <c r="CI612" s="31"/>
      <c r="CJ612" s="31"/>
      <c r="CK612" s="31"/>
    </row>
    <row r="613" spans="87:89" ht="17.25">
      <c r="CI613" s="31"/>
      <c r="CJ613" s="31"/>
      <c r="CK613" s="31"/>
    </row>
    <row r="614" spans="87:89" ht="17.25">
      <c r="CI614" s="31"/>
      <c r="CJ614" s="31"/>
      <c r="CK614" s="31"/>
    </row>
    <row r="615" spans="87:89" ht="17.25">
      <c r="CI615" s="31"/>
      <c r="CJ615" s="31"/>
      <c r="CK615" s="31"/>
    </row>
    <row r="616" spans="87:89" ht="17.25">
      <c r="CI616" s="31"/>
      <c r="CJ616" s="31"/>
      <c r="CK616" s="31"/>
    </row>
    <row r="617" spans="87:89" ht="17.25">
      <c r="CI617" s="31"/>
      <c r="CJ617" s="31"/>
      <c r="CK617" s="31"/>
    </row>
    <row r="618" spans="87:89" ht="17.25">
      <c r="CI618" s="31"/>
      <c r="CJ618" s="31"/>
      <c r="CK618" s="31"/>
    </row>
    <row r="619" spans="87:89" ht="17.25">
      <c r="CI619" s="31"/>
      <c r="CJ619" s="31"/>
      <c r="CK619" s="31"/>
    </row>
    <row r="620" spans="87:89" ht="17.25">
      <c r="CI620" s="31"/>
      <c r="CJ620" s="31"/>
      <c r="CK620" s="31"/>
    </row>
    <row r="621" spans="87:89" ht="17.25">
      <c r="CI621" s="31"/>
      <c r="CJ621" s="31"/>
      <c r="CK621" s="31"/>
    </row>
    <row r="622" spans="87:89" ht="17.25">
      <c r="CI622" s="31"/>
      <c r="CJ622" s="31"/>
      <c r="CK622" s="31"/>
    </row>
    <row r="623" spans="87:89" ht="17.25">
      <c r="CI623" s="31"/>
      <c r="CJ623" s="31"/>
      <c r="CK623" s="31"/>
    </row>
    <row r="624" spans="87:89" ht="17.25">
      <c r="CI624" s="31"/>
      <c r="CJ624" s="31"/>
      <c r="CK624" s="31"/>
    </row>
    <row r="625" spans="87:89" ht="17.25">
      <c r="CI625" s="31"/>
      <c r="CJ625" s="31"/>
      <c r="CK625" s="31"/>
    </row>
    <row r="626" spans="87:89" ht="17.25">
      <c r="CI626" s="31"/>
      <c r="CJ626" s="31"/>
      <c r="CK626" s="31"/>
    </row>
    <row r="627" spans="87:89" ht="17.25">
      <c r="CI627" s="31"/>
      <c r="CJ627" s="31"/>
      <c r="CK627" s="31"/>
    </row>
    <row r="628" spans="87:89" ht="17.25">
      <c r="CI628" s="31"/>
      <c r="CJ628" s="31"/>
      <c r="CK628" s="31"/>
    </row>
    <row r="629" spans="87:89" ht="17.25">
      <c r="CI629" s="31"/>
      <c r="CJ629" s="31"/>
      <c r="CK629" s="31"/>
    </row>
    <row r="630" spans="87:89" ht="17.25">
      <c r="CI630" s="31"/>
      <c r="CJ630" s="31"/>
      <c r="CK630" s="31"/>
    </row>
    <row r="631" spans="87:89" ht="17.25">
      <c r="CI631" s="31"/>
      <c r="CJ631" s="31"/>
      <c r="CK631" s="31"/>
    </row>
    <row r="632" spans="87:89" ht="17.25">
      <c r="CI632" s="31"/>
      <c r="CJ632" s="31"/>
      <c r="CK632" s="31"/>
    </row>
  </sheetData>
  <sheetProtection/>
  <mergeCells count="131">
    <mergeCell ref="DU7:DU8"/>
    <mergeCell ref="DV7:DW7"/>
    <mergeCell ref="DK5:DS5"/>
    <mergeCell ref="CL6:CN6"/>
    <mergeCell ref="DE6:DG6"/>
    <mergeCell ref="DQ6:DS6"/>
    <mergeCell ref="CU7:CU8"/>
    <mergeCell ref="CV7:CW7"/>
    <mergeCell ref="DQ7:DQ8"/>
    <mergeCell ref="DR7:DS7"/>
    <mergeCell ref="Q4:CW4"/>
    <mergeCell ref="CX4:CX8"/>
    <mergeCell ref="CY4:DA6"/>
    <mergeCell ref="DB4:DS4"/>
    <mergeCell ref="DT4:DT8"/>
    <mergeCell ref="DU4:DW6"/>
    <mergeCell ref="CF5:CN5"/>
    <mergeCell ref="CU5:CW6"/>
    <mergeCell ref="DB5:DG5"/>
    <mergeCell ref="DH5:DJ6"/>
    <mergeCell ref="K4:L6"/>
    <mergeCell ref="DB7:DB8"/>
    <mergeCell ref="B1:Y1"/>
    <mergeCell ref="A2:Y2"/>
    <mergeCell ref="U3:W3"/>
    <mergeCell ref="A4:A8"/>
    <mergeCell ref="B4:B8"/>
    <mergeCell ref="C4:C8"/>
    <mergeCell ref="D4:D8"/>
    <mergeCell ref="E4:H6"/>
    <mergeCell ref="I4:J6"/>
    <mergeCell ref="Y6:AB6"/>
    <mergeCell ref="AC6:AF6"/>
    <mergeCell ref="DK6:DM6"/>
    <mergeCell ref="DN6:DP6"/>
    <mergeCell ref="M4:P6"/>
    <mergeCell ref="Q6:T6"/>
    <mergeCell ref="BG6:BJ6"/>
    <mergeCell ref="BK6:BM6"/>
    <mergeCell ref="U6:X6"/>
    <mergeCell ref="AO6:AQ6"/>
    <mergeCell ref="AR6:AT6"/>
    <mergeCell ref="Q5:AQ5"/>
    <mergeCell ref="AR5:BC5"/>
    <mergeCell ref="BD5:BF6"/>
    <mergeCell ref="BG5:BV5"/>
    <mergeCell ref="BN6:BP6"/>
    <mergeCell ref="BQ6:BS6"/>
    <mergeCell ref="BT6:BV6"/>
    <mergeCell ref="BW5:CE5"/>
    <mergeCell ref="DB6:DD6"/>
    <mergeCell ref="AU6:AW6"/>
    <mergeCell ref="AX6:AZ6"/>
    <mergeCell ref="BA6:BC6"/>
    <mergeCell ref="CI6:CK6"/>
    <mergeCell ref="BZ6:CB6"/>
    <mergeCell ref="CC6:CE6"/>
    <mergeCell ref="CO5:CQ6"/>
    <mergeCell ref="CR5:CT6"/>
    <mergeCell ref="BW6:BY6"/>
    <mergeCell ref="E7:E8"/>
    <mergeCell ref="F7:H7"/>
    <mergeCell ref="I7:I8"/>
    <mergeCell ref="K7:K8"/>
    <mergeCell ref="CF6:CH6"/>
    <mergeCell ref="AG6:AJ6"/>
    <mergeCell ref="AK6:AN6"/>
    <mergeCell ref="Y7:Y8"/>
    <mergeCell ref="Z7:AB7"/>
    <mergeCell ref="AC7:AC8"/>
    <mergeCell ref="L7:L8"/>
    <mergeCell ref="M7:M8"/>
    <mergeCell ref="N7:P7"/>
    <mergeCell ref="Q7:Q8"/>
    <mergeCell ref="AH7:AJ7"/>
    <mergeCell ref="AK7:AK8"/>
    <mergeCell ref="BG7:BG8"/>
    <mergeCell ref="BE7:BF7"/>
    <mergeCell ref="R7:T7"/>
    <mergeCell ref="AO7:AO8"/>
    <mergeCell ref="AP7:AQ7"/>
    <mergeCell ref="U7:U8"/>
    <mergeCell ref="V7:X7"/>
    <mergeCell ref="AD7:AF7"/>
    <mergeCell ref="AG7:AG8"/>
    <mergeCell ref="AL7:AN7"/>
    <mergeCell ref="BH7:BJ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Z7:BZ8"/>
    <mergeCell ref="CA7:CB7"/>
    <mergeCell ref="BK7:BK8"/>
    <mergeCell ref="BL7:BM7"/>
    <mergeCell ref="BN7:BN8"/>
    <mergeCell ref="BO7:BP7"/>
    <mergeCell ref="BQ7:BQ8"/>
    <mergeCell ref="BR7:BS7"/>
    <mergeCell ref="BT7:BT8"/>
    <mergeCell ref="BU7:BV7"/>
    <mergeCell ref="BW7:BW8"/>
    <mergeCell ref="BX7:BY7"/>
    <mergeCell ref="CR7:CR8"/>
    <mergeCell ref="CS7:CT7"/>
    <mergeCell ref="CC7:CC8"/>
    <mergeCell ref="CD7:CE7"/>
    <mergeCell ref="CF7:CF8"/>
    <mergeCell ref="CG7:CH7"/>
    <mergeCell ref="CI7:CI8"/>
    <mergeCell ref="CJ7:CK7"/>
    <mergeCell ref="DE7:DE8"/>
    <mergeCell ref="CY7:CY8"/>
    <mergeCell ref="CZ7:DA7"/>
    <mergeCell ref="CL7:CL8"/>
    <mergeCell ref="CM7:CN7"/>
    <mergeCell ref="CO7:CO8"/>
    <mergeCell ref="CP7:CQ7"/>
    <mergeCell ref="DO7:DP7"/>
    <mergeCell ref="DK7:DK8"/>
    <mergeCell ref="DL7:DM7"/>
    <mergeCell ref="DC7:DD7"/>
    <mergeCell ref="DH7:DH8"/>
    <mergeCell ref="DI7:DJ7"/>
    <mergeCell ref="DN7:DN8"/>
    <mergeCell ref="DF7:DG7"/>
  </mergeCells>
  <printOptions/>
  <pageMargins left="0.2362204724409449" right="0.15748031496062992" top="0.196850393700787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2018-07-02T10:22:19Z</cp:lastPrinted>
  <dcterms:created xsi:type="dcterms:W3CDTF">2012-07-02T06:07:46Z</dcterms:created>
  <dcterms:modified xsi:type="dcterms:W3CDTF">2018-07-13T12:39:29Z</dcterms:modified>
  <cp:category/>
  <cp:version/>
  <cp:contentType/>
  <cp:contentStatus/>
</cp:coreProperties>
</file>